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4.xml" ContentType="application/vnd.openxmlformats-officedocument.drawingml.chartshapes+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1.xml" ContentType="application/vnd.ms-office.chartstyle+xml"/>
  <Override PartName="/xl/drawings/drawing1.xml" ContentType="application/vnd.openxmlformats-officedocument.drawing+xml"/>
  <Override PartName="/xl/charts/chart1.xml" ContentType="application/vnd.openxmlformats-officedocument.drawingml.chart+xml"/>
  <Override PartName="/xl/worksheets/sheet7.xml" ContentType="application/vnd.openxmlformats-officedocument.spreadsheetml.worksheet+xml"/>
  <Override PartName="/xl/charts/colors1.xml" ContentType="application/vnd.ms-office.chartcolorstyle+xml"/>
  <Override PartName="/xl/drawings/drawing3.xml" ContentType="application/vnd.openxmlformats-officedocument.drawing+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ELL\Desktop\JBT\14 October 2020\temp_16 mar 2020\RPS\Off-Grid\2024\"/>
    </mc:Choice>
  </mc:AlternateContent>
  <xr:revisionPtr revIDLastSave="0" documentId="13_ncr:1_{0C5975B9-46F3-4A53-9BFD-8E0324BA44D1}" xr6:coauthVersionLast="47" xr6:coauthVersionMax="47" xr10:uidLastSave="{00000000-0000-0000-0000-000000000000}"/>
  <workbookProtection workbookAlgorithmName="SHA-512" workbookHashValue="3l5cXnWcHPwUUFxQ740V/UgjwB7B1fsHGSL75ZignSpKro5uBe+dsjfnV1eczNmii00VyuNB1/QjdksQLLW3kQ==" workbookSaltValue="jGdvuqjgpeTq1PFBOoWXUQ==" workbookSpinCount="100000" lockStructure="1"/>
  <bookViews>
    <workbookView xWindow="-108" yWindow="-108" windowWidth="23256" windowHeight="13176" xr2:uid="{8702C9B8-FFB0-4C41-89FD-A6C7DEE8A0E6}"/>
  </bookViews>
  <sheets>
    <sheet name="A. General Information" sheetId="21" r:id="rId1"/>
    <sheet name="B. Simulation Results" sheetId="17" r:id="rId2"/>
    <sheet name="C. Details of Existing PSAs" sheetId="22" r:id="rId3"/>
    <sheet name="D. RPS Requirements per MP" sheetId="29" r:id="rId4"/>
    <sheet name="D1. RPS Requirements_Summary" sheetId="12" r:id="rId5"/>
    <sheet name="E. Details of New PSAs" sheetId="38" r:id="rId6"/>
    <sheet name="F. RPS Compliance per MP" sheetId="39" r:id="rId7"/>
    <sheet name="F1. RPS Compliance_Summary" sheetId="15" r:id="rId8"/>
    <sheet name="G. Details of Gen Unit" sheetId="18" r:id="rId9"/>
    <sheet name="DR_Contracted Energy" sheetId="31" state="hidden" r:id="rId10"/>
    <sheet name="Individual RPSn" sheetId="35" state="hidden" r:id="rId11"/>
    <sheet name="Reduced Energy Gen_UE" sheetId="36" state="hidden" r:id="rId12"/>
    <sheet name="Supply from Existing PSAs" sheetId="37" state="hidden" r:id="rId13"/>
    <sheet name="RPS Compliance_Existing PSAs" sheetId="40" state="hidden" r:id="rId14"/>
    <sheet name="RPS Compliance_New PSAs" sheetId="41" state="hidden" r:id="rId15"/>
    <sheet name="RPS Compliance_REM_Others" sheetId="42" state="hidden" r:id="rId16"/>
    <sheet name="pulldown" sheetId="19" state="hidden" r:id="rId17"/>
  </sheets>
  <definedNames>
    <definedName name="_xlnm._FilterDatabase" localSheetId="2" hidden="1">'C. Details of Existing PSAs'!$A$7:$AO$7</definedName>
    <definedName name="_xlnm._FilterDatabase" localSheetId="3" hidden="1">'D. RPS Requirements per MP'!$AB$6:$AB$269</definedName>
    <definedName name="_xlnm._FilterDatabase" localSheetId="9" hidden="1">'DR_Contracted Energy'!$C$9:$AE$129</definedName>
    <definedName name="_xlnm._FilterDatabase" localSheetId="5" hidden="1">'E. Details of New PSAs'!$A$7:$AO$7</definedName>
    <definedName name="_xlnm._FilterDatabase" localSheetId="6" hidden="1">'F. RPS Compliance per MP'!$AB$6:$AB$259</definedName>
    <definedName name="_xlnm._FilterDatabase" localSheetId="10" hidden="1">'Individual RPSn'!$C$9:$AE$133</definedName>
    <definedName name="_xlnm._FilterDatabase" localSheetId="11" hidden="1">'Reduced Energy Gen_UE'!$C$11:$AE$135</definedName>
    <definedName name="_xlnm._FilterDatabase" localSheetId="13" hidden="1">'RPS Compliance_Existing PSAs'!$C$9:$AG$129</definedName>
    <definedName name="_xlnm._FilterDatabase" localSheetId="14" hidden="1">'RPS Compliance_New PSAs'!$C$9:$AG$129</definedName>
    <definedName name="_xlnm._FilterDatabase" localSheetId="15" hidden="1">'RPS Compliance_REM_Others'!$C$9:$AE$129</definedName>
    <definedName name="_xlnm._FilterDatabase" localSheetId="12" hidden="1">'Supply from Existing PSAs'!$C$11:$AE$135</definedName>
    <definedName name="OLE_LINK1" localSheetId="0">'A. General Information'!#REF!</definedName>
    <definedName name="OLE_LINK2" localSheetId="0">'A. General Information'!#REF!</definedName>
    <definedName name="_xlnm.Print_Area" localSheetId="0">'A. General Information'!$B$2:$K$21</definedName>
    <definedName name="_xlnm.Print_Area" localSheetId="1">'B. Simulation Results'!$B$2:$Q$49</definedName>
    <definedName name="_xlnm.Print_Area" localSheetId="2">'C. Details of Existing PSAs'!$B$2:$AK$168</definedName>
    <definedName name="_xlnm.Print_Area" localSheetId="3">'D. RPS Requirements per MP'!$B$2:$AA$292</definedName>
    <definedName name="_xlnm.Print_Area" localSheetId="4">'D1. RPS Requirements_Summary'!$B$2:$X$52</definedName>
    <definedName name="_xlnm.Print_Area" localSheetId="5">'E. Details of New PSAs'!$B$2:$AK$157</definedName>
    <definedName name="_xlnm.Print_Area" localSheetId="6">'F. RPS Compliance per MP'!$B$2:$AA$392</definedName>
    <definedName name="_xlnm.Print_Area" localSheetId="7">'F1. RPS Compliance_Summary'!$B$2:$P$32</definedName>
    <definedName name="_xlnm.Print_Area" localSheetId="8">'G. Details of Gen Unit'!$B$2:$T$31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8" l="1"/>
  <c r="C15" i="18"/>
  <c r="C14" i="18"/>
  <c r="C13" i="18"/>
  <c r="C12" i="18"/>
  <c r="C11" i="18"/>
  <c r="C10" i="18"/>
  <c r="C9" i="18"/>
  <c r="C8" i="18"/>
  <c r="D16" i="18"/>
  <c r="D15" i="18"/>
  <c r="D14" i="18"/>
  <c r="D13" i="18"/>
  <c r="D12" i="18"/>
  <c r="D11" i="18"/>
  <c r="D10" i="18"/>
  <c r="D9" i="18"/>
  <c r="D8" i="18"/>
  <c r="D29" i="18"/>
  <c r="C29" i="18"/>
  <c r="D28" i="18"/>
  <c r="C28" i="18"/>
  <c r="D27" i="18"/>
  <c r="C27" i="18"/>
  <c r="D26" i="18"/>
  <c r="C26" i="18"/>
  <c r="D25" i="18"/>
  <c r="C25" i="18"/>
  <c r="D24" i="18"/>
  <c r="C24" i="18"/>
  <c r="D23" i="18"/>
  <c r="C23" i="18"/>
  <c r="D22" i="18"/>
  <c r="C22" i="18"/>
  <c r="D21" i="18"/>
  <c r="C21" i="18"/>
  <c r="D20" i="18"/>
  <c r="C20" i="18"/>
  <c r="H30" i="18"/>
  <c r="G30" i="18"/>
  <c r="S29" i="18"/>
  <c r="S28" i="18"/>
  <c r="S27" i="18"/>
  <c r="S26" i="18"/>
  <c r="S25" i="18"/>
  <c r="S24" i="18"/>
  <c r="S23" i="18"/>
  <c r="S22" i="18"/>
  <c r="S21" i="18"/>
  <c r="S20" i="18"/>
  <c r="S30" i="18" s="1"/>
  <c r="H17" i="18"/>
  <c r="G17" i="18"/>
  <c r="D7" i="18"/>
  <c r="C7" i="18"/>
  <c r="D9" i="39"/>
  <c r="D8" i="39"/>
  <c r="C9" i="39"/>
  <c r="C8" i="39"/>
  <c r="N37" i="15"/>
  <c r="F37" i="15"/>
  <c r="C36" i="15"/>
  <c r="K7" i="15"/>
  <c r="F19" i="29" a="1"/>
  <c r="F19" i="29" s="1"/>
  <c r="E37" i="15" s="1"/>
  <c r="I10" i="12"/>
  <c r="D391" i="39"/>
  <c r="C391" i="39"/>
  <c r="AB391" i="39" s="1"/>
  <c r="D390" i="39"/>
  <c r="C390" i="39"/>
  <c r="AB390" i="39" s="1"/>
  <c r="D389" i="39"/>
  <c r="C389" i="39"/>
  <c r="AB389" i="39" s="1"/>
  <c r="D388" i="39"/>
  <c r="C388" i="39"/>
  <c r="AB388" i="39" s="1"/>
  <c r="D387" i="39"/>
  <c r="C387" i="39"/>
  <c r="AB387" i="39" s="1"/>
  <c r="D386" i="39"/>
  <c r="C386" i="39"/>
  <c r="AB386" i="39" s="1"/>
  <c r="D385" i="39"/>
  <c r="C385" i="39"/>
  <c r="AB385" i="39" s="1"/>
  <c r="D384" i="39"/>
  <c r="C384" i="39"/>
  <c r="AB384" i="39" s="1"/>
  <c r="D383" i="39"/>
  <c r="C383" i="39"/>
  <c r="AB383" i="39" s="1"/>
  <c r="D382" i="39"/>
  <c r="C382" i="39"/>
  <c r="AB382" i="39" s="1"/>
  <c r="D381" i="39"/>
  <c r="C381" i="39"/>
  <c r="AB381" i="39" s="1"/>
  <c r="D380" i="39"/>
  <c r="C380" i="39"/>
  <c r="AB380" i="39" s="1"/>
  <c r="D379" i="39"/>
  <c r="C379" i="39"/>
  <c r="AB379" i="39" s="1"/>
  <c r="D378" i="39"/>
  <c r="C378" i="39"/>
  <c r="AB378" i="39" s="1"/>
  <c r="D377" i="39"/>
  <c r="C377" i="39"/>
  <c r="AB377" i="39" s="1"/>
  <c r="D376" i="39"/>
  <c r="C376" i="39"/>
  <c r="AB376" i="39" s="1"/>
  <c r="D375" i="39"/>
  <c r="C375" i="39"/>
  <c r="AB375" i="39" s="1"/>
  <c r="D374" i="39"/>
  <c r="C374" i="39"/>
  <c r="AB374" i="39" s="1"/>
  <c r="D373" i="39"/>
  <c r="C373" i="39"/>
  <c r="AB373" i="39" s="1"/>
  <c r="D372" i="39"/>
  <c r="C372" i="39"/>
  <c r="AB372" i="39" s="1"/>
  <c r="D371" i="39"/>
  <c r="C371" i="39"/>
  <c r="AB371" i="39" s="1"/>
  <c r="D370" i="39"/>
  <c r="C370" i="39"/>
  <c r="AB370" i="39" s="1"/>
  <c r="D369" i="39"/>
  <c r="C369" i="39"/>
  <c r="AB369" i="39" s="1"/>
  <c r="D368" i="39"/>
  <c r="C368" i="39"/>
  <c r="AB368" i="39" s="1"/>
  <c r="D367" i="39"/>
  <c r="C367" i="39"/>
  <c r="AB367" i="39" s="1"/>
  <c r="D366" i="39"/>
  <c r="C366" i="39"/>
  <c r="AB366" i="39" s="1"/>
  <c r="D365" i="39"/>
  <c r="C365" i="39"/>
  <c r="AB365" i="39" s="1"/>
  <c r="D364" i="39"/>
  <c r="C364" i="39"/>
  <c r="AB364" i="39" s="1"/>
  <c r="D363" i="39"/>
  <c r="C363" i="39"/>
  <c r="AB363" i="39" s="1"/>
  <c r="D362" i="39"/>
  <c r="C362" i="39"/>
  <c r="AB362" i="39" s="1"/>
  <c r="D361" i="39"/>
  <c r="C361" i="39"/>
  <c r="AB361" i="39" s="1"/>
  <c r="D360" i="39"/>
  <c r="C360" i="39"/>
  <c r="AB360" i="39" s="1"/>
  <c r="D359" i="39"/>
  <c r="C359" i="39"/>
  <c r="AB359" i="39" s="1"/>
  <c r="D358" i="39"/>
  <c r="C358" i="39"/>
  <c r="AB358" i="39" s="1"/>
  <c r="D357" i="39"/>
  <c r="C357" i="39"/>
  <c r="AB357" i="39" s="1"/>
  <c r="D356" i="39"/>
  <c r="C356" i="39"/>
  <c r="AB356" i="39" s="1"/>
  <c r="D355" i="39"/>
  <c r="C355" i="39"/>
  <c r="AB355" i="39" s="1"/>
  <c r="D354" i="39"/>
  <c r="C354" i="39"/>
  <c r="AB354" i="39" s="1"/>
  <c r="D353" i="39"/>
  <c r="C353" i="39"/>
  <c r="AB353" i="39" s="1"/>
  <c r="D352" i="39"/>
  <c r="C352" i="39"/>
  <c r="AB352" i="39" s="1"/>
  <c r="D351" i="39"/>
  <c r="C351" i="39"/>
  <c r="AB351" i="39" s="1"/>
  <c r="D350" i="39"/>
  <c r="C350" i="39"/>
  <c r="AB350" i="39" s="1"/>
  <c r="D349" i="39"/>
  <c r="C349" i="39"/>
  <c r="AB349" i="39" s="1"/>
  <c r="D348" i="39"/>
  <c r="C348" i="39"/>
  <c r="AB348" i="39" s="1"/>
  <c r="D347" i="39"/>
  <c r="C347" i="39"/>
  <c r="AB347" i="39" s="1"/>
  <c r="D346" i="39"/>
  <c r="C346" i="39"/>
  <c r="AB346" i="39" s="1"/>
  <c r="D345" i="39"/>
  <c r="C345" i="39"/>
  <c r="AB345" i="39" s="1"/>
  <c r="D344" i="39"/>
  <c r="C344" i="39"/>
  <c r="AB344" i="39" s="1"/>
  <c r="D343" i="39"/>
  <c r="C343" i="39"/>
  <c r="AB343" i="39" s="1"/>
  <c r="D342" i="39"/>
  <c r="C342" i="39"/>
  <c r="AB342" i="39" s="1"/>
  <c r="D341" i="39"/>
  <c r="C341" i="39"/>
  <c r="AB341" i="39" s="1"/>
  <c r="D340" i="39"/>
  <c r="C340" i="39"/>
  <c r="AB340" i="39" s="1"/>
  <c r="D339" i="39"/>
  <c r="C339" i="39"/>
  <c r="AB339" i="39" s="1"/>
  <c r="D338" i="39"/>
  <c r="C338" i="39"/>
  <c r="AB338" i="39" s="1"/>
  <c r="D337" i="39"/>
  <c r="C337" i="39"/>
  <c r="AB337" i="39" s="1"/>
  <c r="D329" i="39"/>
  <c r="C329" i="39"/>
  <c r="AB329" i="39" s="1"/>
  <c r="D328" i="39"/>
  <c r="C328" i="39"/>
  <c r="AB328" i="39" s="1"/>
  <c r="D327" i="39"/>
  <c r="C327" i="39"/>
  <c r="AB327" i="39" s="1"/>
  <c r="D326" i="39"/>
  <c r="C326" i="39"/>
  <c r="AB326" i="39" s="1"/>
  <c r="D325" i="39"/>
  <c r="C325" i="39"/>
  <c r="AB325" i="39" s="1"/>
  <c r="D324" i="39"/>
  <c r="C324" i="39"/>
  <c r="AB324" i="39" s="1"/>
  <c r="D323" i="39"/>
  <c r="C323" i="39"/>
  <c r="AB323" i="39" s="1"/>
  <c r="D322" i="39"/>
  <c r="C322" i="39"/>
  <c r="AB322" i="39" s="1"/>
  <c r="D321" i="39"/>
  <c r="C321" i="39"/>
  <c r="AB321" i="39" s="1"/>
  <c r="D320" i="39"/>
  <c r="C320" i="39"/>
  <c r="AB320" i="39" s="1"/>
  <c r="D319" i="39"/>
  <c r="C319" i="39"/>
  <c r="AB319" i="39" s="1"/>
  <c r="D318" i="39"/>
  <c r="C318" i="39"/>
  <c r="AB318" i="39" s="1"/>
  <c r="D317" i="39"/>
  <c r="C317" i="39"/>
  <c r="AB317" i="39" s="1"/>
  <c r="D316" i="39"/>
  <c r="C316" i="39"/>
  <c r="AB316" i="39" s="1"/>
  <c r="D315" i="39"/>
  <c r="C315" i="39"/>
  <c r="AB315" i="39" s="1"/>
  <c r="D314" i="39"/>
  <c r="C314" i="39"/>
  <c r="AB314" i="39" s="1"/>
  <c r="D313" i="39"/>
  <c r="C313" i="39"/>
  <c r="AB313" i="39" s="1"/>
  <c r="D312" i="39"/>
  <c r="C312" i="39"/>
  <c r="AB312" i="39" s="1"/>
  <c r="D311" i="39"/>
  <c r="C311" i="39"/>
  <c r="AB311" i="39" s="1"/>
  <c r="D310" i="39"/>
  <c r="C310" i="39"/>
  <c r="AB310" i="39" s="1"/>
  <c r="D309" i="39"/>
  <c r="C309" i="39"/>
  <c r="AB309" i="39" s="1"/>
  <c r="D308" i="39"/>
  <c r="C308" i="39"/>
  <c r="AB308" i="39" s="1"/>
  <c r="D307" i="39"/>
  <c r="C307" i="39"/>
  <c r="AB307" i="39" s="1"/>
  <c r="D306" i="39"/>
  <c r="C306" i="39"/>
  <c r="AB306" i="39" s="1"/>
  <c r="D305" i="39"/>
  <c r="C305" i="39"/>
  <c r="AB305" i="39" s="1"/>
  <c r="D304" i="39"/>
  <c r="C304" i="39"/>
  <c r="AB304" i="39" s="1"/>
  <c r="D303" i="39"/>
  <c r="C303" i="39"/>
  <c r="AB303" i="39" s="1"/>
  <c r="D302" i="39"/>
  <c r="C302" i="39"/>
  <c r="AB302" i="39" s="1"/>
  <c r="D301" i="39"/>
  <c r="C301" i="39"/>
  <c r="AB301" i="39" s="1"/>
  <c r="D300" i="39"/>
  <c r="C300" i="39"/>
  <c r="AB300" i="39" s="1"/>
  <c r="D299" i="39"/>
  <c r="C299" i="39"/>
  <c r="AB299" i="39" s="1"/>
  <c r="D298" i="39"/>
  <c r="C298" i="39"/>
  <c r="AB298" i="39" s="1"/>
  <c r="D297" i="39"/>
  <c r="C297" i="39"/>
  <c r="AB297" i="39" s="1"/>
  <c r="D296" i="39"/>
  <c r="C296" i="39"/>
  <c r="AB296" i="39" s="1"/>
  <c r="D295" i="39"/>
  <c r="C295" i="39"/>
  <c r="AB295" i="39" s="1"/>
  <c r="D294" i="39"/>
  <c r="C294" i="39"/>
  <c r="AB294" i="39" s="1"/>
  <c r="D293" i="39"/>
  <c r="C293" i="39"/>
  <c r="AB293" i="39" s="1"/>
  <c r="D292" i="39"/>
  <c r="C292" i="39"/>
  <c r="AB292" i="39" s="1"/>
  <c r="D291" i="39"/>
  <c r="C291" i="39"/>
  <c r="AB291" i="39" s="1"/>
  <c r="D290" i="39"/>
  <c r="C290" i="39"/>
  <c r="AB290" i="39" s="1"/>
  <c r="D289" i="39"/>
  <c r="C289" i="39"/>
  <c r="AB289" i="39" s="1"/>
  <c r="D288" i="39"/>
  <c r="C288" i="39"/>
  <c r="AB288" i="39" s="1"/>
  <c r="D287" i="39"/>
  <c r="C287" i="39"/>
  <c r="AB287" i="39" s="1"/>
  <c r="D286" i="39"/>
  <c r="C286" i="39"/>
  <c r="AB286" i="39" s="1"/>
  <c r="D285" i="39"/>
  <c r="C285" i="39"/>
  <c r="AB285" i="39" s="1"/>
  <c r="D284" i="39"/>
  <c r="C284" i="39"/>
  <c r="AB284" i="39" s="1"/>
  <c r="D283" i="39"/>
  <c r="C283" i="39"/>
  <c r="AB283" i="39" s="1"/>
  <c r="D282" i="39"/>
  <c r="C282" i="39"/>
  <c r="AB282" i="39" s="1"/>
  <c r="D281" i="39"/>
  <c r="C281" i="39"/>
  <c r="AB281" i="39" s="1"/>
  <c r="D280" i="39"/>
  <c r="C280" i="39"/>
  <c r="AB280" i="39" s="1"/>
  <c r="D279" i="39"/>
  <c r="C279" i="39"/>
  <c r="AB279" i="39" s="1"/>
  <c r="D278" i="39"/>
  <c r="C278" i="39"/>
  <c r="AB278" i="39" s="1"/>
  <c r="D277" i="39"/>
  <c r="C277" i="39"/>
  <c r="AB277" i="39" s="1"/>
  <c r="D276" i="39"/>
  <c r="C276" i="39"/>
  <c r="AB276" i="39" s="1"/>
  <c r="D275" i="39"/>
  <c r="C275" i="39"/>
  <c r="AB275" i="39" s="1"/>
  <c r="Z391" i="39"/>
  <c r="Y391" i="39"/>
  <c r="X391" i="39"/>
  <c r="W391" i="39"/>
  <c r="V391" i="39"/>
  <c r="U391" i="39"/>
  <c r="T391" i="39"/>
  <c r="S391" i="39"/>
  <c r="R391" i="39"/>
  <c r="Q391" i="39"/>
  <c r="P391" i="39"/>
  <c r="O391" i="39"/>
  <c r="N391" i="39"/>
  <c r="M391" i="39"/>
  <c r="L391" i="39"/>
  <c r="K391" i="39"/>
  <c r="J391" i="39"/>
  <c r="I391" i="39"/>
  <c r="H391" i="39"/>
  <c r="G391" i="39"/>
  <c r="F391" i="39"/>
  <c r="E391" i="39"/>
  <c r="Z390" i="39"/>
  <c r="Y390" i="39"/>
  <c r="X390" i="39"/>
  <c r="W390" i="39"/>
  <c r="V390" i="39"/>
  <c r="U390" i="39"/>
  <c r="T390" i="39"/>
  <c r="S390" i="39"/>
  <c r="R390" i="39"/>
  <c r="Q390" i="39"/>
  <c r="P390" i="39"/>
  <c r="O390" i="39"/>
  <c r="N390" i="39"/>
  <c r="M390" i="39"/>
  <c r="L390" i="39"/>
  <c r="K390" i="39"/>
  <c r="J390" i="39"/>
  <c r="I390" i="39"/>
  <c r="H390" i="39"/>
  <c r="G390" i="39"/>
  <c r="F390" i="39"/>
  <c r="E390" i="39"/>
  <c r="Z389" i="39"/>
  <c r="Y389" i="39"/>
  <c r="X389" i="39"/>
  <c r="W389" i="39"/>
  <c r="V389" i="39"/>
  <c r="U389" i="39"/>
  <c r="T389" i="39"/>
  <c r="S389" i="39"/>
  <c r="R389" i="39"/>
  <c r="Q389" i="39"/>
  <c r="P389" i="39"/>
  <c r="O389" i="39"/>
  <c r="N389" i="39"/>
  <c r="M389" i="39"/>
  <c r="L389" i="39"/>
  <c r="K389" i="39"/>
  <c r="J389" i="39"/>
  <c r="I389" i="39"/>
  <c r="H389" i="39"/>
  <c r="G389" i="39"/>
  <c r="F389" i="39"/>
  <c r="E389" i="39"/>
  <c r="Z388" i="39"/>
  <c r="Y388" i="39"/>
  <c r="X388" i="39"/>
  <c r="W388" i="39"/>
  <c r="V388" i="39"/>
  <c r="U388" i="39"/>
  <c r="T388" i="39"/>
  <c r="S388" i="39"/>
  <c r="R388" i="39"/>
  <c r="Q388" i="39"/>
  <c r="P388" i="39"/>
  <c r="O388" i="39"/>
  <c r="N388" i="39"/>
  <c r="M388" i="39"/>
  <c r="L388" i="39"/>
  <c r="K388" i="39"/>
  <c r="J388" i="39"/>
  <c r="I388" i="39"/>
  <c r="H388" i="39"/>
  <c r="G388" i="39"/>
  <c r="F388" i="39"/>
  <c r="E388" i="39"/>
  <c r="Z387" i="39"/>
  <c r="Y387" i="39"/>
  <c r="X387" i="39"/>
  <c r="W387" i="39"/>
  <c r="V387" i="39"/>
  <c r="U387" i="39"/>
  <c r="T387" i="39"/>
  <c r="S387" i="39"/>
  <c r="R387" i="39"/>
  <c r="Q387" i="39"/>
  <c r="P387" i="39"/>
  <c r="O387" i="39"/>
  <c r="N387" i="39"/>
  <c r="M387" i="39"/>
  <c r="L387" i="39"/>
  <c r="K387" i="39"/>
  <c r="J387" i="39"/>
  <c r="I387" i="39"/>
  <c r="H387" i="39"/>
  <c r="G387" i="39"/>
  <c r="F387" i="39"/>
  <c r="E387" i="39"/>
  <c r="Z386" i="39"/>
  <c r="Y386" i="39"/>
  <c r="X386" i="39"/>
  <c r="W386" i="39"/>
  <c r="V386" i="39"/>
  <c r="U386" i="39"/>
  <c r="T386" i="39"/>
  <c r="S386" i="39"/>
  <c r="R386" i="39"/>
  <c r="Q386" i="39"/>
  <c r="P386" i="39"/>
  <c r="O386" i="39"/>
  <c r="N386" i="39"/>
  <c r="M386" i="39"/>
  <c r="L386" i="39"/>
  <c r="K386" i="39"/>
  <c r="J386" i="39"/>
  <c r="I386" i="39"/>
  <c r="H386" i="39"/>
  <c r="G386" i="39"/>
  <c r="F386" i="39"/>
  <c r="E386" i="39"/>
  <c r="Z385" i="39"/>
  <c r="Y385" i="39"/>
  <c r="X385" i="39"/>
  <c r="W385" i="39"/>
  <c r="V385" i="39"/>
  <c r="U385" i="39"/>
  <c r="T385" i="39"/>
  <c r="S385" i="39"/>
  <c r="R385" i="39"/>
  <c r="Q385" i="39"/>
  <c r="P385" i="39"/>
  <c r="O385" i="39"/>
  <c r="N385" i="39"/>
  <c r="M385" i="39"/>
  <c r="L385" i="39"/>
  <c r="K385" i="39"/>
  <c r="J385" i="39"/>
  <c r="I385" i="39"/>
  <c r="H385" i="39"/>
  <c r="G385" i="39"/>
  <c r="F385" i="39"/>
  <c r="E385" i="39"/>
  <c r="Z384" i="39"/>
  <c r="Y384" i="39"/>
  <c r="X384" i="39"/>
  <c r="W384" i="39"/>
  <c r="V384" i="39"/>
  <c r="U384" i="39"/>
  <c r="T384" i="39"/>
  <c r="S384" i="39"/>
  <c r="R384" i="39"/>
  <c r="Q384" i="39"/>
  <c r="P384" i="39"/>
  <c r="O384" i="39"/>
  <c r="N384" i="39"/>
  <c r="M384" i="39"/>
  <c r="L384" i="39"/>
  <c r="K384" i="39"/>
  <c r="J384" i="39"/>
  <c r="I384" i="39"/>
  <c r="H384" i="39"/>
  <c r="G384" i="39"/>
  <c r="F384" i="39"/>
  <c r="E384" i="39"/>
  <c r="Z383" i="39"/>
  <c r="Y383" i="39"/>
  <c r="X383" i="39"/>
  <c r="W383" i="39"/>
  <c r="V383" i="39"/>
  <c r="U383" i="39"/>
  <c r="T383" i="39"/>
  <c r="S383" i="39"/>
  <c r="R383" i="39"/>
  <c r="Q383" i="39"/>
  <c r="P383" i="39"/>
  <c r="O383" i="39"/>
  <c r="N383" i="39"/>
  <c r="M383" i="39"/>
  <c r="L383" i="39"/>
  <c r="K383" i="39"/>
  <c r="J383" i="39"/>
  <c r="I383" i="39"/>
  <c r="H383" i="39"/>
  <c r="G383" i="39"/>
  <c r="F383" i="39"/>
  <c r="E383" i="39"/>
  <c r="Z382" i="39"/>
  <c r="Y382" i="39"/>
  <c r="X382" i="39"/>
  <c r="W382" i="39"/>
  <c r="V382" i="39"/>
  <c r="U382" i="39"/>
  <c r="T382" i="39"/>
  <c r="S382" i="39"/>
  <c r="R382" i="39"/>
  <c r="Q382" i="39"/>
  <c r="P382" i="39"/>
  <c r="O382" i="39"/>
  <c r="N382" i="39"/>
  <c r="M382" i="39"/>
  <c r="L382" i="39"/>
  <c r="K382" i="39"/>
  <c r="J382" i="39"/>
  <c r="I382" i="39"/>
  <c r="H382" i="39"/>
  <c r="G382" i="39"/>
  <c r="F382" i="39"/>
  <c r="E382" i="39"/>
  <c r="Z381" i="39"/>
  <c r="Y381" i="39"/>
  <c r="X381" i="39"/>
  <c r="W381" i="39"/>
  <c r="V381" i="39"/>
  <c r="U381" i="39"/>
  <c r="T381" i="39"/>
  <c r="S381" i="39"/>
  <c r="R381" i="39"/>
  <c r="Q381" i="39"/>
  <c r="P381" i="39"/>
  <c r="O381" i="39"/>
  <c r="N381" i="39"/>
  <c r="M381" i="39"/>
  <c r="L381" i="39"/>
  <c r="K381" i="39"/>
  <c r="J381" i="39"/>
  <c r="I381" i="39"/>
  <c r="H381" i="39"/>
  <c r="G381" i="39"/>
  <c r="F381" i="39"/>
  <c r="E381" i="39"/>
  <c r="Z380" i="39"/>
  <c r="Y380" i="39"/>
  <c r="X380" i="39"/>
  <c r="W380" i="39"/>
  <c r="V380" i="39"/>
  <c r="U380" i="39"/>
  <c r="T380" i="39"/>
  <c r="S380" i="39"/>
  <c r="R380" i="39"/>
  <c r="Q380" i="39"/>
  <c r="P380" i="39"/>
  <c r="O380" i="39"/>
  <c r="N380" i="39"/>
  <c r="M380" i="39"/>
  <c r="L380" i="39"/>
  <c r="K380" i="39"/>
  <c r="J380" i="39"/>
  <c r="I380" i="39"/>
  <c r="H380" i="39"/>
  <c r="G380" i="39"/>
  <c r="F380" i="39"/>
  <c r="E380" i="39"/>
  <c r="Z379" i="39"/>
  <c r="Y379" i="39"/>
  <c r="X379" i="39"/>
  <c r="W379" i="39"/>
  <c r="V379" i="39"/>
  <c r="U379" i="39"/>
  <c r="T379" i="39"/>
  <c r="S379" i="39"/>
  <c r="R379" i="39"/>
  <c r="Q379" i="39"/>
  <c r="P379" i="39"/>
  <c r="O379" i="39"/>
  <c r="N379" i="39"/>
  <c r="M379" i="39"/>
  <c r="L379" i="39"/>
  <c r="K379" i="39"/>
  <c r="J379" i="39"/>
  <c r="I379" i="39"/>
  <c r="H379" i="39"/>
  <c r="G379" i="39"/>
  <c r="F379" i="39"/>
  <c r="E379" i="39"/>
  <c r="Z378" i="39"/>
  <c r="Y378" i="39"/>
  <c r="X378" i="39"/>
  <c r="W378" i="39"/>
  <c r="V378" i="39"/>
  <c r="U378" i="39"/>
  <c r="T378" i="39"/>
  <c r="S378" i="39"/>
  <c r="R378" i="39"/>
  <c r="Q378" i="39"/>
  <c r="P378" i="39"/>
  <c r="O378" i="39"/>
  <c r="N378" i="39"/>
  <c r="M378" i="39"/>
  <c r="L378" i="39"/>
  <c r="K378" i="39"/>
  <c r="J378" i="39"/>
  <c r="I378" i="39"/>
  <c r="H378" i="39"/>
  <c r="G378" i="39"/>
  <c r="F378" i="39"/>
  <c r="E378" i="39"/>
  <c r="Z377" i="39"/>
  <c r="Y377" i="39"/>
  <c r="X377" i="39"/>
  <c r="W377" i="39"/>
  <c r="V377" i="39"/>
  <c r="U377" i="39"/>
  <c r="T377" i="39"/>
  <c r="S377" i="39"/>
  <c r="R377" i="39"/>
  <c r="Q377" i="39"/>
  <c r="P377" i="39"/>
  <c r="O377" i="39"/>
  <c r="N377" i="39"/>
  <c r="M377" i="39"/>
  <c r="L377" i="39"/>
  <c r="K377" i="39"/>
  <c r="J377" i="39"/>
  <c r="I377" i="39"/>
  <c r="H377" i="39"/>
  <c r="G377" i="39"/>
  <c r="F377" i="39"/>
  <c r="E377" i="39"/>
  <c r="Z376" i="39"/>
  <c r="Y376" i="39"/>
  <c r="X376" i="39"/>
  <c r="W376" i="39"/>
  <c r="V376" i="39"/>
  <c r="U376" i="39"/>
  <c r="T376" i="39"/>
  <c r="S376" i="39"/>
  <c r="R376" i="39"/>
  <c r="Q376" i="39"/>
  <c r="P376" i="39"/>
  <c r="O376" i="39"/>
  <c r="N376" i="39"/>
  <c r="M376" i="39"/>
  <c r="L376" i="39"/>
  <c r="K376" i="39"/>
  <c r="J376" i="39"/>
  <c r="I376" i="39"/>
  <c r="H376" i="39"/>
  <c r="G376" i="39"/>
  <c r="F376" i="39"/>
  <c r="E376" i="39"/>
  <c r="Z375" i="39"/>
  <c r="Y375" i="39"/>
  <c r="X375" i="39"/>
  <c r="W375" i="39"/>
  <c r="V375" i="39"/>
  <c r="U375" i="39"/>
  <c r="T375" i="39"/>
  <c r="S375" i="39"/>
  <c r="R375" i="39"/>
  <c r="Q375" i="39"/>
  <c r="P375" i="39"/>
  <c r="O375" i="39"/>
  <c r="N375" i="39"/>
  <c r="M375" i="39"/>
  <c r="L375" i="39"/>
  <c r="K375" i="39"/>
  <c r="J375" i="39"/>
  <c r="I375" i="39"/>
  <c r="H375" i="39"/>
  <c r="G375" i="39"/>
  <c r="F375" i="39"/>
  <c r="E375" i="39"/>
  <c r="Z374" i="39"/>
  <c r="Y374" i="39"/>
  <c r="X374" i="39"/>
  <c r="W374" i="39"/>
  <c r="V374" i="39"/>
  <c r="U374" i="39"/>
  <c r="T374" i="39"/>
  <c r="S374" i="39"/>
  <c r="R374" i="39"/>
  <c r="Q374" i="39"/>
  <c r="P374" i="39"/>
  <c r="O374" i="39"/>
  <c r="N374" i="39"/>
  <c r="M374" i="39"/>
  <c r="L374" i="39"/>
  <c r="K374" i="39"/>
  <c r="J374" i="39"/>
  <c r="I374" i="39"/>
  <c r="H374" i="39"/>
  <c r="G374" i="39"/>
  <c r="F374" i="39"/>
  <c r="E374" i="39"/>
  <c r="Z373" i="39"/>
  <c r="Y373" i="39"/>
  <c r="X373" i="39"/>
  <c r="W373" i="39"/>
  <c r="V373" i="39"/>
  <c r="U373" i="39"/>
  <c r="T373" i="39"/>
  <c r="S373" i="39"/>
  <c r="R373" i="39"/>
  <c r="Q373" i="39"/>
  <c r="P373" i="39"/>
  <c r="O373" i="39"/>
  <c r="N373" i="39"/>
  <c r="M373" i="39"/>
  <c r="L373" i="39"/>
  <c r="K373" i="39"/>
  <c r="J373" i="39"/>
  <c r="I373" i="39"/>
  <c r="H373" i="39"/>
  <c r="G373" i="39"/>
  <c r="F373" i="39"/>
  <c r="E373" i="39"/>
  <c r="Z372" i="39"/>
  <c r="Y372" i="39"/>
  <c r="X372" i="39"/>
  <c r="W372" i="39"/>
  <c r="V372" i="39"/>
  <c r="U372" i="39"/>
  <c r="T372" i="39"/>
  <c r="S372" i="39"/>
  <c r="R372" i="39"/>
  <c r="Q372" i="39"/>
  <c r="P372" i="39"/>
  <c r="O372" i="39"/>
  <c r="N372" i="39"/>
  <c r="M372" i="39"/>
  <c r="L372" i="39"/>
  <c r="K372" i="39"/>
  <c r="J372" i="39"/>
  <c r="I372" i="39"/>
  <c r="H372" i="39"/>
  <c r="G372" i="39"/>
  <c r="F372" i="39"/>
  <c r="E372" i="39"/>
  <c r="Z371" i="39"/>
  <c r="Y371" i="39"/>
  <c r="X371" i="39"/>
  <c r="W371" i="39"/>
  <c r="V371" i="39"/>
  <c r="U371" i="39"/>
  <c r="T371" i="39"/>
  <c r="S371" i="39"/>
  <c r="R371" i="39"/>
  <c r="Q371" i="39"/>
  <c r="P371" i="39"/>
  <c r="O371" i="39"/>
  <c r="N371" i="39"/>
  <c r="M371" i="39"/>
  <c r="L371" i="39"/>
  <c r="K371" i="39"/>
  <c r="J371" i="39"/>
  <c r="I371" i="39"/>
  <c r="H371" i="39"/>
  <c r="G371" i="39"/>
  <c r="F371" i="39"/>
  <c r="E371" i="39"/>
  <c r="Z370" i="39"/>
  <c r="Y370" i="39"/>
  <c r="X370" i="39"/>
  <c r="W370" i="39"/>
  <c r="V370" i="39"/>
  <c r="U370" i="39"/>
  <c r="T370" i="39"/>
  <c r="S370" i="39"/>
  <c r="R370" i="39"/>
  <c r="Q370" i="39"/>
  <c r="P370" i="39"/>
  <c r="O370" i="39"/>
  <c r="N370" i="39"/>
  <c r="M370" i="39"/>
  <c r="L370" i="39"/>
  <c r="K370" i="39"/>
  <c r="J370" i="39"/>
  <c r="I370" i="39"/>
  <c r="H370" i="39"/>
  <c r="G370" i="39"/>
  <c r="F370" i="39"/>
  <c r="E370" i="39"/>
  <c r="Z369" i="39"/>
  <c r="Y369" i="39"/>
  <c r="X369" i="39"/>
  <c r="W369" i="39"/>
  <c r="V369" i="39"/>
  <c r="U369" i="39"/>
  <c r="T369" i="39"/>
  <c r="S369" i="39"/>
  <c r="R369" i="39"/>
  <c r="Q369" i="39"/>
  <c r="P369" i="39"/>
  <c r="O369" i="39"/>
  <c r="N369" i="39"/>
  <c r="M369" i="39"/>
  <c r="L369" i="39"/>
  <c r="K369" i="39"/>
  <c r="J369" i="39"/>
  <c r="I369" i="39"/>
  <c r="H369" i="39"/>
  <c r="G369" i="39"/>
  <c r="F369" i="39"/>
  <c r="E369" i="39"/>
  <c r="Z368" i="39"/>
  <c r="Y368" i="39"/>
  <c r="X368" i="39"/>
  <c r="W368" i="39"/>
  <c r="V368" i="39"/>
  <c r="U368" i="39"/>
  <c r="T368" i="39"/>
  <c r="S368" i="39"/>
  <c r="R368" i="39"/>
  <c r="Q368" i="39"/>
  <c r="P368" i="39"/>
  <c r="O368" i="39"/>
  <c r="N368" i="39"/>
  <c r="M368" i="39"/>
  <c r="L368" i="39"/>
  <c r="K368" i="39"/>
  <c r="J368" i="39"/>
  <c r="I368" i="39"/>
  <c r="H368" i="39"/>
  <c r="G368" i="39"/>
  <c r="F368" i="39"/>
  <c r="E368" i="39"/>
  <c r="Z367" i="39"/>
  <c r="Y367" i="39"/>
  <c r="X367" i="39"/>
  <c r="W367" i="39"/>
  <c r="V367" i="39"/>
  <c r="U367" i="39"/>
  <c r="T367" i="39"/>
  <c r="S367" i="39"/>
  <c r="R367" i="39"/>
  <c r="Q367" i="39"/>
  <c r="P367" i="39"/>
  <c r="O367" i="39"/>
  <c r="N367" i="39"/>
  <c r="M367" i="39"/>
  <c r="L367" i="39"/>
  <c r="K367" i="39"/>
  <c r="J367" i="39"/>
  <c r="I367" i="39"/>
  <c r="H367" i="39"/>
  <c r="G367" i="39"/>
  <c r="F367" i="39"/>
  <c r="E367" i="39"/>
  <c r="Z366" i="39"/>
  <c r="Y366" i="39"/>
  <c r="X366" i="39"/>
  <c r="W366" i="39"/>
  <c r="V366" i="39"/>
  <c r="U366" i="39"/>
  <c r="T366" i="39"/>
  <c r="S366" i="39"/>
  <c r="R366" i="39"/>
  <c r="Q366" i="39"/>
  <c r="P366" i="39"/>
  <c r="O366" i="39"/>
  <c r="N366" i="39"/>
  <c r="M366" i="39"/>
  <c r="L366" i="39"/>
  <c r="K366" i="39"/>
  <c r="J366" i="39"/>
  <c r="I366" i="39"/>
  <c r="H366" i="39"/>
  <c r="G366" i="39"/>
  <c r="F366" i="39"/>
  <c r="E366" i="39"/>
  <c r="Z365" i="39"/>
  <c r="Y365" i="39"/>
  <c r="X365" i="39"/>
  <c r="W365" i="39"/>
  <c r="V365" i="39"/>
  <c r="U365" i="39"/>
  <c r="T365" i="39"/>
  <c r="S365" i="39"/>
  <c r="R365" i="39"/>
  <c r="Q365" i="39"/>
  <c r="P365" i="39"/>
  <c r="O365" i="39"/>
  <c r="N365" i="39"/>
  <c r="M365" i="39"/>
  <c r="L365" i="39"/>
  <c r="K365" i="39"/>
  <c r="J365" i="39"/>
  <c r="I365" i="39"/>
  <c r="H365" i="39"/>
  <c r="G365" i="39"/>
  <c r="F365" i="39"/>
  <c r="E365" i="39"/>
  <c r="Z364" i="39"/>
  <c r="Y364" i="39"/>
  <c r="X364" i="39"/>
  <c r="W364" i="39"/>
  <c r="V364" i="39"/>
  <c r="U364" i="39"/>
  <c r="T364" i="39"/>
  <c r="S364" i="39"/>
  <c r="R364" i="39"/>
  <c r="Q364" i="39"/>
  <c r="P364" i="39"/>
  <c r="O364" i="39"/>
  <c r="N364" i="39"/>
  <c r="M364" i="39"/>
  <c r="L364" i="39"/>
  <c r="K364" i="39"/>
  <c r="J364" i="39"/>
  <c r="I364" i="39"/>
  <c r="H364" i="39"/>
  <c r="G364" i="39"/>
  <c r="F364" i="39"/>
  <c r="E364" i="39"/>
  <c r="Z363" i="39"/>
  <c r="Y363" i="39"/>
  <c r="X363" i="39"/>
  <c r="W363" i="39"/>
  <c r="V363" i="39"/>
  <c r="U363" i="39"/>
  <c r="T363" i="39"/>
  <c r="S363" i="39"/>
  <c r="R363" i="39"/>
  <c r="Q363" i="39"/>
  <c r="P363" i="39"/>
  <c r="O363" i="39"/>
  <c r="N363" i="39"/>
  <c r="M363" i="39"/>
  <c r="L363" i="39"/>
  <c r="K363" i="39"/>
  <c r="J363" i="39"/>
  <c r="I363" i="39"/>
  <c r="H363" i="39"/>
  <c r="G363" i="39"/>
  <c r="F363" i="39"/>
  <c r="E363" i="39"/>
  <c r="Z362" i="39"/>
  <c r="Y362" i="39"/>
  <c r="X362" i="39"/>
  <c r="W362" i="39"/>
  <c r="V362" i="39"/>
  <c r="U362" i="39"/>
  <c r="T362" i="39"/>
  <c r="S362" i="39"/>
  <c r="R362" i="39"/>
  <c r="Q362" i="39"/>
  <c r="P362" i="39"/>
  <c r="O362" i="39"/>
  <c r="N362" i="39"/>
  <c r="M362" i="39"/>
  <c r="L362" i="39"/>
  <c r="K362" i="39"/>
  <c r="J362" i="39"/>
  <c r="I362" i="39"/>
  <c r="H362" i="39"/>
  <c r="G362" i="39"/>
  <c r="F362" i="39"/>
  <c r="E362" i="39"/>
  <c r="Z361" i="39"/>
  <c r="Y361" i="39"/>
  <c r="X361" i="39"/>
  <c r="W361" i="39"/>
  <c r="V361" i="39"/>
  <c r="U361" i="39"/>
  <c r="T361" i="39"/>
  <c r="S361" i="39"/>
  <c r="R361" i="39"/>
  <c r="Q361" i="39"/>
  <c r="P361" i="39"/>
  <c r="O361" i="39"/>
  <c r="N361" i="39"/>
  <c r="M361" i="39"/>
  <c r="L361" i="39"/>
  <c r="K361" i="39"/>
  <c r="J361" i="39"/>
  <c r="I361" i="39"/>
  <c r="H361" i="39"/>
  <c r="G361" i="39"/>
  <c r="F361" i="39"/>
  <c r="E361" i="39"/>
  <c r="Z360" i="39"/>
  <c r="Y360" i="39"/>
  <c r="X360" i="39"/>
  <c r="W360" i="39"/>
  <c r="V360" i="39"/>
  <c r="U360" i="39"/>
  <c r="T360" i="39"/>
  <c r="S360" i="39"/>
  <c r="R360" i="39"/>
  <c r="Q360" i="39"/>
  <c r="P360" i="39"/>
  <c r="O360" i="39"/>
  <c r="N360" i="39"/>
  <c r="M360" i="39"/>
  <c r="L360" i="39"/>
  <c r="K360" i="39"/>
  <c r="J360" i="39"/>
  <c r="I360" i="39"/>
  <c r="H360" i="39"/>
  <c r="G360" i="39"/>
  <c r="F360" i="39"/>
  <c r="E360" i="39"/>
  <c r="Z359" i="39"/>
  <c r="Y359" i="39"/>
  <c r="X359" i="39"/>
  <c r="W359" i="39"/>
  <c r="V359" i="39"/>
  <c r="U359" i="39"/>
  <c r="T359" i="39"/>
  <c r="S359" i="39"/>
  <c r="R359" i="39"/>
  <c r="Q359" i="39"/>
  <c r="P359" i="39"/>
  <c r="O359" i="39"/>
  <c r="N359" i="39"/>
  <c r="M359" i="39"/>
  <c r="L359" i="39"/>
  <c r="K359" i="39"/>
  <c r="J359" i="39"/>
  <c r="I359" i="39"/>
  <c r="H359" i="39"/>
  <c r="G359" i="39"/>
  <c r="F359" i="39"/>
  <c r="E359" i="39"/>
  <c r="Z358" i="39"/>
  <c r="Y358" i="39"/>
  <c r="X358" i="39"/>
  <c r="W358" i="39"/>
  <c r="V358" i="39"/>
  <c r="U358" i="39"/>
  <c r="T358" i="39"/>
  <c r="S358" i="39"/>
  <c r="R358" i="39"/>
  <c r="Q358" i="39"/>
  <c r="P358" i="39"/>
  <c r="O358" i="39"/>
  <c r="N358" i="39"/>
  <c r="M358" i="39"/>
  <c r="L358" i="39"/>
  <c r="K358" i="39"/>
  <c r="J358" i="39"/>
  <c r="I358" i="39"/>
  <c r="H358" i="39"/>
  <c r="G358" i="39"/>
  <c r="F358" i="39"/>
  <c r="E358" i="39"/>
  <c r="Z357" i="39"/>
  <c r="Y357" i="39"/>
  <c r="X357" i="39"/>
  <c r="W357" i="39"/>
  <c r="V357" i="39"/>
  <c r="U357" i="39"/>
  <c r="T357" i="39"/>
  <c r="S357" i="39"/>
  <c r="R357" i="39"/>
  <c r="Q357" i="39"/>
  <c r="P357" i="39"/>
  <c r="O357" i="39"/>
  <c r="N357" i="39"/>
  <c r="M357" i="39"/>
  <c r="L357" i="39"/>
  <c r="K357" i="39"/>
  <c r="J357" i="39"/>
  <c r="I357" i="39"/>
  <c r="H357" i="39"/>
  <c r="G357" i="39"/>
  <c r="F357" i="39"/>
  <c r="E357" i="39"/>
  <c r="Z356" i="39"/>
  <c r="Y356" i="39"/>
  <c r="X356" i="39"/>
  <c r="W356" i="39"/>
  <c r="V356" i="39"/>
  <c r="U356" i="39"/>
  <c r="T356" i="39"/>
  <c r="S356" i="39"/>
  <c r="R356" i="39"/>
  <c r="Q356" i="39"/>
  <c r="P356" i="39"/>
  <c r="O356" i="39"/>
  <c r="N356" i="39"/>
  <c r="M356" i="39"/>
  <c r="L356" i="39"/>
  <c r="K356" i="39"/>
  <c r="J356" i="39"/>
  <c r="I356" i="39"/>
  <c r="H356" i="39"/>
  <c r="G356" i="39"/>
  <c r="F356" i="39"/>
  <c r="E356" i="39"/>
  <c r="Z355" i="39"/>
  <c r="Y355" i="39"/>
  <c r="X355" i="39"/>
  <c r="W355" i="39"/>
  <c r="V355" i="39"/>
  <c r="U355" i="39"/>
  <c r="T355" i="39"/>
  <c r="S355" i="39"/>
  <c r="R355" i="39"/>
  <c r="Q355" i="39"/>
  <c r="P355" i="39"/>
  <c r="O355" i="39"/>
  <c r="N355" i="39"/>
  <c r="M355" i="39"/>
  <c r="L355" i="39"/>
  <c r="K355" i="39"/>
  <c r="J355" i="39"/>
  <c r="I355" i="39"/>
  <c r="H355" i="39"/>
  <c r="G355" i="39"/>
  <c r="F355" i="39"/>
  <c r="E355" i="39"/>
  <c r="Z354" i="39"/>
  <c r="Y354" i="39"/>
  <c r="X354" i="39"/>
  <c r="W354" i="39"/>
  <c r="V354" i="39"/>
  <c r="U354" i="39"/>
  <c r="T354" i="39"/>
  <c r="S354" i="39"/>
  <c r="R354" i="39"/>
  <c r="Q354" i="39"/>
  <c r="P354" i="39"/>
  <c r="O354" i="39"/>
  <c r="N354" i="39"/>
  <c r="M354" i="39"/>
  <c r="L354" i="39"/>
  <c r="K354" i="39"/>
  <c r="J354" i="39"/>
  <c r="I354" i="39"/>
  <c r="H354" i="39"/>
  <c r="G354" i="39"/>
  <c r="F354" i="39"/>
  <c r="E354" i="39"/>
  <c r="Z353" i="39"/>
  <c r="Y353" i="39"/>
  <c r="X353" i="39"/>
  <c r="W353" i="39"/>
  <c r="V353" i="39"/>
  <c r="U353" i="39"/>
  <c r="T353" i="39"/>
  <c r="S353" i="39"/>
  <c r="R353" i="39"/>
  <c r="Q353" i="39"/>
  <c r="P353" i="39"/>
  <c r="O353" i="39"/>
  <c r="N353" i="39"/>
  <c r="M353" i="39"/>
  <c r="L353" i="39"/>
  <c r="K353" i="39"/>
  <c r="J353" i="39"/>
  <c r="I353" i="39"/>
  <c r="H353" i="39"/>
  <c r="G353" i="39"/>
  <c r="F353" i="39"/>
  <c r="E353" i="39"/>
  <c r="Z352" i="39"/>
  <c r="Y352" i="39"/>
  <c r="X352" i="39"/>
  <c r="W352" i="39"/>
  <c r="V352" i="39"/>
  <c r="U352" i="39"/>
  <c r="T352" i="39"/>
  <c r="S352" i="39"/>
  <c r="R352" i="39"/>
  <c r="Q352" i="39"/>
  <c r="P352" i="39"/>
  <c r="O352" i="39"/>
  <c r="N352" i="39"/>
  <c r="M352" i="39"/>
  <c r="L352" i="39"/>
  <c r="K352" i="39"/>
  <c r="J352" i="39"/>
  <c r="I352" i="39"/>
  <c r="H352" i="39"/>
  <c r="G352" i="39"/>
  <c r="F352" i="39"/>
  <c r="E352" i="39"/>
  <c r="Z351" i="39"/>
  <c r="Y351" i="39"/>
  <c r="X351" i="39"/>
  <c r="W351" i="39"/>
  <c r="V351" i="39"/>
  <c r="U351" i="39"/>
  <c r="T351" i="39"/>
  <c r="S351" i="39"/>
  <c r="R351" i="39"/>
  <c r="Q351" i="39"/>
  <c r="P351" i="39"/>
  <c r="O351" i="39"/>
  <c r="N351" i="39"/>
  <c r="M351" i="39"/>
  <c r="L351" i="39"/>
  <c r="K351" i="39"/>
  <c r="J351" i="39"/>
  <c r="I351" i="39"/>
  <c r="H351" i="39"/>
  <c r="G351" i="39"/>
  <c r="F351" i="39"/>
  <c r="E351" i="39"/>
  <c r="Z350" i="39"/>
  <c r="Y350" i="39"/>
  <c r="X350" i="39"/>
  <c r="W350" i="39"/>
  <c r="V350" i="39"/>
  <c r="U350" i="39"/>
  <c r="T350" i="39"/>
  <c r="S350" i="39"/>
  <c r="R350" i="39"/>
  <c r="Q350" i="39"/>
  <c r="P350" i="39"/>
  <c r="O350" i="39"/>
  <c r="N350" i="39"/>
  <c r="M350" i="39"/>
  <c r="L350" i="39"/>
  <c r="K350" i="39"/>
  <c r="J350" i="39"/>
  <c r="I350" i="39"/>
  <c r="H350" i="39"/>
  <c r="G350" i="39"/>
  <c r="F350" i="39"/>
  <c r="E350" i="39"/>
  <c r="Z349" i="39"/>
  <c r="Y349" i="39"/>
  <c r="X349" i="39"/>
  <c r="W349" i="39"/>
  <c r="V349" i="39"/>
  <c r="U349" i="39"/>
  <c r="T349" i="39"/>
  <c r="S349" i="39"/>
  <c r="R349" i="39"/>
  <c r="Q349" i="39"/>
  <c r="P349" i="39"/>
  <c r="O349" i="39"/>
  <c r="N349" i="39"/>
  <c r="M349" i="39"/>
  <c r="L349" i="39"/>
  <c r="K349" i="39"/>
  <c r="J349" i="39"/>
  <c r="I349" i="39"/>
  <c r="H349" i="39"/>
  <c r="G349" i="39"/>
  <c r="F349" i="39"/>
  <c r="E349" i="39"/>
  <c r="Z348" i="39"/>
  <c r="Y348" i="39"/>
  <c r="X348" i="39"/>
  <c r="W348" i="39"/>
  <c r="V348" i="39"/>
  <c r="U348" i="39"/>
  <c r="T348" i="39"/>
  <c r="S348" i="39"/>
  <c r="R348" i="39"/>
  <c r="Q348" i="39"/>
  <c r="P348" i="39"/>
  <c r="O348" i="39"/>
  <c r="N348" i="39"/>
  <c r="M348" i="39"/>
  <c r="L348" i="39"/>
  <c r="K348" i="39"/>
  <c r="J348" i="39"/>
  <c r="I348" i="39"/>
  <c r="H348" i="39"/>
  <c r="G348" i="39"/>
  <c r="F348" i="39"/>
  <c r="E348" i="39"/>
  <c r="Z347" i="39"/>
  <c r="Y347" i="39"/>
  <c r="X347" i="39"/>
  <c r="W347" i="39"/>
  <c r="V347" i="39"/>
  <c r="U347" i="39"/>
  <c r="T347" i="39"/>
  <c r="S347" i="39"/>
  <c r="R347" i="39"/>
  <c r="Q347" i="39"/>
  <c r="P347" i="39"/>
  <c r="O347" i="39"/>
  <c r="N347" i="39"/>
  <c r="M347" i="39"/>
  <c r="L347" i="39"/>
  <c r="K347" i="39"/>
  <c r="J347" i="39"/>
  <c r="I347" i="39"/>
  <c r="H347" i="39"/>
  <c r="G347" i="39"/>
  <c r="F347" i="39"/>
  <c r="E347" i="39"/>
  <c r="Z346" i="39"/>
  <c r="Y346" i="39"/>
  <c r="X346" i="39"/>
  <c r="W346" i="39"/>
  <c r="V346" i="39"/>
  <c r="U346" i="39"/>
  <c r="T346" i="39"/>
  <c r="S346" i="39"/>
  <c r="R346" i="39"/>
  <c r="Q346" i="39"/>
  <c r="P346" i="39"/>
  <c r="O346" i="39"/>
  <c r="N346" i="39"/>
  <c r="M346" i="39"/>
  <c r="L346" i="39"/>
  <c r="K346" i="39"/>
  <c r="J346" i="39"/>
  <c r="I346" i="39"/>
  <c r="H346" i="39"/>
  <c r="G346" i="39"/>
  <c r="F346" i="39"/>
  <c r="E346" i="39"/>
  <c r="Z345" i="39"/>
  <c r="Y345" i="39"/>
  <c r="X345" i="39"/>
  <c r="W345" i="39"/>
  <c r="V345" i="39"/>
  <c r="U345" i="39"/>
  <c r="T345" i="39"/>
  <c r="S345" i="39"/>
  <c r="R345" i="39"/>
  <c r="Q345" i="39"/>
  <c r="P345" i="39"/>
  <c r="O345" i="39"/>
  <c r="N345" i="39"/>
  <c r="M345" i="39"/>
  <c r="L345" i="39"/>
  <c r="K345" i="39"/>
  <c r="J345" i="39"/>
  <c r="I345" i="39"/>
  <c r="H345" i="39"/>
  <c r="G345" i="39"/>
  <c r="F345" i="39"/>
  <c r="E345" i="39"/>
  <c r="Z344" i="39"/>
  <c r="Y344" i="39"/>
  <c r="X344" i="39"/>
  <c r="W344" i="39"/>
  <c r="V344" i="39"/>
  <c r="U344" i="39"/>
  <c r="T344" i="39"/>
  <c r="S344" i="39"/>
  <c r="R344" i="39"/>
  <c r="Q344" i="39"/>
  <c r="P344" i="39"/>
  <c r="O344" i="39"/>
  <c r="N344" i="39"/>
  <c r="M344" i="39"/>
  <c r="L344" i="39"/>
  <c r="K344" i="39"/>
  <c r="J344" i="39"/>
  <c r="I344" i="39"/>
  <c r="H344" i="39"/>
  <c r="G344" i="39"/>
  <c r="F344" i="39"/>
  <c r="E344" i="39"/>
  <c r="Z343" i="39"/>
  <c r="Y343" i="39"/>
  <c r="X343" i="39"/>
  <c r="W343" i="39"/>
  <c r="V343" i="39"/>
  <c r="U343" i="39"/>
  <c r="T343" i="39"/>
  <c r="S343" i="39"/>
  <c r="R343" i="39"/>
  <c r="Q343" i="39"/>
  <c r="P343" i="39"/>
  <c r="O343" i="39"/>
  <c r="N343" i="39"/>
  <c r="M343" i="39"/>
  <c r="L343" i="39"/>
  <c r="K343" i="39"/>
  <c r="J343" i="39"/>
  <c r="I343" i="39"/>
  <c r="H343" i="39"/>
  <c r="G343" i="39"/>
  <c r="F343" i="39"/>
  <c r="E343" i="39"/>
  <c r="Z342" i="39"/>
  <c r="Y342" i="39"/>
  <c r="X342" i="39"/>
  <c r="W342" i="39"/>
  <c r="V342" i="39"/>
  <c r="U342" i="39"/>
  <c r="T342" i="39"/>
  <c r="S342" i="39"/>
  <c r="R342" i="39"/>
  <c r="Q342" i="39"/>
  <c r="P342" i="39"/>
  <c r="O342" i="39"/>
  <c r="N342" i="39"/>
  <c r="M342" i="39"/>
  <c r="L342" i="39"/>
  <c r="K342" i="39"/>
  <c r="J342" i="39"/>
  <c r="I342" i="39"/>
  <c r="H342" i="39"/>
  <c r="G342" i="39"/>
  <c r="F342" i="39"/>
  <c r="E342" i="39"/>
  <c r="Z341" i="39"/>
  <c r="Y341" i="39"/>
  <c r="X341" i="39"/>
  <c r="W341" i="39"/>
  <c r="V341" i="39"/>
  <c r="U341" i="39"/>
  <c r="T341" i="39"/>
  <c r="S341" i="39"/>
  <c r="R341" i="39"/>
  <c r="Q341" i="39"/>
  <c r="P341" i="39"/>
  <c r="O341" i="39"/>
  <c r="N341" i="39"/>
  <c r="M341" i="39"/>
  <c r="L341" i="39"/>
  <c r="K341" i="39"/>
  <c r="J341" i="39"/>
  <c r="I341" i="39"/>
  <c r="H341" i="39"/>
  <c r="G341" i="39"/>
  <c r="F341" i="39"/>
  <c r="E341" i="39"/>
  <c r="Z340" i="39"/>
  <c r="Y340" i="39"/>
  <c r="X340" i="39"/>
  <c r="W340" i="39"/>
  <c r="V340" i="39"/>
  <c r="U340" i="39"/>
  <c r="T340" i="39"/>
  <c r="S340" i="39"/>
  <c r="R340" i="39"/>
  <c r="Q340" i="39"/>
  <c r="P340" i="39"/>
  <c r="O340" i="39"/>
  <c r="N340" i="39"/>
  <c r="M340" i="39"/>
  <c r="L340" i="39"/>
  <c r="K340" i="39"/>
  <c r="J340" i="39"/>
  <c r="I340" i="39"/>
  <c r="H340" i="39"/>
  <c r="G340" i="39"/>
  <c r="F340" i="39"/>
  <c r="E340" i="39"/>
  <c r="Z339" i="39"/>
  <c r="Y339" i="39"/>
  <c r="X339" i="39"/>
  <c r="W339" i="39"/>
  <c r="V339" i="39"/>
  <c r="U339" i="39"/>
  <c r="T339" i="39"/>
  <c r="S339" i="39"/>
  <c r="R339" i="39"/>
  <c r="Q339" i="39"/>
  <c r="P339" i="39"/>
  <c r="O339" i="39"/>
  <c r="N339" i="39"/>
  <c r="M339" i="39"/>
  <c r="L339" i="39"/>
  <c r="K339" i="39"/>
  <c r="J339" i="39"/>
  <c r="I339" i="39"/>
  <c r="H339" i="39"/>
  <c r="G339" i="39"/>
  <c r="F339" i="39"/>
  <c r="E339" i="39"/>
  <c r="Z338" i="39"/>
  <c r="Y338" i="39"/>
  <c r="X338" i="39"/>
  <c r="W338" i="39"/>
  <c r="V338" i="39"/>
  <c r="U338" i="39"/>
  <c r="T338" i="39"/>
  <c r="S338" i="39"/>
  <c r="R338" i="39"/>
  <c r="Q338" i="39"/>
  <c r="P338" i="39"/>
  <c r="O338" i="39"/>
  <c r="N338" i="39"/>
  <c r="M338" i="39"/>
  <c r="L338" i="39"/>
  <c r="K338" i="39"/>
  <c r="J338" i="39"/>
  <c r="I338" i="39"/>
  <c r="H338" i="39"/>
  <c r="G338" i="39"/>
  <c r="F338" i="39"/>
  <c r="E338" i="39"/>
  <c r="Z337" i="39"/>
  <c r="Y337" i="39"/>
  <c r="X337" i="39"/>
  <c r="W337" i="39"/>
  <c r="V337" i="39"/>
  <c r="U337" i="39"/>
  <c r="T337" i="39"/>
  <c r="S337" i="39"/>
  <c r="R337" i="39"/>
  <c r="Q337" i="39"/>
  <c r="P337" i="39"/>
  <c r="O337" i="39"/>
  <c r="N337" i="39"/>
  <c r="M337" i="39"/>
  <c r="L337" i="39"/>
  <c r="K337" i="39"/>
  <c r="J337" i="39"/>
  <c r="I337" i="39"/>
  <c r="H337" i="39"/>
  <c r="G337" i="39"/>
  <c r="F337" i="39"/>
  <c r="E337" i="39"/>
  <c r="Z336" i="39"/>
  <c r="Y336" i="39"/>
  <c r="X336" i="39"/>
  <c r="W336" i="39"/>
  <c r="V336" i="39"/>
  <c r="U336" i="39"/>
  <c r="T336" i="39"/>
  <c r="S336" i="39"/>
  <c r="R336" i="39"/>
  <c r="Q336" i="39"/>
  <c r="P336" i="39"/>
  <c r="O336" i="39"/>
  <c r="N336" i="39"/>
  <c r="M336" i="39"/>
  <c r="L336" i="39"/>
  <c r="K336" i="39"/>
  <c r="J336" i="39"/>
  <c r="I336" i="39"/>
  <c r="H336" i="39"/>
  <c r="G336" i="39"/>
  <c r="F336" i="39"/>
  <c r="Z335" i="39"/>
  <c r="Y335" i="39"/>
  <c r="X335" i="39"/>
  <c r="W335" i="39"/>
  <c r="V335" i="39"/>
  <c r="U335" i="39"/>
  <c r="T335" i="39"/>
  <c r="S335" i="39"/>
  <c r="R335" i="39"/>
  <c r="Q335" i="39"/>
  <c r="P335" i="39"/>
  <c r="O335" i="39"/>
  <c r="N335" i="39"/>
  <c r="M335" i="39"/>
  <c r="L335" i="39"/>
  <c r="K335" i="39"/>
  <c r="J335" i="39"/>
  <c r="I335" i="39"/>
  <c r="H335" i="39"/>
  <c r="G335" i="39"/>
  <c r="F335" i="39"/>
  <c r="Z334" i="39"/>
  <c r="Y334" i="39"/>
  <c r="X334" i="39"/>
  <c r="W334" i="39"/>
  <c r="V334" i="39"/>
  <c r="U334" i="39"/>
  <c r="T334" i="39"/>
  <c r="S334" i="39"/>
  <c r="R334" i="39"/>
  <c r="Q334" i="39"/>
  <c r="P334" i="39"/>
  <c r="O334" i="39"/>
  <c r="N334" i="39"/>
  <c r="M334" i="39"/>
  <c r="L334" i="39"/>
  <c r="K334" i="39"/>
  <c r="J334" i="39"/>
  <c r="I334" i="39"/>
  <c r="H334" i="39"/>
  <c r="G334" i="39"/>
  <c r="F334" i="39"/>
  <c r="Z333" i="39"/>
  <c r="Y333" i="39"/>
  <c r="X333" i="39"/>
  <c r="W333" i="39"/>
  <c r="V333" i="39"/>
  <c r="U333" i="39"/>
  <c r="T333" i="39"/>
  <c r="S333" i="39"/>
  <c r="R333" i="39"/>
  <c r="Q333" i="39"/>
  <c r="P333" i="39"/>
  <c r="O333" i="39"/>
  <c r="N333" i="39"/>
  <c r="M333" i="39"/>
  <c r="L333" i="39"/>
  <c r="K333" i="39"/>
  <c r="J333" i="39"/>
  <c r="I333" i="39"/>
  <c r="H333" i="39"/>
  <c r="G333" i="39"/>
  <c r="F333" i="39"/>
  <c r="Z332" i="39"/>
  <c r="Y332" i="39"/>
  <c r="X332" i="39"/>
  <c r="W332" i="39"/>
  <c r="V332" i="39"/>
  <c r="U332" i="39"/>
  <c r="T332" i="39"/>
  <c r="S332" i="39"/>
  <c r="R332" i="39"/>
  <c r="Q332" i="39"/>
  <c r="P332" i="39"/>
  <c r="O332" i="39"/>
  <c r="N332" i="39"/>
  <c r="M332" i="39"/>
  <c r="L332" i="39"/>
  <c r="K332" i="39"/>
  <c r="J332" i="39"/>
  <c r="I332" i="39"/>
  <c r="H332" i="39"/>
  <c r="G332" i="39"/>
  <c r="F332" i="39"/>
  <c r="AB256" i="39"/>
  <c r="AB255" i="39"/>
  <c r="AB254" i="39"/>
  <c r="AB253" i="39"/>
  <c r="AB252" i="39"/>
  <c r="AB251" i="39"/>
  <c r="AB250" i="39"/>
  <c r="AB249" i="39"/>
  <c r="AB248" i="39"/>
  <c r="AB247" i="39"/>
  <c r="AB246" i="39"/>
  <c r="AB245" i="39"/>
  <c r="AB244" i="39"/>
  <c r="AB243" i="39"/>
  <c r="AB242" i="39"/>
  <c r="AB241" i="39"/>
  <c r="AB240" i="39"/>
  <c r="AB239" i="39"/>
  <c r="AB238" i="39"/>
  <c r="AB237" i="39"/>
  <c r="AB236" i="39"/>
  <c r="AB235" i="39"/>
  <c r="AB234" i="39"/>
  <c r="AB233" i="39"/>
  <c r="AB232" i="39"/>
  <c r="AB231" i="39"/>
  <c r="AB230" i="39"/>
  <c r="AB229" i="39"/>
  <c r="AB228" i="39"/>
  <c r="AB227" i="39"/>
  <c r="AB226" i="39"/>
  <c r="AB225" i="39"/>
  <c r="AB224" i="39"/>
  <c r="AB223" i="39"/>
  <c r="AB222" i="39"/>
  <c r="AB221" i="39"/>
  <c r="AB220" i="39"/>
  <c r="AB219" i="39"/>
  <c r="AB218" i="39"/>
  <c r="AB217" i="39"/>
  <c r="AB216" i="39"/>
  <c r="AB215" i="39"/>
  <c r="AB214" i="39"/>
  <c r="AB213" i="39"/>
  <c r="AB212" i="39"/>
  <c r="AB211" i="39"/>
  <c r="AB210" i="39"/>
  <c r="AB209" i="39"/>
  <c r="AB208" i="39"/>
  <c r="AB207" i="39"/>
  <c r="AB206" i="39"/>
  <c r="AB205" i="39"/>
  <c r="AB204" i="39"/>
  <c r="AB203" i="39"/>
  <c r="AB194" i="39"/>
  <c r="AB193" i="39"/>
  <c r="AB192" i="39"/>
  <c r="AB191" i="3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Z329" i="39"/>
  <c r="Y329" i="39"/>
  <c r="X329" i="39"/>
  <c r="W329" i="39"/>
  <c r="V329" i="39"/>
  <c r="U329" i="39"/>
  <c r="T329" i="39"/>
  <c r="S329" i="39"/>
  <c r="R329" i="39"/>
  <c r="Q329" i="39"/>
  <c r="P329" i="39"/>
  <c r="O329" i="39"/>
  <c r="N329" i="39"/>
  <c r="M329" i="39"/>
  <c r="L329" i="39"/>
  <c r="K329" i="39"/>
  <c r="J329" i="39"/>
  <c r="I329" i="39"/>
  <c r="H329" i="39"/>
  <c r="G329" i="39"/>
  <c r="F329" i="39"/>
  <c r="Z328" i="39"/>
  <c r="Y328" i="39"/>
  <c r="X328" i="39"/>
  <c r="W328" i="39"/>
  <c r="V328" i="39"/>
  <c r="U328" i="39"/>
  <c r="T328" i="39"/>
  <c r="S328" i="39"/>
  <c r="R328" i="39"/>
  <c r="Q328" i="39"/>
  <c r="P328" i="39"/>
  <c r="O328" i="39"/>
  <c r="N328" i="39"/>
  <c r="M328" i="39"/>
  <c r="L328" i="39"/>
  <c r="K328" i="39"/>
  <c r="J328" i="39"/>
  <c r="I328" i="39"/>
  <c r="H328" i="39"/>
  <c r="G328" i="39"/>
  <c r="F328" i="39"/>
  <c r="Z327" i="39"/>
  <c r="Y327" i="39"/>
  <c r="X327" i="39"/>
  <c r="W327" i="39"/>
  <c r="V327" i="39"/>
  <c r="U327" i="39"/>
  <c r="T327" i="39"/>
  <c r="S327" i="39"/>
  <c r="R327" i="39"/>
  <c r="Q327" i="39"/>
  <c r="P327" i="39"/>
  <c r="O327" i="39"/>
  <c r="N327" i="39"/>
  <c r="M327" i="39"/>
  <c r="L327" i="39"/>
  <c r="K327" i="39"/>
  <c r="J327" i="39"/>
  <c r="I327" i="39"/>
  <c r="H327" i="39"/>
  <c r="G327" i="39"/>
  <c r="F327" i="39"/>
  <c r="Z326" i="39"/>
  <c r="Y326" i="39"/>
  <c r="X326" i="39"/>
  <c r="W326" i="39"/>
  <c r="V326" i="39"/>
  <c r="U326" i="39"/>
  <c r="T326" i="39"/>
  <c r="S326" i="39"/>
  <c r="R326" i="39"/>
  <c r="Q326" i="39"/>
  <c r="P326" i="39"/>
  <c r="O326" i="39"/>
  <c r="N326" i="39"/>
  <c r="M326" i="39"/>
  <c r="L326" i="39"/>
  <c r="K326" i="39"/>
  <c r="J326" i="39"/>
  <c r="I326" i="39"/>
  <c r="H326" i="39"/>
  <c r="G326" i="39"/>
  <c r="F326" i="39"/>
  <c r="Z325" i="39"/>
  <c r="Y325" i="39"/>
  <c r="X325" i="39"/>
  <c r="W325" i="39"/>
  <c r="V325" i="39"/>
  <c r="U325" i="39"/>
  <c r="T325" i="39"/>
  <c r="S325" i="39"/>
  <c r="R325" i="39"/>
  <c r="Q325" i="39"/>
  <c r="P325" i="39"/>
  <c r="O325" i="39"/>
  <c r="N325" i="39"/>
  <c r="M325" i="39"/>
  <c r="L325" i="39"/>
  <c r="K325" i="39"/>
  <c r="J325" i="39"/>
  <c r="I325" i="39"/>
  <c r="H325" i="39"/>
  <c r="G325" i="39"/>
  <c r="F325" i="39"/>
  <c r="Z324" i="39"/>
  <c r="Y324" i="39"/>
  <c r="X324" i="39"/>
  <c r="W324" i="39"/>
  <c r="V324" i="39"/>
  <c r="U324" i="39"/>
  <c r="T324" i="39"/>
  <c r="S324" i="39"/>
  <c r="R324" i="39"/>
  <c r="Q324" i="39"/>
  <c r="P324" i="39"/>
  <c r="O324" i="39"/>
  <c r="N324" i="39"/>
  <c r="M324" i="39"/>
  <c r="L324" i="39"/>
  <c r="K324" i="39"/>
  <c r="J324" i="39"/>
  <c r="I324" i="39"/>
  <c r="H324" i="39"/>
  <c r="G324" i="39"/>
  <c r="F324" i="39"/>
  <c r="Z323" i="39"/>
  <c r="Y323" i="39"/>
  <c r="X323" i="39"/>
  <c r="W323" i="39"/>
  <c r="V323" i="39"/>
  <c r="U323" i="39"/>
  <c r="T323" i="39"/>
  <c r="S323" i="39"/>
  <c r="R323" i="39"/>
  <c r="Q323" i="39"/>
  <c r="P323" i="39"/>
  <c r="O323" i="39"/>
  <c r="N323" i="39"/>
  <c r="M323" i="39"/>
  <c r="L323" i="39"/>
  <c r="K323" i="39"/>
  <c r="J323" i="39"/>
  <c r="I323" i="39"/>
  <c r="H323" i="39"/>
  <c r="G323" i="39"/>
  <c r="F323" i="39"/>
  <c r="Z322" i="39"/>
  <c r="Y322" i="39"/>
  <c r="X322" i="39"/>
  <c r="W322" i="39"/>
  <c r="V322" i="39"/>
  <c r="U322" i="39"/>
  <c r="T322" i="39"/>
  <c r="S322" i="39"/>
  <c r="R322" i="39"/>
  <c r="Q322" i="39"/>
  <c r="P322" i="39"/>
  <c r="O322" i="39"/>
  <c r="N322" i="39"/>
  <c r="M322" i="39"/>
  <c r="L322" i="39"/>
  <c r="K322" i="39"/>
  <c r="J322" i="39"/>
  <c r="I322" i="39"/>
  <c r="H322" i="39"/>
  <c r="G322" i="39"/>
  <c r="F322" i="39"/>
  <c r="Z321" i="39"/>
  <c r="Y321" i="39"/>
  <c r="X321" i="39"/>
  <c r="W321" i="39"/>
  <c r="V321" i="39"/>
  <c r="U321" i="39"/>
  <c r="T321" i="39"/>
  <c r="S321" i="39"/>
  <c r="R321" i="39"/>
  <c r="Q321" i="39"/>
  <c r="P321" i="39"/>
  <c r="O321" i="39"/>
  <c r="N321" i="39"/>
  <c r="M321" i="39"/>
  <c r="L321" i="39"/>
  <c r="K321" i="39"/>
  <c r="J321" i="39"/>
  <c r="I321" i="39"/>
  <c r="H321" i="39"/>
  <c r="G321" i="39"/>
  <c r="F321" i="39"/>
  <c r="Z320" i="39"/>
  <c r="Y320" i="39"/>
  <c r="X320" i="39"/>
  <c r="W320" i="39"/>
  <c r="V320" i="39"/>
  <c r="U320" i="39"/>
  <c r="T320" i="39"/>
  <c r="S320" i="39"/>
  <c r="R320" i="39"/>
  <c r="Q320" i="39"/>
  <c r="P320" i="39"/>
  <c r="O320" i="39"/>
  <c r="N320" i="39"/>
  <c r="M320" i="39"/>
  <c r="L320" i="39"/>
  <c r="K320" i="39"/>
  <c r="J320" i="39"/>
  <c r="I320" i="39"/>
  <c r="H320" i="39"/>
  <c r="G320" i="39"/>
  <c r="F320" i="39"/>
  <c r="Z319" i="39"/>
  <c r="Y319" i="39"/>
  <c r="X319" i="39"/>
  <c r="W319" i="39"/>
  <c r="V319" i="39"/>
  <c r="U319" i="39"/>
  <c r="T319" i="39"/>
  <c r="S319" i="39"/>
  <c r="R319" i="39"/>
  <c r="Q319" i="39"/>
  <c r="P319" i="39"/>
  <c r="O319" i="39"/>
  <c r="N319" i="39"/>
  <c r="M319" i="39"/>
  <c r="L319" i="39"/>
  <c r="K319" i="39"/>
  <c r="J319" i="39"/>
  <c r="I319" i="39"/>
  <c r="H319" i="39"/>
  <c r="G319" i="39"/>
  <c r="F319" i="39"/>
  <c r="Z318" i="39"/>
  <c r="Y318" i="39"/>
  <c r="X318" i="39"/>
  <c r="W318" i="39"/>
  <c r="V318" i="39"/>
  <c r="U318" i="39"/>
  <c r="T318" i="39"/>
  <c r="S318" i="39"/>
  <c r="R318" i="39"/>
  <c r="Q318" i="39"/>
  <c r="P318" i="39"/>
  <c r="O318" i="39"/>
  <c r="N318" i="39"/>
  <c r="M318" i="39"/>
  <c r="L318" i="39"/>
  <c r="K318" i="39"/>
  <c r="J318" i="39"/>
  <c r="I318" i="39"/>
  <c r="H318" i="39"/>
  <c r="G318" i="39"/>
  <c r="F318" i="39"/>
  <c r="Z317" i="39"/>
  <c r="Y317" i="39"/>
  <c r="X317" i="39"/>
  <c r="W317" i="39"/>
  <c r="V317" i="39"/>
  <c r="U317" i="39"/>
  <c r="T317" i="39"/>
  <c r="S317" i="39"/>
  <c r="R317" i="39"/>
  <c r="Q317" i="39"/>
  <c r="P317" i="39"/>
  <c r="O317" i="39"/>
  <c r="N317" i="39"/>
  <c r="M317" i="39"/>
  <c r="L317" i="39"/>
  <c r="K317" i="39"/>
  <c r="J317" i="39"/>
  <c r="I317" i="39"/>
  <c r="H317" i="39"/>
  <c r="G317" i="39"/>
  <c r="F317" i="39"/>
  <c r="Z316" i="39"/>
  <c r="Y316" i="39"/>
  <c r="X316" i="39"/>
  <c r="W316" i="39"/>
  <c r="V316" i="39"/>
  <c r="U316" i="39"/>
  <c r="T316" i="39"/>
  <c r="S316" i="39"/>
  <c r="R316" i="39"/>
  <c r="Q316" i="39"/>
  <c r="P316" i="39"/>
  <c r="O316" i="39"/>
  <c r="N316" i="39"/>
  <c r="M316" i="39"/>
  <c r="L316" i="39"/>
  <c r="K316" i="39"/>
  <c r="J316" i="39"/>
  <c r="I316" i="39"/>
  <c r="H316" i="39"/>
  <c r="G316" i="39"/>
  <c r="F316" i="39"/>
  <c r="Z315" i="39"/>
  <c r="Y315" i="39"/>
  <c r="X315" i="39"/>
  <c r="W315" i="39"/>
  <c r="V315" i="39"/>
  <c r="U315" i="39"/>
  <c r="T315" i="39"/>
  <c r="S315" i="39"/>
  <c r="R315" i="39"/>
  <c r="Q315" i="39"/>
  <c r="P315" i="39"/>
  <c r="O315" i="39"/>
  <c r="N315" i="39"/>
  <c r="M315" i="39"/>
  <c r="L315" i="39"/>
  <c r="K315" i="39"/>
  <c r="J315" i="39"/>
  <c r="I315" i="39"/>
  <c r="H315" i="39"/>
  <c r="G315" i="39"/>
  <c r="F315" i="39"/>
  <c r="Z314" i="39"/>
  <c r="Y314" i="39"/>
  <c r="X314" i="39"/>
  <c r="W314" i="39"/>
  <c r="V314" i="39"/>
  <c r="U314" i="39"/>
  <c r="T314" i="39"/>
  <c r="S314" i="39"/>
  <c r="R314" i="39"/>
  <c r="Q314" i="39"/>
  <c r="P314" i="39"/>
  <c r="O314" i="39"/>
  <c r="N314" i="39"/>
  <c r="M314" i="39"/>
  <c r="L314" i="39"/>
  <c r="K314" i="39"/>
  <c r="J314" i="39"/>
  <c r="I314" i="39"/>
  <c r="H314" i="39"/>
  <c r="G314" i="39"/>
  <c r="F314" i="39"/>
  <c r="Z313" i="39"/>
  <c r="Y313" i="39"/>
  <c r="X313" i="39"/>
  <c r="W313" i="39"/>
  <c r="V313" i="39"/>
  <c r="U313" i="39"/>
  <c r="T313" i="39"/>
  <c r="S313" i="39"/>
  <c r="R313" i="39"/>
  <c r="Q313" i="39"/>
  <c r="P313" i="39"/>
  <c r="O313" i="39"/>
  <c r="N313" i="39"/>
  <c r="M313" i="39"/>
  <c r="L313" i="39"/>
  <c r="K313" i="39"/>
  <c r="J313" i="39"/>
  <c r="I313" i="39"/>
  <c r="H313" i="39"/>
  <c r="G313" i="39"/>
  <c r="F313" i="39"/>
  <c r="Z312" i="39"/>
  <c r="Y312" i="39"/>
  <c r="X312" i="39"/>
  <c r="W312" i="39"/>
  <c r="V312" i="39"/>
  <c r="U312" i="39"/>
  <c r="T312" i="39"/>
  <c r="S312" i="39"/>
  <c r="R312" i="39"/>
  <c r="Q312" i="39"/>
  <c r="P312" i="39"/>
  <c r="O312" i="39"/>
  <c r="N312" i="39"/>
  <c r="M312" i="39"/>
  <c r="L312" i="39"/>
  <c r="K312" i="39"/>
  <c r="J312" i="39"/>
  <c r="I312" i="39"/>
  <c r="H312" i="39"/>
  <c r="G312" i="39"/>
  <c r="F312" i="39"/>
  <c r="Z311" i="39"/>
  <c r="Y311" i="39"/>
  <c r="X311" i="39"/>
  <c r="W311" i="39"/>
  <c r="V311" i="39"/>
  <c r="U311" i="39"/>
  <c r="T311" i="39"/>
  <c r="S311" i="39"/>
  <c r="R311" i="39"/>
  <c r="Q311" i="39"/>
  <c r="P311" i="39"/>
  <c r="O311" i="39"/>
  <c r="N311" i="39"/>
  <c r="M311" i="39"/>
  <c r="L311" i="39"/>
  <c r="K311" i="39"/>
  <c r="J311" i="39"/>
  <c r="I311" i="39"/>
  <c r="H311" i="39"/>
  <c r="G311" i="39"/>
  <c r="F311" i="39"/>
  <c r="Z310" i="39"/>
  <c r="Y310" i="39"/>
  <c r="X310" i="39"/>
  <c r="W310" i="39"/>
  <c r="V310" i="39"/>
  <c r="U310" i="39"/>
  <c r="T310" i="39"/>
  <c r="S310" i="39"/>
  <c r="R310" i="39"/>
  <c r="Q310" i="39"/>
  <c r="P310" i="39"/>
  <c r="O310" i="39"/>
  <c r="N310" i="39"/>
  <c r="M310" i="39"/>
  <c r="L310" i="39"/>
  <c r="K310" i="39"/>
  <c r="J310" i="39"/>
  <c r="I310" i="39"/>
  <c r="H310" i="39"/>
  <c r="G310" i="39"/>
  <c r="F310" i="39"/>
  <c r="Z309" i="39"/>
  <c r="Y309" i="39"/>
  <c r="X309" i="39"/>
  <c r="W309" i="39"/>
  <c r="V309" i="39"/>
  <c r="U309" i="39"/>
  <c r="T309" i="39"/>
  <c r="S309" i="39"/>
  <c r="R309" i="39"/>
  <c r="Q309" i="39"/>
  <c r="P309" i="39"/>
  <c r="O309" i="39"/>
  <c r="N309" i="39"/>
  <c r="M309" i="39"/>
  <c r="L309" i="39"/>
  <c r="K309" i="39"/>
  <c r="J309" i="39"/>
  <c r="I309" i="39"/>
  <c r="H309" i="39"/>
  <c r="G309" i="39"/>
  <c r="F309" i="39"/>
  <c r="Z308" i="39"/>
  <c r="Y308" i="39"/>
  <c r="X308" i="39"/>
  <c r="W308" i="39"/>
  <c r="V308" i="39"/>
  <c r="U308" i="39"/>
  <c r="T308" i="39"/>
  <c r="S308" i="39"/>
  <c r="R308" i="39"/>
  <c r="Q308" i="39"/>
  <c r="P308" i="39"/>
  <c r="O308" i="39"/>
  <c r="N308" i="39"/>
  <c r="M308" i="39"/>
  <c r="L308" i="39"/>
  <c r="K308" i="39"/>
  <c r="J308" i="39"/>
  <c r="I308" i="39"/>
  <c r="H308" i="39"/>
  <c r="G308" i="39"/>
  <c r="F308" i="39"/>
  <c r="Z307" i="39"/>
  <c r="Y307" i="39"/>
  <c r="X307" i="39"/>
  <c r="W307" i="39"/>
  <c r="V307" i="39"/>
  <c r="U307" i="39"/>
  <c r="T307" i="39"/>
  <c r="S307" i="39"/>
  <c r="R307" i="39"/>
  <c r="Q307" i="39"/>
  <c r="P307" i="39"/>
  <c r="O307" i="39"/>
  <c r="N307" i="39"/>
  <c r="M307" i="39"/>
  <c r="L307" i="39"/>
  <c r="K307" i="39"/>
  <c r="J307" i="39"/>
  <c r="I307" i="39"/>
  <c r="H307" i="39"/>
  <c r="G307" i="39"/>
  <c r="F307" i="39"/>
  <c r="Z306" i="39"/>
  <c r="Y306" i="39"/>
  <c r="X306" i="39"/>
  <c r="W306" i="39"/>
  <c r="V306" i="39"/>
  <c r="U306" i="39"/>
  <c r="T306" i="39"/>
  <c r="S306" i="39"/>
  <c r="R306" i="39"/>
  <c r="Q306" i="39"/>
  <c r="P306" i="39"/>
  <c r="O306" i="39"/>
  <c r="N306" i="39"/>
  <c r="M306" i="39"/>
  <c r="L306" i="39"/>
  <c r="K306" i="39"/>
  <c r="J306" i="39"/>
  <c r="I306" i="39"/>
  <c r="H306" i="39"/>
  <c r="G306" i="39"/>
  <c r="F306" i="39"/>
  <c r="Z305" i="39"/>
  <c r="Y305" i="39"/>
  <c r="X305" i="39"/>
  <c r="W305" i="39"/>
  <c r="V305" i="39"/>
  <c r="U305" i="39"/>
  <c r="T305" i="39"/>
  <c r="S305" i="39"/>
  <c r="R305" i="39"/>
  <c r="Q305" i="39"/>
  <c r="P305" i="39"/>
  <c r="O305" i="39"/>
  <c r="N305" i="39"/>
  <c r="M305" i="39"/>
  <c r="L305" i="39"/>
  <c r="K305" i="39"/>
  <c r="J305" i="39"/>
  <c r="I305" i="39"/>
  <c r="H305" i="39"/>
  <c r="G305" i="39"/>
  <c r="F305" i="39"/>
  <c r="Z304" i="39"/>
  <c r="Y304" i="39"/>
  <c r="X304" i="39"/>
  <c r="W304" i="39"/>
  <c r="V304" i="39"/>
  <c r="U304" i="39"/>
  <c r="T304" i="39"/>
  <c r="S304" i="39"/>
  <c r="R304" i="39"/>
  <c r="Q304" i="39"/>
  <c r="P304" i="39"/>
  <c r="O304" i="39"/>
  <c r="N304" i="39"/>
  <c r="M304" i="39"/>
  <c r="L304" i="39"/>
  <c r="K304" i="39"/>
  <c r="J304" i="39"/>
  <c r="I304" i="39"/>
  <c r="H304" i="39"/>
  <c r="G304" i="39"/>
  <c r="F304" i="39"/>
  <c r="Z303" i="39"/>
  <c r="Y303" i="39"/>
  <c r="X303" i="39"/>
  <c r="W303" i="39"/>
  <c r="V303" i="39"/>
  <c r="U303" i="39"/>
  <c r="T303" i="39"/>
  <c r="S303" i="39"/>
  <c r="R303" i="39"/>
  <c r="Q303" i="39"/>
  <c r="P303" i="39"/>
  <c r="O303" i="39"/>
  <c r="N303" i="39"/>
  <c r="M303" i="39"/>
  <c r="L303" i="39"/>
  <c r="K303" i="39"/>
  <c r="J303" i="39"/>
  <c r="I303" i="39"/>
  <c r="H303" i="39"/>
  <c r="G303" i="39"/>
  <c r="F303" i="39"/>
  <c r="Z302" i="39"/>
  <c r="Y302" i="39"/>
  <c r="X302" i="39"/>
  <c r="W302" i="39"/>
  <c r="V302" i="39"/>
  <c r="U302" i="39"/>
  <c r="T302" i="39"/>
  <c r="S302" i="39"/>
  <c r="R302" i="39"/>
  <c r="Q302" i="39"/>
  <c r="P302" i="39"/>
  <c r="O302" i="39"/>
  <c r="N302" i="39"/>
  <c r="M302" i="39"/>
  <c r="L302" i="39"/>
  <c r="K302" i="39"/>
  <c r="J302" i="39"/>
  <c r="I302" i="39"/>
  <c r="H302" i="39"/>
  <c r="G302" i="39"/>
  <c r="F302" i="39"/>
  <c r="Z301" i="39"/>
  <c r="Y301" i="39"/>
  <c r="X301" i="39"/>
  <c r="W301" i="39"/>
  <c r="V301" i="39"/>
  <c r="U301" i="39"/>
  <c r="T301" i="39"/>
  <c r="S301" i="39"/>
  <c r="R301" i="39"/>
  <c r="Q301" i="39"/>
  <c r="P301" i="39"/>
  <c r="O301" i="39"/>
  <c r="N301" i="39"/>
  <c r="M301" i="39"/>
  <c r="L301" i="39"/>
  <c r="K301" i="39"/>
  <c r="J301" i="39"/>
  <c r="I301" i="39"/>
  <c r="H301" i="39"/>
  <c r="G301" i="39"/>
  <c r="F301" i="39"/>
  <c r="Z300" i="39"/>
  <c r="Y300" i="39"/>
  <c r="X300" i="39"/>
  <c r="W300" i="39"/>
  <c r="V300" i="39"/>
  <c r="U300" i="39"/>
  <c r="T300" i="39"/>
  <c r="S300" i="39"/>
  <c r="R300" i="39"/>
  <c r="Q300" i="39"/>
  <c r="P300" i="39"/>
  <c r="O300" i="39"/>
  <c r="N300" i="39"/>
  <c r="M300" i="39"/>
  <c r="L300" i="39"/>
  <c r="K300" i="39"/>
  <c r="J300" i="39"/>
  <c r="I300" i="39"/>
  <c r="H300" i="39"/>
  <c r="G300" i="39"/>
  <c r="F300" i="39"/>
  <c r="Z299" i="39"/>
  <c r="Y299" i="39"/>
  <c r="X299" i="39"/>
  <c r="W299" i="39"/>
  <c r="V299" i="39"/>
  <c r="U299" i="39"/>
  <c r="T299" i="39"/>
  <c r="S299" i="39"/>
  <c r="R299" i="39"/>
  <c r="Q299" i="39"/>
  <c r="P299" i="39"/>
  <c r="O299" i="39"/>
  <c r="N299" i="39"/>
  <c r="M299" i="39"/>
  <c r="L299" i="39"/>
  <c r="K299" i="39"/>
  <c r="J299" i="39"/>
  <c r="I299" i="39"/>
  <c r="H299" i="39"/>
  <c r="G299" i="39"/>
  <c r="F299" i="39"/>
  <c r="Z298" i="39"/>
  <c r="Y298" i="39"/>
  <c r="X298" i="39"/>
  <c r="W298" i="39"/>
  <c r="V298" i="39"/>
  <c r="U298" i="39"/>
  <c r="T298" i="39"/>
  <c r="S298" i="39"/>
  <c r="R298" i="39"/>
  <c r="Q298" i="39"/>
  <c r="P298" i="39"/>
  <c r="O298" i="39"/>
  <c r="N298" i="39"/>
  <c r="M298" i="39"/>
  <c r="L298" i="39"/>
  <c r="K298" i="39"/>
  <c r="J298" i="39"/>
  <c r="I298" i="39"/>
  <c r="H298" i="39"/>
  <c r="G298" i="39"/>
  <c r="F298" i="39"/>
  <c r="Z297" i="39"/>
  <c r="Y297" i="39"/>
  <c r="X297" i="39"/>
  <c r="W297" i="39"/>
  <c r="V297" i="39"/>
  <c r="U297" i="39"/>
  <c r="T297" i="39"/>
  <c r="S297" i="39"/>
  <c r="R297" i="39"/>
  <c r="Q297" i="39"/>
  <c r="P297" i="39"/>
  <c r="O297" i="39"/>
  <c r="N297" i="39"/>
  <c r="M297" i="39"/>
  <c r="L297" i="39"/>
  <c r="K297" i="39"/>
  <c r="J297" i="39"/>
  <c r="I297" i="39"/>
  <c r="H297" i="39"/>
  <c r="G297" i="39"/>
  <c r="F297" i="39"/>
  <c r="Z296" i="39"/>
  <c r="Y296" i="39"/>
  <c r="X296" i="39"/>
  <c r="W296" i="39"/>
  <c r="V296" i="39"/>
  <c r="U296" i="39"/>
  <c r="T296" i="39"/>
  <c r="S296" i="39"/>
  <c r="R296" i="39"/>
  <c r="Q296" i="39"/>
  <c r="P296" i="39"/>
  <c r="O296" i="39"/>
  <c r="N296" i="39"/>
  <c r="M296" i="39"/>
  <c r="L296" i="39"/>
  <c r="K296" i="39"/>
  <c r="J296" i="39"/>
  <c r="I296" i="39"/>
  <c r="H296" i="39"/>
  <c r="G296" i="39"/>
  <c r="F296" i="39"/>
  <c r="Z295" i="39"/>
  <c r="Y295" i="39"/>
  <c r="X295" i="39"/>
  <c r="W295" i="39"/>
  <c r="V295" i="39"/>
  <c r="U295" i="39"/>
  <c r="T295" i="39"/>
  <c r="S295" i="39"/>
  <c r="R295" i="39"/>
  <c r="Q295" i="39"/>
  <c r="P295" i="39"/>
  <c r="O295" i="39"/>
  <c r="N295" i="39"/>
  <c r="M295" i="39"/>
  <c r="L295" i="39"/>
  <c r="K295" i="39"/>
  <c r="J295" i="39"/>
  <c r="I295" i="39"/>
  <c r="H295" i="39"/>
  <c r="G295" i="39"/>
  <c r="F295" i="39"/>
  <c r="Z294" i="39"/>
  <c r="Y294" i="39"/>
  <c r="X294" i="39"/>
  <c r="W294" i="39"/>
  <c r="V294" i="39"/>
  <c r="U294" i="39"/>
  <c r="T294" i="39"/>
  <c r="S294" i="39"/>
  <c r="R294" i="39"/>
  <c r="Q294" i="39"/>
  <c r="P294" i="39"/>
  <c r="O294" i="39"/>
  <c r="N294" i="39"/>
  <c r="M294" i="39"/>
  <c r="L294" i="39"/>
  <c r="K294" i="39"/>
  <c r="J294" i="39"/>
  <c r="I294" i="39"/>
  <c r="H294" i="39"/>
  <c r="G294" i="39"/>
  <c r="F294" i="39"/>
  <c r="Z293" i="39"/>
  <c r="Y293" i="39"/>
  <c r="X293" i="39"/>
  <c r="W293" i="39"/>
  <c r="V293" i="39"/>
  <c r="U293" i="39"/>
  <c r="T293" i="39"/>
  <c r="S293" i="39"/>
  <c r="R293" i="39"/>
  <c r="Q293" i="39"/>
  <c r="P293" i="39"/>
  <c r="O293" i="39"/>
  <c r="N293" i="39"/>
  <c r="M293" i="39"/>
  <c r="L293" i="39"/>
  <c r="K293" i="39"/>
  <c r="J293" i="39"/>
  <c r="I293" i="39"/>
  <c r="H293" i="39"/>
  <c r="G293" i="39"/>
  <c r="F293" i="39"/>
  <c r="Z292" i="39"/>
  <c r="Y292" i="39"/>
  <c r="X292" i="39"/>
  <c r="W292" i="39"/>
  <c r="V292" i="39"/>
  <c r="U292" i="39"/>
  <c r="T292" i="39"/>
  <c r="S292" i="39"/>
  <c r="R292" i="39"/>
  <c r="Q292" i="39"/>
  <c r="P292" i="39"/>
  <c r="O292" i="39"/>
  <c r="N292" i="39"/>
  <c r="M292" i="39"/>
  <c r="L292" i="39"/>
  <c r="K292" i="39"/>
  <c r="J292" i="39"/>
  <c r="I292" i="39"/>
  <c r="H292" i="39"/>
  <c r="G292" i="39"/>
  <c r="F292" i="39"/>
  <c r="Z291" i="39"/>
  <c r="Y291" i="39"/>
  <c r="X291" i="39"/>
  <c r="W291" i="39"/>
  <c r="V291" i="39"/>
  <c r="U291" i="39"/>
  <c r="T291" i="39"/>
  <c r="S291" i="39"/>
  <c r="R291" i="39"/>
  <c r="Q291" i="39"/>
  <c r="P291" i="39"/>
  <c r="O291" i="39"/>
  <c r="N291" i="39"/>
  <c r="M291" i="39"/>
  <c r="L291" i="39"/>
  <c r="K291" i="39"/>
  <c r="J291" i="39"/>
  <c r="I291" i="39"/>
  <c r="H291" i="39"/>
  <c r="G291" i="39"/>
  <c r="F291" i="39"/>
  <c r="Z290" i="39"/>
  <c r="Y290" i="39"/>
  <c r="X290" i="39"/>
  <c r="W290" i="39"/>
  <c r="V290" i="39"/>
  <c r="U290" i="39"/>
  <c r="T290" i="39"/>
  <c r="S290" i="39"/>
  <c r="R290" i="39"/>
  <c r="Q290" i="39"/>
  <c r="P290" i="39"/>
  <c r="O290" i="39"/>
  <c r="N290" i="39"/>
  <c r="M290" i="39"/>
  <c r="L290" i="39"/>
  <c r="K290" i="39"/>
  <c r="J290" i="39"/>
  <c r="I290" i="39"/>
  <c r="H290" i="39"/>
  <c r="G290" i="39"/>
  <c r="F290" i="39"/>
  <c r="Z289" i="39"/>
  <c r="Y289" i="39"/>
  <c r="X289" i="39"/>
  <c r="W289" i="39"/>
  <c r="V289" i="39"/>
  <c r="U289" i="39"/>
  <c r="T289" i="39"/>
  <c r="S289" i="39"/>
  <c r="R289" i="39"/>
  <c r="Q289" i="39"/>
  <c r="P289" i="39"/>
  <c r="O289" i="39"/>
  <c r="N289" i="39"/>
  <c r="M289" i="39"/>
  <c r="L289" i="39"/>
  <c r="K289" i="39"/>
  <c r="J289" i="39"/>
  <c r="I289" i="39"/>
  <c r="H289" i="39"/>
  <c r="G289" i="39"/>
  <c r="F289" i="39"/>
  <c r="Z288" i="39"/>
  <c r="Y288" i="39"/>
  <c r="X288" i="39"/>
  <c r="W288" i="39"/>
  <c r="V288" i="39"/>
  <c r="U288" i="39"/>
  <c r="T288" i="39"/>
  <c r="S288" i="39"/>
  <c r="R288" i="39"/>
  <c r="Q288" i="39"/>
  <c r="P288" i="39"/>
  <c r="O288" i="39"/>
  <c r="N288" i="39"/>
  <c r="M288" i="39"/>
  <c r="L288" i="39"/>
  <c r="K288" i="39"/>
  <c r="J288" i="39"/>
  <c r="I288" i="39"/>
  <c r="H288" i="39"/>
  <c r="G288" i="39"/>
  <c r="F288" i="39"/>
  <c r="Z287" i="39"/>
  <c r="Y287" i="39"/>
  <c r="X287" i="39"/>
  <c r="W287" i="39"/>
  <c r="V287" i="39"/>
  <c r="U287" i="39"/>
  <c r="T287" i="39"/>
  <c r="S287" i="39"/>
  <c r="R287" i="39"/>
  <c r="Q287" i="39"/>
  <c r="P287" i="39"/>
  <c r="O287" i="39"/>
  <c r="N287" i="39"/>
  <c r="M287" i="39"/>
  <c r="L287" i="39"/>
  <c r="K287" i="39"/>
  <c r="J287" i="39"/>
  <c r="I287" i="39"/>
  <c r="H287" i="39"/>
  <c r="G287" i="39"/>
  <c r="F287" i="39"/>
  <c r="Z286" i="39"/>
  <c r="Y286" i="39"/>
  <c r="X286" i="39"/>
  <c r="W286" i="39"/>
  <c r="V286" i="39"/>
  <c r="U286" i="39"/>
  <c r="T286" i="39"/>
  <c r="S286" i="39"/>
  <c r="R286" i="39"/>
  <c r="Q286" i="39"/>
  <c r="P286" i="39"/>
  <c r="O286" i="39"/>
  <c r="N286" i="39"/>
  <c r="M286" i="39"/>
  <c r="L286" i="39"/>
  <c r="K286" i="39"/>
  <c r="J286" i="39"/>
  <c r="I286" i="39"/>
  <c r="H286" i="39"/>
  <c r="G286" i="39"/>
  <c r="F286" i="39"/>
  <c r="Z285" i="39"/>
  <c r="Y285" i="39"/>
  <c r="X285" i="39"/>
  <c r="W285" i="39"/>
  <c r="V285" i="39"/>
  <c r="U285" i="39"/>
  <c r="T285" i="39"/>
  <c r="S285" i="39"/>
  <c r="R285" i="39"/>
  <c r="Q285" i="39"/>
  <c r="P285" i="39"/>
  <c r="O285" i="39"/>
  <c r="N285" i="39"/>
  <c r="M285" i="39"/>
  <c r="L285" i="39"/>
  <c r="K285" i="39"/>
  <c r="J285" i="39"/>
  <c r="I285" i="39"/>
  <c r="H285" i="39"/>
  <c r="G285" i="39"/>
  <c r="F285" i="39"/>
  <c r="Z284" i="39"/>
  <c r="Y284" i="39"/>
  <c r="X284" i="39"/>
  <c r="W284" i="39"/>
  <c r="V284" i="39"/>
  <c r="U284" i="39"/>
  <c r="T284" i="39"/>
  <c r="S284" i="39"/>
  <c r="R284" i="39"/>
  <c r="Q284" i="39"/>
  <c r="P284" i="39"/>
  <c r="O284" i="39"/>
  <c r="N284" i="39"/>
  <c r="M284" i="39"/>
  <c r="L284" i="39"/>
  <c r="K284" i="39"/>
  <c r="J284" i="39"/>
  <c r="I284" i="39"/>
  <c r="H284" i="39"/>
  <c r="G284" i="39"/>
  <c r="F284" i="39"/>
  <c r="Z283" i="39"/>
  <c r="Y283" i="39"/>
  <c r="X283" i="39"/>
  <c r="W283" i="39"/>
  <c r="V283" i="39"/>
  <c r="U283" i="39"/>
  <c r="T283" i="39"/>
  <c r="S283" i="39"/>
  <c r="R283" i="39"/>
  <c r="Q283" i="39"/>
  <c r="P283" i="39"/>
  <c r="O283" i="39"/>
  <c r="N283" i="39"/>
  <c r="M283" i="39"/>
  <c r="L283" i="39"/>
  <c r="K283" i="39"/>
  <c r="J283" i="39"/>
  <c r="I283" i="39"/>
  <c r="H283" i="39"/>
  <c r="G283" i="39"/>
  <c r="F283" i="39"/>
  <c r="Z282" i="39"/>
  <c r="Y282" i="39"/>
  <c r="X282" i="39"/>
  <c r="W282" i="39"/>
  <c r="V282" i="39"/>
  <c r="U282" i="39"/>
  <c r="T282" i="39"/>
  <c r="S282" i="39"/>
  <c r="R282" i="39"/>
  <c r="Q282" i="39"/>
  <c r="P282" i="39"/>
  <c r="O282" i="39"/>
  <c r="N282" i="39"/>
  <c r="M282" i="39"/>
  <c r="L282" i="39"/>
  <c r="K282" i="39"/>
  <c r="J282" i="39"/>
  <c r="I282" i="39"/>
  <c r="H282" i="39"/>
  <c r="G282" i="39"/>
  <c r="F282" i="39"/>
  <c r="Z281" i="39"/>
  <c r="Y281" i="39"/>
  <c r="X281" i="39"/>
  <c r="W281" i="39"/>
  <c r="V281" i="39"/>
  <c r="U281" i="39"/>
  <c r="T281" i="39"/>
  <c r="S281" i="39"/>
  <c r="R281" i="39"/>
  <c r="Q281" i="39"/>
  <c r="P281" i="39"/>
  <c r="O281" i="39"/>
  <c r="N281" i="39"/>
  <c r="M281" i="39"/>
  <c r="L281" i="39"/>
  <c r="K281" i="39"/>
  <c r="J281" i="39"/>
  <c r="I281" i="39"/>
  <c r="H281" i="39"/>
  <c r="G281" i="39"/>
  <c r="F281" i="39"/>
  <c r="Z280" i="39"/>
  <c r="Y280" i="39"/>
  <c r="X280" i="39"/>
  <c r="W280" i="39"/>
  <c r="V280" i="39"/>
  <c r="U280" i="39"/>
  <c r="T280" i="39"/>
  <c r="S280" i="39"/>
  <c r="R280" i="39"/>
  <c r="Q280" i="39"/>
  <c r="P280" i="39"/>
  <c r="O280" i="39"/>
  <c r="N280" i="39"/>
  <c r="M280" i="39"/>
  <c r="L280" i="39"/>
  <c r="K280" i="39"/>
  <c r="J280" i="39"/>
  <c r="I280" i="39"/>
  <c r="H280" i="39"/>
  <c r="G280" i="39"/>
  <c r="F280" i="39"/>
  <c r="Z279" i="39"/>
  <c r="Y279" i="39"/>
  <c r="X279" i="39"/>
  <c r="W279" i="39"/>
  <c r="V279" i="39"/>
  <c r="U279" i="39"/>
  <c r="T279" i="39"/>
  <c r="S279" i="39"/>
  <c r="R279" i="39"/>
  <c r="Q279" i="39"/>
  <c r="P279" i="39"/>
  <c r="O279" i="39"/>
  <c r="N279" i="39"/>
  <c r="M279" i="39"/>
  <c r="L279" i="39"/>
  <c r="K279" i="39"/>
  <c r="J279" i="39"/>
  <c r="I279" i="39"/>
  <c r="H279" i="39"/>
  <c r="G279" i="39"/>
  <c r="F279" i="39"/>
  <c r="Z278" i="39"/>
  <c r="Y278" i="39"/>
  <c r="X278" i="39"/>
  <c r="W278" i="39"/>
  <c r="V278" i="39"/>
  <c r="U278" i="39"/>
  <c r="T278" i="39"/>
  <c r="S278" i="39"/>
  <c r="R278" i="39"/>
  <c r="Q278" i="39"/>
  <c r="P278" i="39"/>
  <c r="O278" i="39"/>
  <c r="N278" i="39"/>
  <c r="M278" i="39"/>
  <c r="L278" i="39"/>
  <c r="K278" i="39"/>
  <c r="J278" i="39"/>
  <c r="I278" i="39"/>
  <c r="H278" i="39"/>
  <c r="G278" i="39"/>
  <c r="F278" i="39"/>
  <c r="Z277" i="39"/>
  <c r="Y277" i="39"/>
  <c r="X277" i="39"/>
  <c r="W277" i="39"/>
  <c r="V277" i="39"/>
  <c r="U277" i="39"/>
  <c r="T277" i="39"/>
  <c r="S277" i="39"/>
  <c r="R277" i="39"/>
  <c r="Q277" i="39"/>
  <c r="P277" i="39"/>
  <c r="O277" i="39"/>
  <c r="N277" i="39"/>
  <c r="M277" i="39"/>
  <c r="L277" i="39"/>
  <c r="K277" i="39"/>
  <c r="J277" i="39"/>
  <c r="I277" i="39"/>
  <c r="H277" i="39"/>
  <c r="G277" i="39"/>
  <c r="F277" i="39"/>
  <c r="Z276" i="39"/>
  <c r="Y276" i="39"/>
  <c r="X276" i="39"/>
  <c r="W276" i="39"/>
  <c r="V276" i="39"/>
  <c r="U276" i="39"/>
  <c r="T276" i="39"/>
  <c r="S276" i="39"/>
  <c r="R276" i="39"/>
  <c r="Q276" i="39"/>
  <c r="P276" i="39"/>
  <c r="O276" i="39"/>
  <c r="N276" i="39"/>
  <c r="M276" i="39"/>
  <c r="L276" i="39"/>
  <c r="K276" i="39"/>
  <c r="J276" i="39"/>
  <c r="I276" i="39"/>
  <c r="H276" i="39"/>
  <c r="G276" i="39"/>
  <c r="F276" i="39"/>
  <c r="Z275" i="39"/>
  <c r="Y275" i="39"/>
  <c r="X275" i="39"/>
  <c r="W275" i="39"/>
  <c r="V275" i="39"/>
  <c r="U275" i="39"/>
  <c r="T275" i="39"/>
  <c r="S275" i="39"/>
  <c r="R275" i="39"/>
  <c r="Q275" i="39"/>
  <c r="P275" i="39"/>
  <c r="O275" i="39"/>
  <c r="N275" i="39"/>
  <c r="M275" i="39"/>
  <c r="L275" i="39"/>
  <c r="K275" i="39"/>
  <c r="J275" i="39"/>
  <c r="I275" i="39"/>
  <c r="H275" i="39"/>
  <c r="G275" i="39"/>
  <c r="F275" i="39"/>
  <c r="Z274" i="39"/>
  <c r="Y274" i="39"/>
  <c r="X274" i="39"/>
  <c r="W274" i="39"/>
  <c r="V274" i="39"/>
  <c r="U274" i="39"/>
  <c r="T274" i="39"/>
  <c r="S274" i="39"/>
  <c r="R274" i="39"/>
  <c r="Q274" i="39"/>
  <c r="P274" i="39"/>
  <c r="O274" i="39"/>
  <c r="N274" i="39"/>
  <c r="M274" i="39"/>
  <c r="L274" i="39"/>
  <c r="K274" i="39"/>
  <c r="J274" i="39"/>
  <c r="I274" i="39"/>
  <c r="H274" i="39"/>
  <c r="G274" i="39"/>
  <c r="F274" i="39"/>
  <c r="Z273" i="39"/>
  <c r="Y273" i="39"/>
  <c r="X273" i="39"/>
  <c r="W273" i="39"/>
  <c r="V273" i="39"/>
  <c r="U273" i="39"/>
  <c r="T273" i="39"/>
  <c r="S273" i="39"/>
  <c r="R273" i="39"/>
  <c r="Q273" i="39"/>
  <c r="P273" i="39"/>
  <c r="O273" i="39"/>
  <c r="N273" i="39"/>
  <c r="M273" i="39"/>
  <c r="L273" i="39"/>
  <c r="K273" i="39"/>
  <c r="J273" i="39"/>
  <c r="I273" i="39"/>
  <c r="H273" i="39"/>
  <c r="G273" i="39"/>
  <c r="F273" i="39"/>
  <c r="Z272" i="39"/>
  <c r="Y272" i="39"/>
  <c r="X272" i="39"/>
  <c r="W272" i="39"/>
  <c r="V272" i="39"/>
  <c r="U272" i="39"/>
  <c r="T272" i="39"/>
  <c r="S272" i="39"/>
  <c r="R272" i="39"/>
  <c r="Q272" i="39"/>
  <c r="P272" i="39"/>
  <c r="O272" i="39"/>
  <c r="N272" i="39"/>
  <c r="M272" i="39"/>
  <c r="L272" i="39"/>
  <c r="K272" i="39"/>
  <c r="J272" i="39"/>
  <c r="I272" i="39"/>
  <c r="H272" i="39"/>
  <c r="G272" i="39"/>
  <c r="F272" i="39"/>
  <c r="Z271" i="39"/>
  <c r="Y271" i="39"/>
  <c r="X271" i="39"/>
  <c r="W271" i="39"/>
  <c r="V271" i="39"/>
  <c r="U271" i="39"/>
  <c r="T271" i="39"/>
  <c r="S271" i="39"/>
  <c r="R271" i="39"/>
  <c r="Q271" i="39"/>
  <c r="P271" i="39"/>
  <c r="O271" i="39"/>
  <c r="N271" i="39"/>
  <c r="M271" i="39"/>
  <c r="L271" i="39"/>
  <c r="K271" i="39"/>
  <c r="J271" i="39"/>
  <c r="I271" i="39"/>
  <c r="H271" i="39"/>
  <c r="G271" i="39"/>
  <c r="F271" i="39"/>
  <c r="Z270" i="39"/>
  <c r="Y270" i="39"/>
  <c r="X270" i="39"/>
  <c r="W270" i="39"/>
  <c r="V270" i="39"/>
  <c r="U270" i="39"/>
  <c r="T270" i="39"/>
  <c r="S270" i="39"/>
  <c r="R270" i="39"/>
  <c r="Q270" i="39"/>
  <c r="P270" i="39"/>
  <c r="O270" i="39"/>
  <c r="N270" i="39"/>
  <c r="M270" i="39"/>
  <c r="L270" i="39"/>
  <c r="K270" i="39"/>
  <c r="J270" i="39"/>
  <c r="I270" i="39"/>
  <c r="H270" i="39"/>
  <c r="G270" i="39"/>
  <c r="F270" i="39"/>
  <c r="E131" i="42"/>
  <c r="G131" i="42" s="1"/>
  <c r="D131" i="42"/>
  <c r="F130" i="42"/>
  <c r="E130" i="42"/>
  <c r="G130" i="42" s="1"/>
  <c r="D130" i="42"/>
  <c r="G128" i="42"/>
  <c r="G129" i="42" s="1"/>
  <c r="F128" i="42"/>
  <c r="F129" i="42" s="1"/>
  <c r="E128" i="42"/>
  <c r="E129" i="42" s="1"/>
  <c r="D128" i="42"/>
  <c r="D129" i="42" s="1"/>
  <c r="G126" i="42"/>
  <c r="G127" i="42" s="1"/>
  <c r="F126" i="42"/>
  <c r="F127" i="42" s="1"/>
  <c r="E126" i="42"/>
  <c r="E127" i="42" s="1"/>
  <c r="D126" i="42"/>
  <c r="D127" i="42" s="1"/>
  <c r="G124" i="42"/>
  <c r="G125" i="42" s="1"/>
  <c r="F124" i="42"/>
  <c r="F125" i="42" s="1"/>
  <c r="E124" i="42"/>
  <c r="E125" i="42" s="1"/>
  <c r="D124" i="42"/>
  <c r="D125" i="42" s="1"/>
  <c r="G122" i="42"/>
  <c r="G123" i="42" s="1"/>
  <c r="F122" i="42"/>
  <c r="F123" i="42" s="1"/>
  <c r="E122" i="42"/>
  <c r="E123" i="42" s="1"/>
  <c r="D122" i="42"/>
  <c r="D123" i="42" s="1"/>
  <c r="G120" i="42"/>
  <c r="G121" i="42" s="1"/>
  <c r="F120" i="42"/>
  <c r="F121" i="42" s="1"/>
  <c r="E120" i="42"/>
  <c r="E121" i="42" s="1"/>
  <c r="D120" i="42"/>
  <c r="D121" i="42" s="1"/>
  <c r="G118" i="42"/>
  <c r="G119" i="42" s="1"/>
  <c r="F118" i="42"/>
  <c r="F119" i="42" s="1"/>
  <c r="E118" i="42"/>
  <c r="E119" i="42" s="1"/>
  <c r="D118" i="42"/>
  <c r="D119" i="42" s="1"/>
  <c r="G116" i="42"/>
  <c r="G117" i="42" s="1"/>
  <c r="F116" i="42"/>
  <c r="F117" i="42" s="1"/>
  <c r="E116" i="42"/>
  <c r="E117" i="42" s="1"/>
  <c r="D116" i="42"/>
  <c r="D117" i="42" s="1"/>
  <c r="G114" i="42"/>
  <c r="G115" i="42" s="1"/>
  <c r="F114" i="42"/>
  <c r="F115" i="42" s="1"/>
  <c r="E114" i="42"/>
  <c r="E115" i="42" s="1"/>
  <c r="D114" i="42"/>
  <c r="D115" i="42" s="1"/>
  <c r="G112" i="42"/>
  <c r="G113" i="42" s="1"/>
  <c r="F112" i="42"/>
  <c r="F113" i="42" s="1"/>
  <c r="E112" i="42"/>
  <c r="E113" i="42" s="1"/>
  <c r="D112" i="42"/>
  <c r="D113" i="42" s="1"/>
  <c r="G110" i="42"/>
  <c r="G111" i="42" s="1"/>
  <c r="F110" i="42"/>
  <c r="F111" i="42" s="1"/>
  <c r="E110" i="42"/>
  <c r="E111" i="42" s="1"/>
  <c r="D110" i="42"/>
  <c r="D111" i="42" s="1"/>
  <c r="G108" i="42"/>
  <c r="G109" i="42" s="1"/>
  <c r="F108" i="42"/>
  <c r="F109" i="42" s="1"/>
  <c r="E108" i="42"/>
  <c r="E109" i="42" s="1"/>
  <c r="D108" i="42"/>
  <c r="D109" i="42" s="1"/>
  <c r="G106" i="42"/>
  <c r="G107" i="42" s="1"/>
  <c r="F106" i="42"/>
  <c r="F107" i="42" s="1"/>
  <c r="E106" i="42"/>
  <c r="E107" i="42" s="1"/>
  <c r="D106" i="42"/>
  <c r="D107" i="42" s="1"/>
  <c r="G104" i="42"/>
  <c r="G105" i="42" s="1"/>
  <c r="F104" i="42"/>
  <c r="F105" i="42" s="1"/>
  <c r="E104" i="42"/>
  <c r="E105" i="42" s="1"/>
  <c r="D104" i="42"/>
  <c r="D105" i="42" s="1"/>
  <c r="G102" i="42"/>
  <c r="G103" i="42" s="1"/>
  <c r="F102" i="42"/>
  <c r="F103" i="42" s="1"/>
  <c r="E102" i="42"/>
  <c r="E103" i="42" s="1"/>
  <c r="D102" i="42"/>
  <c r="D103" i="42" s="1"/>
  <c r="G100" i="42"/>
  <c r="G101" i="42" s="1"/>
  <c r="F100" i="42"/>
  <c r="F101" i="42" s="1"/>
  <c r="E100" i="42"/>
  <c r="E101" i="42" s="1"/>
  <c r="D100" i="42"/>
  <c r="D101" i="42" s="1"/>
  <c r="G98" i="42"/>
  <c r="G99" i="42" s="1"/>
  <c r="F98" i="42"/>
  <c r="F99" i="42" s="1"/>
  <c r="E98" i="42"/>
  <c r="E99" i="42" s="1"/>
  <c r="D98" i="42"/>
  <c r="D99" i="42" s="1"/>
  <c r="G96" i="42"/>
  <c r="G97" i="42" s="1"/>
  <c r="F96" i="42"/>
  <c r="F97" i="42" s="1"/>
  <c r="E96" i="42"/>
  <c r="E97" i="42" s="1"/>
  <c r="D96" i="42"/>
  <c r="D97" i="42" s="1"/>
  <c r="G94" i="42"/>
  <c r="G95" i="42" s="1"/>
  <c r="F94" i="42"/>
  <c r="F95" i="42" s="1"/>
  <c r="E94" i="42"/>
  <c r="E95" i="42" s="1"/>
  <c r="D94" i="42"/>
  <c r="D95" i="42" s="1"/>
  <c r="G92" i="42"/>
  <c r="G93" i="42" s="1"/>
  <c r="F92" i="42"/>
  <c r="F93" i="42" s="1"/>
  <c r="E92" i="42"/>
  <c r="E93" i="42" s="1"/>
  <c r="D92" i="42"/>
  <c r="D93" i="42" s="1"/>
  <c r="G90" i="42"/>
  <c r="G91" i="42" s="1"/>
  <c r="F90" i="42"/>
  <c r="F91" i="42" s="1"/>
  <c r="E90" i="42"/>
  <c r="E91" i="42" s="1"/>
  <c r="D90" i="42"/>
  <c r="D91" i="42" s="1"/>
  <c r="G88" i="42"/>
  <c r="G89" i="42" s="1"/>
  <c r="F88" i="42"/>
  <c r="F89" i="42" s="1"/>
  <c r="E88" i="42"/>
  <c r="E89" i="42" s="1"/>
  <c r="D88" i="42"/>
  <c r="D89" i="42" s="1"/>
  <c r="G86" i="42"/>
  <c r="G87" i="42" s="1"/>
  <c r="F86" i="42"/>
  <c r="F87" i="42" s="1"/>
  <c r="E86" i="42"/>
  <c r="E87" i="42" s="1"/>
  <c r="D86" i="42"/>
  <c r="D87" i="42" s="1"/>
  <c r="G84" i="42"/>
  <c r="G85" i="42" s="1"/>
  <c r="F84" i="42"/>
  <c r="F85" i="42" s="1"/>
  <c r="E84" i="42"/>
  <c r="E85" i="42" s="1"/>
  <c r="D84" i="42"/>
  <c r="D85" i="42" s="1"/>
  <c r="G82" i="42"/>
  <c r="G83" i="42" s="1"/>
  <c r="F82" i="42"/>
  <c r="F83" i="42" s="1"/>
  <c r="E82" i="42"/>
  <c r="E83" i="42" s="1"/>
  <c r="D82" i="42"/>
  <c r="D83" i="42" s="1"/>
  <c r="G80" i="42"/>
  <c r="G81" i="42" s="1"/>
  <c r="F80" i="42"/>
  <c r="F81" i="42" s="1"/>
  <c r="E80" i="42"/>
  <c r="E81" i="42" s="1"/>
  <c r="D80" i="42"/>
  <c r="D81" i="42" s="1"/>
  <c r="G78" i="42"/>
  <c r="G79" i="42" s="1"/>
  <c r="F78" i="42"/>
  <c r="F79" i="42" s="1"/>
  <c r="E78" i="42"/>
  <c r="E79" i="42" s="1"/>
  <c r="D78" i="42"/>
  <c r="D79" i="42" s="1"/>
  <c r="E77" i="42"/>
  <c r="G76" i="42"/>
  <c r="G77" i="42" s="1"/>
  <c r="F76" i="42"/>
  <c r="F77" i="42" s="1"/>
  <c r="E76" i="42"/>
  <c r="D76" i="42"/>
  <c r="D77" i="42" s="1"/>
  <c r="G74" i="42"/>
  <c r="G75" i="42" s="1"/>
  <c r="F74" i="42"/>
  <c r="F75" i="42" s="1"/>
  <c r="E74" i="42"/>
  <c r="E75" i="42" s="1"/>
  <c r="D74" i="42"/>
  <c r="D75" i="42" s="1"/>
  <c r="G72" i="42"/>
  <c r="G73" i="42" s="1"/>
  <c r="F72" i="42"/>
  <c r="F73" i="42" s="1"/>
  <c r="E72" i="42"/>
  <c r="E73" i="42" s="1"/>
  <c r="D72" i="42"/>
  <c r="D73" i="42" s="1"/>
  <c r="G70" i="42"/>
  <c r="G71" i="42" s="1"/>
  <c r="F70" i="42"/>
  <c r="F71" i="42" s="1"/>
  <c r="E70" i="42"/>
  <c r="E71" i="42" s="1"/>
  <c r="D70" i="42"/>
  <c r="D71" i="42" s="1"/>
  <c r="G68" i="42"/>
  <c r="G69" i="42" s="1"/>
  <c r="F68" i="42"/>
  <c r="F69" i="42" s="1"/>
  <c r="E68" i="42"/>
  <c r="E69" i="42" s="1"/>
  <c r="D68" i="42"/>
  <c r="D69" i="42" s="1"/>
  <c r="G66" i="42"/>
  <c r="G67" i="42" s="1"/>
  <c r="F66" i="42"/>
  <c r="F67" i="42" s="1"/>
  <c r="E66" i="42"/>
  <c r="E67" i="42" s="1"/>
  <c r="D66" i="42"/>
  <c r="D67" i="42" s="1"/>
  <c r="G64" i="42"/>
  <c r="G65" i="42" s="1"/>
  <c r="F64" i="42"/>
  <c r="F65" i="42" s="1"/>
  <c r="E64" i="42"/>
  <c r="E65" i="42" s="1"/>
  <c r="D64" i="42"/>
  <c r="D65" i="42" s="1"/>
  <c r="G62" i="42"/>
  <c r="G63" i="42" s="1"/>
  <c r="F62" i="42"/>
  <c r="F63" i="42" s="1"/>
  <c r="E62" i="42"/>
  <c r="E63" i="42" s="1"/>
  <c r="D62" i="42"/>
  <c r="D63" i="42" s="1"/>
  <c r="G60" i="42"/>
  <c r="G61" i="42" s="1"/>
  <c r="F60" i="42"/>
  <c r="F61" i="42" s="1"/>
  <c r="E60" i="42"/>
  <c r="E61" i="42" s="1"/>
  <c r="D60" i="42"/>
  <c r="D61" i="42" s="1"/>
  <c r="G58" i="42"/>
  <c r="G59" i="42" s="1"/>
  <c r="F58" i="42"/>
  <c r="F59" i="42" s="1"/>
  <c r="E58" i="42"/>
  <c r="E59" i="42" s="1"/>
  <c r="D58" i="42"/>
  <c r="D59" i="42" s="1"/>
  <c r="G56" i="42"/>
  <c r="G57" i="42" s="1"/>
  <c r="F56" i="42"/>
  <c r="F57" i="42" s="1"/>
  <c r="E56" i="42"/>
  <c r="E57" i="42" s="1"/>
  <c r="D56" i="42"/>
  <c r="D57" i="42" s="1"/>
  <c r="G54" i="42"/>
  <c r="G55" i="42" s="1"/>
  <c r="F54" i="42"/>
  <c r="F55" i="42" s="1"/>
  <c r="E54" i="42"/>
  <c r="E55" i="42" s="1"/>
  <c r="D54" i="42"/>
  <c r="D55" i="42" s="1"/>
  <c r="D53" i="42"/>
  <c r="G52" i="42"/>
  <c r="G53" i="42" s="1"/>
  <c r="F52" i="42"/>
  <c r="F53" i="42" s="1"/>
  <c r="E52" i="42"/>
  <c r="E53" i="42" s="1"/>
  <c r="D52" i="42"/>
  <c r="F51" i="42"/>
  <c r="G50" i="42"/>
  <c r="G51" i="42" s="1"/>
  <c r="F50" i="42"/>
  <c r="E50" i="42"/>
  <c r="E51" i="42" s="1"/>
  <c r="D50" i="42"/>
  <c r="D51" i="42" s="1"/>
  <c r="G48" i="42"/>
  <c r="G49" i="42" s="1"/>
  <c r="F48" i="42"/>
  <c r="F49" i="42" s="1"/>
  <c r="E48" i="42"/>
  <c r="E49" i="42" s="1"/>
  <c r="D48" i="42"/>
  <c r="D49" i="42" s="1"/>
  <c r="G46" i="42"/>
  <c r="G47" i="42" s="1"/>
  <c r="F46" i="42"/>
  <c r="F47" i="42" s="1"/>
  <c r="E46" i="42"/>
  <c r="E47" i="42" s="1"/>
  <c r="D46" i="42"/>
  <c r="D47" i="42" s="1"/>
  <c r="G44" i="42"/>
  <c r="G45" i="42" s="1"/>
  <c r="F44" i="42"/>
  <c r="F45" i="42" s="1"/>
  <c r="E44" i="42"/>
  <c r="E45" i="42" s="1"/>
  <c r="D44" i="42"/>
  <c r="D45" i="42" s="1"/>
  <c r="G42" i="42"/>
  <c r="G43" i="42" s="1"/>
  <c r="F42" i="42"/>
  <c r="F43" i="42" s="1"/>
  <c r="E42" i="42"/>
  <c r="E43" i="42" s="1"/>
  <c r="D42" i="42"/>
  <c r="D43" i="42" s="1"/>
  <c r="G40" i="42"/>
  <c r="G41" i="42" s="1"/>
  <c r="F40" i="42"/>
  <c r="F41" i="42" s="1"/>
  <c r="E40" i="42"/>
  <c r="E41" i="42" s="1"/>
  <c r="D40" i="42"/>
  <c r="D41" i="42" s="1"/>
  <c r="G38" i="42"/>
  <c r="G39" i="42" s="1"/>
  <c r="F38" i="42"/>
  <c r="F39" i="42" s="1"/>
  <c r="E38" i="42"/>
  <c r="E39" i="42" s="1"/>
  <c r="D38" i="42"/>
  <c r="D39" i="42" s="1"/>
  <c r="G36" i="42"/>
  <c r="G37" i="42" s="1"/>
  <c r="F36" i="42"/>
  <c r="F37" i="42" s="1"/>
  <c r="E36" i="42"/>
  <c r="E37" i="42" s="1"/>
  <c r="D36" i="42"/>
  <c r="D37" i="42" s="1"/>
  <c r="G34" i="42"/>
  <c r="G35" i="42" s="1"/>
  <c r="F34" i="42"/>
  <c r="F35" i="42" s="1"/>
  <c r="E34" i="42"/>
  <c r="E35" i="42" s="1"/>
  <c r="D34" i="42"/>
  <c r="D35" i="42" s="1"/>
  <c r="G32" i="42"/>
  <c r="G33" i="42" s="1"/>
  <c r="F32" i="42"/>
  <c r="F33" i="42" s="1"/>
  <c r="E32" i="42"/>
  <c r="E33" i="42" s="1"/>
  <c r="D32" i="42"/>
  <c r="D33" i="42" s="1"/>
  <c r="G30" i="42"/>
  <c r="G31" i="42" s="1"/>
  <c r="F30" i="42"/>
  <c r="F31" i="42" s="1"/>
  <c r="E30" i="42"/>
  <c r="E31" i="42" s="1"/>
  <c r="D30" i="42"/>
  <c r="D31" i="42" s="1"/>
  <c r="G28" i="42"/>
  <c r="G29" i="42" s="1"/>
  <c r="F28" i="42"/>
  <c r="F29" i="42" s="1"/>
  <c r="E28" i="42"/>
  <c r="E29" i="42" s="1"/>
  <c r="D28" i="42"/>
  <c r="D29" i="42" s="1"/>
  <c r="G26" i="42"/>
  <c r="G27" i="42" s="1"/>
  <c r="F26" i="42"/>
  <c r="F27" i="42" s="1"/>
  <c r="E26" i="42"/>
  <c r="E27" i="42" s="1"/>
  <c r="D26" i="42"/>
  <c r="D27" i="42" s="1"/>
  <c r="G24" i="42"/>
  <c r="G25" i="42" s="1"/>
  <c r="F24" i="42"/>
  <c r="F25" i="42" s="1"/>
  <c r="E24" i="42"/>
  <c r="E25" i="42" s="1"/>
  <c r="D24" i="42"/>
  <c r="D25" i="42" s="1"/>
  <c r="G22" i="42"/>
  <c r="G23" i="42" s="1"/>
  <c r="F22" i="42"/>
  <c r="F23" i="42" s="1"/>
  <c r="E22" i="42"/>
  <c r="E23" i="42" s="1"/>
  <c r="D22" i="42"/>
  <c r="D23" i="42" s="1"/>
  <c r="G20" i="42"/>
  <c r="G21" i="42" s="1"/>
  <c r="F20" i="42"/>
  <c r="F21" i="42" s="1"/>
  <c r="E20" i="42"/>
  <c r="E21" i="42" s="1"/>
  <c r="D20" i="42"/>
  <c r="D21" i="42" s="1"/>
  <c r="F19" i="42"/>
  <c r="G18" i="42"/>
  <c r="G19" i="42" s="1"/>
  <c r="F18" i="42"/>
  <c r="E18" i="42"/>
  <c r="E19" i="42" s="1"/>
  <c r="D18" i="42"/>
  <c r="D19" i="42" s="1"/>
  <c r="G16" i="42"/>
  <c r="G17" i="42" s="1"/>
  <c r="F16" i="42"/>
  <c r="F17" i="42" s="1"/>
  <c r="E16" i="42"/>
  <c r="E17" i="42" s="1"/>
  <c r="D16" i="42"/>
  <c r="D17" i="42" s="1"/>
  <c r="G14" i="42"/>
  <c r="G15" i="42" s="1"/>
  <c r="F14" i="42"/>
  <c r="F15" i="42" s="1"/>
  <c r="E14" i="42"/>
  <c r="E15" i="42" s="1"/>
  <c r="D14" i="42"/>
  <c r="D15" i="42" s="1"/>
  <c r="G12" i="42"/>
  <c r="G13" i="42" s="1"/>
  <c r="F12" i="42"/>
  <c r="F13" i="42" s="1"/>
  <c r="E12" i="42"/>
  <c r="E13" i="42" s="1"/>
  <c r="D12" i="42"/>
  <c r="D13" i="42" s="1"/>
  <c r="G10" i="42"/>
  <c r="G11" i="42" s="1"/>
  <c r="F10" i="42"/>
  <c r="F11" i="42" s="1"/>
  <c r="E10" i="42"/>
  <c r="E11" i="42" s="1"/>
  <c r="D10" i="42"/>
  <c r="E6" i="42"/>
  <c r="G6" i="42" s="1"/>
  <c r="D6" i="42"/>
  <c r="F6" i="42" s="1"/>
  <c r="E5" i="42"/>
  <c r="G5" i="42" s="1"/>
  <c r="D5" i="42"/>
  <c r="F5" i="42" s="1"/>
  <c r="E129" i="41"/>
  <c r="E128"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1" i="41"/>
  <c r="I128" i="41"/>
  <c r="I129" i="41" s="1"/>
  <c r="H128" i="41"/>
  <c r="H129" i="41" s="1"/>
  <c r="G128" i="41"/>
  <c r="G129" i="41" s="1"/>
  <c r="F128" i="41"/>
  <c r="F129" i="41" s="1"/>
  <c r="D128" i="41"/>
  <c r="I126" i="41"/>
  <c r="I127" i="41" s="1"/>
  <c r="H126" i="41"/>
  <c r="H127" i="41" s="1"/>
  <c r="G126" i="41"/>
  <c r="G127" i="41" s="1"/>
  <c r="F126" i="41"/>
  <c r="F127" i="41" s="1"/>
  <c r="D126" i="41"/>
  <c r="I124" i="41"/>
  <c r="I125" i="41" s="1"/>
  <c r="H124" i="41"/>
  <c r="H125" i="41" s="1"/>
  <c r="G124" i="41"/>
  <c r="G125" i="41" s="1"/>
  <c r="F124" i="41"/>
  <c r="F125" i="41" s="1"/>
  <c r="D124" i="41"/>
  <c r="I122" i="41"/>
  <c r="I123" i="41" s="1"/>
  <c r="H122" i="41"/>
  <c r="H123" i="41" s="1"/>
  <c r="G122" i="41"/>
  <c r="G123" i="41" s="1"/>
  <c r="F122" i="41"/>
  <c r="F123" i="41" s="1"/>
  <c r="D122" i="41"/>
  <c r="D123" i="41" s="1"/>
  <c r="I120" i="41"/>
  <c r="I121" i="41" s="1"/>
  <c r="H120" i="41"/>
  <c r="H121" i="41" s="1"/>
  <c r="G120" i="41"/>
  <c r="G121" i="41" s="1"/>
  <c r="F120" i="41"/>
  <c r="F121" i="41" s="1"/>
  <c r="D120" i="41"/>
  <c r="H119" i="41"/>
  <c r="F119" i="41"/>
  <c r="I118" i="41"/>
  <c r="I119" i="41" s="1"/>
  <c r="H118" i="41"/>
  <c r="G118" i="41"/>
  <c r="G119" i="41" s="1"/>
  <c r="F118" i="41"/>
  <c r="D118" i="41"/>
  <c r="D119" i="41" s="1"/>
  <c r="I116" i="41"/>
  <c r="I117" i="41" s="1"/>
  <c r="H116" i="41"/>
  <c r="H117" i="41" s="1"/>
  <c r="G116" i="41"/>
  <c r="G117" i="41" s="1"/>
  <c r="F116" i="41"/>
  <c r="F117" i="41" s="1"/>
  <c r="D116" i="41"/>
  <c r="G115" i="41"/>
  <c r="I114" i="41"/>
  <c r="I115" i="41" s="1"/>
  <c r="H114" i="41"/>
  <c r="H115" i="41" s="1"/>
  <c r="G114" i="41"/>
  <c r="F114" i="41"/>
  <c r="F115" i="41" s="1"/>
  <c r="D114" i="41"/>
  <c r="I113" i="41"/>
  <c r="I112" i="41"/>
  <c r="H112" i="41"/>
  <c r="H113" i="41" s="1"/>
  <c r="G112" i="41"/>
  <c r="G113" i="41" s="1"/>
  <c r="F112" i="41"/>
  <c r="F113" i="41" s="1"/>
  <c r="D112" i="41"/>
  <c r="I110" i="41"/>
  <c r="I111" i="41" s="1"/>
  <c r="H110" i="41"/>
  <c r="H111" i="41" s="1"/>
  <c r="G110" i="41"/>
  <c r="G111" i="41" s="1"/>
  <c r="F110" i="41"/>
  <c r="F111" i="41" s="1"/>
  <c r="D110" i="41"/>
  <c r="D111" i="41" s="1"/>
  <c r="I108" i="41"/>
  <c r="I109" i="41" s="1"/>
  <c r="H108" i="41"/>
  <c r="H109" i="41" s="1"/>
  <c r="G108" i="41"/>
  <c r="G109" i="41" s="1"/>
  <c r="F108" i="41"/>
  <c r="F109" i="41" s="1"/>
  <c r="D108" i="41"/>
  <c r="I106" i="41"/>
  <c r="I107" i="41" s="1"/>
  <c r="H106" i="41"/>
  <c r="H107" i="41" s="1"/>
  <c r="G106" i="41"/>
  <c r="G107" i="41" s="1"/>
  <c r="F106" i="41"/>
  <c r="F107" i="41" s="1"/>
  <c r="D106" i="41"/>
  <c r="D107" i="41" s="1"/>
  <c r="I104" i="41"/>
  <c r="I105" i="41" s="1"/>
  <c r="H104" i="41"/>
  <c r="H105" i="41" s="1"/>
  <c r="G104" i="41"/>
  <c r="G105" i="41" s="1"/>
  <c r="F104" i="41"/>
  <c r="F105" i="41" s="1"/>
  <c r="D104" i="41"/>
  <c r="I102" i="41"/>
  <c r="I103" i="41" s="1"/>
  <c r="H102" i="41"/>
  <c r="H103" i="41" s="1"/>
  <c r="G102" i="41"/>
  <c r="G103" i="41" s="1"/>
  <c r="F102" i="41"/>
  <c r="F103" i="41" s="1"/>
  <c r="D102" i="41"/>
  <c r="D103" i="41" s="1"/>
  <c r="I100" i="41"/>
  <c r="I101" i="41" s="1"/>
  <c r="H100" i="41"/>
  <c r="H101" i="41" s="1"/>
  <c r="G100" i="41"/>
  <c r="G101" i="41" s="1"/>
  <c r="F100" i="41"/>
  <c r="F101" i="41" s="1"/>
  <c r="D100" i="41"/>
  <c r="I98" i="41"/>
  <c r="I99" i="41" s="1"/>
  <c r="H98" i="41"/>
  <c r="H99" i="41" s="1"/>
  <c r="G98" i="41"/>
  <c r="G99" i="41" s="1"/>
  <c r="F98" i="41"/>
  <c r="F99" i="41" s="1"/>
  <c r="D98" i="41"/>
  <c r="I97" i="41"/>
  <c r="I96" i="41"/>
  <c r="H96" i="41"/>
  <c r="H97" i="41" s="1"/>
  <c r="G96" i="41"/>
  <c r="G97" i="41" s="1"/>
  <c r="F96" i="41"/>
  <c r="F97" i="41" s="1"/>
  <c r="D96" i="41"/>
  <c r="AE96" i="41" s="1"/>
  <c r="I94" i="41"/>
  <c r="I95" i="41" s="1"/>
  <c r="H94" i="41"/>
  <c r="H95" i="41" s="1"/>
  <c r="G94" i="41"/>
  <c r="G95" i="41" s="1"/>
  <c r="F94" i="41"/>
  <c r="F95" i="41" s="1"/>
  <c r="D94" i="41"/>
  <c r="T94" i="41" s="1"/>
  <c r="I92" i="41"/>
  <c r="I93" i="41" s="1"/>
  <c r="H92" i="41"/>
  <c r="H93" i="41" s="1"/>
  <c r="G92" i="41"/>
  <c r="G93" i="41" s="1"/>
  <c r="F92" i="41"/>
  <c r="F93" i="41" s="1"/>
  <c r="D92" i="41"/>
  <c r="I90" i="41"/>
  <c r="I91" i="41" s="1"/>
  <c r="H90" i="41"/>
  <c r="H91" i="41" s="1"/>
  <c r="G90" i="41"/>
  <c r="G91" i="41" s="1"/>
  <c r="F90" i="41"/>
  <c r="F91" i="41" s="1"/>
  <c r="D90" i="41"/>
  <c r="D91" i="41" s="1"/>
  <c r="I88" i="41"/>
  <c r="I89" i="41" s="1"/>
  <c r="H88" i="41"/>
  <c r="H89" i="41" s="1"/>
  <c r="G88" i="41"/>
  <c r="G89" i="41" s="1"/>
  <c r="F88" i="41"/>
  <c r="F89" i="41" s="1"/>
  <c r="D88" i="41"/>
  <c r="AA88" i="41" s="1"/>
  <c r="H87" i="41"/>
  <c r="F87" i="41"/>
  <c r="I86" i="41"/>
  <c r="I87" i="41" s="1"/>
  <c r="H86" i="41"/>
  <c r="G86" i="41"/>
  <c r="G87" i="41" s="1"/>
  <c r="F86" i="41"/>
  <c r="D86" i="41"/>
  <c r="D87" i="41" s="1"/>
  <c r="I84" i="41"/>
  <c r="I85" i="41" s="1"/>
  <c r="H84" i="41"/>
  <c r="H85" i="41" s="1"/>
  <c r="G84" i="41"/>
  <c r="G85" i="41" s="1"/>
  <c r="F84" i="41"/>
  <c r="F85" i="41" s="1"/>
  <c r="D84" i="41"/>
  <c r="I82" i="41"/>
  <c r="I83" i="41" s="1"/>
  <c r="H82" i="41"/>
  <c r="H83" i="41" s="1"/>
  <c r="G82" i="41"/>
  <c r="G83" i="41" s="1"/>
  <c r="F82" i="41"/>
  <c r="F83" i="41" s="1"/>
  <c r="D82" i="41"/>
  <c r="AD82" i="41" s="1"/>
  <c r="I80" i="41"/>
  <c r="I81" i="41" s="1"/>
  <c r="H80" i="41"/>
  <c r="H81" i="41" s="1"/>
  <c r="G80" i="41"/>
  <c r="G81" i="41" s="1"/>
  <c r="F80" i="41"/>
  <c r="F81" i="41" s="1"/>
  <c r="D80" i="41"/>
  <c r="I78" i="41"/>
  <c r="I79" i="41" s="1"/>
  <c r="H78" i="41"/>
  <c r="H79" i="41" s="1"/>
  <c r="G78" i="41"/>
  <c r="G79" i="41" s="1"/>
  <c r="F78" i="41"/>
  <c r="F79" i="41" s="1"/>
  <c r="D78" i="41"/>
  <c r="D79" i="41" s="1"/>
  <c r="I76" i="41"/>
  <c r="I77" i="41" s="1"/>
  <c r="H76" i="41"/>
  <c r="H77" i="41" s="1"/>
  <c r="G76" i="41"/>
  <c r="G77" i="41" s="1"/>
  <c r="F76" i="41"/>
  <c r="F77" i="41" s="1"/>
  <c r="D76" i="41"/>
  <c r="I74" i="41"/>
  <c r="I75" i="41" s="1"/>
  <c r="H74" i="41"/>
  <c r="H75" i="41" s="1"/>
  <c r="G74" i="41"/>
  <c r="G75" i="41" s="1"/>
  <c r="F74" i="41"/>
  <c r="F75" i="41" s="1"/>
  <c r="D74" i="41"/>
  <c r="D75" i="41" s="1"/>
  <c r="I72" i="41"/>
  <c r="I73" i="41" s="1"/>
  <c r="H72" i="41"/>
  <c r="H73" i="41" s="1"/>
  <c r="G72" i="41"/>
  <c r="G73" i="41" s="1"/>
  <c r="F72" i="41"/>
  <c r="F73" i="41" s="1"/>
  <c r="D72" i="41"/>
  <c r="S72" i="41" s="1"/>
  <c r="I70" i="41"/>
  <c r="I71" i="41" s="1"/>
  <c r="H70" i="41"/>
  <c r="H71" i="41" s="1"/>
  <c r="G70" i="41"/>
  <c r="G71" i="41" s="1"/>
  <c r="F70" i="41"/>
  <c r="F71" i="41" s="1"/>
  <c r="D70" i="41"/>
  <c r="AD70" i="41" s="1"/>
  <c r="I68" i="41"/>
  <c r="I69" i="41" s="1"/>
  <c r="H68" i="41"/>
  <c r="H69" i="41" s="1"/>
  <c r="G68" i="41"/>
  <c r="G69" i="41" s="1"/>
  <c r="F68" i="41"/>
  <c r="F69" i="41" s="1"/>
  <c r="D68" i="41"/>
  <c r="X68" i="41" s="1"/>
  <c r="I66" i="41"/>
  <c r="I67" i="41" s="1"/>
  <c r="H66" i="41"/>
  <c r="H67" i="41" s="1"/>
  <c r="G66" i="41"/>
  <c r="G67" i="41" s="1"/>
  <c r="F66" i="41"/>
  <c r="F67" i="41" s="1"/>
  <c r="D66" i="41"/>
  <c r="I64" i="41"/>
  <c r="I65" i="41" s="1"/>
  <c r="H64" i="41"/>
  <c r="H65" i="41" s="1"/>
  <c r="G64" i="41"/>
  <c r="G65" i="41" s="1"/>
  <c r="F64" i="41"/>
  <c r="F65" i="41" s="1"/>
  <c r="D64" i="41"/>
  <c r="AB64" i="41" s="1"/>
  <c r="I62" i="41"/>
  <c r="I63" i="41" s="1"/>
  <c r="H62" i="41"/>
  <c r="H63" i="41" s="1"/>
  <c r="G62" i="41"/>
  <c r="G63" i="41" s="1"/>
  <c r="F62" i="41"/>
  <c r="F63" i="41" s="1"/>
  <c r="D62" i="41"/>
  <c r="S62" i="41" s="1"/>
  <c r="I60" i="41"/>
  <c r="I61" i="41" s="1"/>
  <c r="H60" i="41"/>
  <c r="H61" i="41" s="1"/>
  <c r="G60" i="41"/>
  <c r="G61" i="41" s="1"/>
  <c r="F60" i="41"/>
  <c r="F61" i="41" s="1"/>
  <c r="D60" i="41"/>
  <c r="M60" i="41" s="1"/>
  <c r="I58" i="41"/>
  <c r="I59" i="41" s="1"/>
  <c r="H58" i="41"/>
  <c r="H59" i="41" s="1"/>
  <c r="G58" i="41"/>
  <c r="G59" i="41" s="1"/>
  <c r="F58" i="41"/>
  <c r="F59" i="41" s="1"/>
  <c r="D58" i="41"/>
  <c r="AD58" i="41" s="1"/>
  <c r="I56" i="41"/>
  <c r="I57" i="41" s="1"/>
  <c r="H56" i="41"/>
  <c r="H57" i="41" s="1"/>
  <c r="G56" i="41"/>
  <c r="G57" i="41" s="1"/>
  <c r="F56" i="41"/>
  <c r="F57" i="41" s="1"/>
  <c r="D56" i="41"/>
  <c r="I54" i="41"/>
  <c r="I55" i="41" s="1"/>
  <c r="H54" i="41"/>
  <c r="H55" i="41" s="1"/>
  <c r="G54" i="41"/>
  <c r="G55" i="41" s="1"/>
  <c r="F54" i="41"/>
  <c r="F55" i="41" s="1"/>
  <c r="D54" i="41"/>
  <c r="D55" i="41" s="1"/>
  <c r="I53" i="41"/>
  <c r="I52" i="41"/>
  <c r="H52" i="41"/>
  <c r="H53" i="41" s="1"/>
  <c r="G52" i="41"/>
  <c r="G53" i="41" s="1"/>
  <c r="F52" i="41"/>
  <c r="F53" i="41" s="1"/>
  <c r="D52" i="41"/>
  <c r="AE52" i="41" s="1"/>
  <c r="I50" i="41"/>
  <c r="I51" i="41" s="1"/>
  <c r="H50" i="41"/>
  <c r="H51" i="41" s="1"/>
  <c r="G50" i="41"/>
  <c r="G51" i="41" s="1"/>
  <c r="F50" i="41"/>
  <c r="F51" i="41" s="1"/>
  <c r="D50" i="41"/>
  <c r="D51" i="41" s="1"/>
  <c r="AB51" i="41" s="1"/>
  <c r="F49" i="41"/>
  <c r="I48" i="41"/>
  <c r="I49" i="41" s="1"/>
  <c r="H48" i="41"/>
  <c r="H49" i="41" s="1"/>
  <c r="G48" i="41"/>
  <c r="G49" i="41" s="1"/>
  <c r="F48" i="41"/>
  <c r="D48" i="41"/>
  <c r="L48" i="41" s="1"/>
  <c r="I46" i="41"/>
  <c r="I47" i="41" s="1"/>
  <c r="H46" i="41"/>
  <c r="H47" i="41" s="1"/>
  <c r="G46" i="41"/>
  <c r="G47" i="41" s="1"/>
  <c r="F46" i="41"/>
  <c r="F47" i="41" s="1"/>
  <c r="D46" i="41"/>
  <c r="I44" i="41"/>
  <c r="I45" i="41" s="1"/>
  <c r="H44" i="41"/>
  <c r="H45" i="41" s="1"/>
  <c r="G44" i="41"/>
  <c r="G45" i="41" s="1"/>
  <c r="F44" i="41"/>
  <c r="F45" i="41" s="1"/>
  <c r="D44" i="41"/>
  <c r="Y44" i="41" s="1"/>
  <c r="I42" i="41"/>
  <c r="I43" i="41" s="1"/>
  <c r="H42" i="41"/>
  <c r="H43" i="41" s="1"/>
  <c r="G42" i="41"/>
  <c r="G43" i="41" s="1"/>
  <c r="F42" i="41"/>
  <c r="F43" i="41" s="1"/>
  <c r="D42" i="41"/>
  <c r="D43" i="41" s="1"/>
  <c r="I40" i="41"/>
  <c r="I41" i="41" s="1"/>
  <c r="H40" i="41"/>
  <c r="H41" i="41" s="1"/>
  <c r="G40" i="41"/>
  <c r="G41" i="41" s="1"/>
  <c r="F40" i="41"/>
  <c r="F41" i="41" s="1"/>
  <c r="D40" i="41"/>
  <c r="I38" i="41"/>
  <c r="I39" i="41" s="1"/>
  <c r="H38" i="41"/>
  <c r="H39" i="41" s="1"/>
  <c r="G38" i="41"/>
  <c r="G39" i="41" s="1"/>
  <c r="F38" i="41"/>
  <c r="F39" i="41" s="1"/>
  <c r="D38" i="41"/>
  <c r="M38" i="41" s="1"/>
  <c r="I36" i="41"/>
  <c r="I37" i="41" s="1"/>
  <c r="H36" i="41"/>
  <c r="H37" i="41" s="1"/>
  <c r="G36" i="41"/>
  <c r="G37" i="41" s="1"/>
  <c r="F36" i="41"/>
  <c r="F37" i="41" s="1"/>
  <c r="D36" i="41"/>
  <c r="AE36" i="41" s="1"/>
  <c r="I34" i="41"/>
  <c r="I35" i="41" s="1"/>
  <c r="H34" i="41"/>
  <c r="H35" i="41" s="1"/>
  <c r="G34" i="41"/>
  <c r="G35" i="41" s="1"/>
  <c r="F34" i="41"/>
  <c r="F35" i="41" s="1"/>
  <c r="D34" i="41"/>
  <c r="V34" i="41" s="1"/>
  <c r="I32" i="41"/>
  <c r="I33" i="41" s="1"/>
  <c r="H32" i="41"/>
  <c r="H33" i="41" s="1"/>
  <c r="G32" i="41"/>
  <c r="G33" i="41" s="1"/>
  <c r="F32" i="41"/>
  <c r="F33" i="41" s="1"/>
  <c r="D32" i="41"/>
  <c r="Y32" i="41" s="1"/>
  <c r="I30" i="41"/>
  <c r="I31" i="41" s="1"/>
  <c r="H30" i="41"/>
  <c r="H31" i="41" s="1"/>
  <c r="G30" i="41"/>
  <c r="G31" i="41" s="1"/>
  <c r="F30" i="41"/>
  <c r="F31" i="41" s="1"/>
  <c r="D30" i="41"/>
  <c r="AC30" i="41" s="1"/>
  <c r="I28" i="41"/>
  <c r="I29" i="41" s="1"/>
  <c r="H28" i="41"/>
  <c r="H29" i="41" s="1"/>
  <c r="G28" i="41"/>
  <c r="G29" i="41" s="1"/>
  <c r="F28" i="41"/>
  <c r="F29" i="41" s="1"/>
  <c r="D28" i="41"/>
  <c r="S28" i="41" s="1"/>
  <c r="I26" i="41"/>
  <c r="I27" i="41" s="1"/>
  <c r="H26" i="41"/>
  <c r="H27" i="41" s="1"/>
  <c r="G26" i="41"/>
  <c r="G27" i="41" s="1"/>
  <c r="F26" i="41"/>
  <c r="F27" i="41" s="1"/>
  <c r="D26" i="41"/>
  <c r="V26" i="41" s="1"/>
  <c r="I24" i="41"/>
  <c r="I25" i="41" s="1"/>
  <c r="H24" i="41"/>
  <c r="H25" i="41" s="1"/>
  <c r="G24" i="41"/>
  <c r="G25" i="41" s="1"/>
  <c r="F24" i="41"/>
  <c r="F25" i="41" s="1"/>
  <c r="D24" i="41"/>
  <c r="AC24" i="41" s="1"/>
  <c r="I22" i="41"/>
  <c r="I23" i="41" s="1"/>
  <c r="H22" i="41"/>
  <c r="H23" i="41" s="1"/>
  <c r="G22" i="41"/>
  <c r="G23" i="41" s="1"/>
  <c r="F22" i="41"/>
  <c r="F23" i="41" s="1"/>
  <c r="D22" i="41"/>
  <c r="X22" i="41" s="1"/>
  <c r="I20" i="41"/>
  <c r="I21" i="41" s="1"/>
  <c r="H20" i="41"/>
  <c r="H21" i="41" s="1"/>
  <c r="G20" i="41"/>
  <c r="G21" i="41" s="1"/>
  <c r="F20" i="41"/>
  <c r="F21" i="41" s="1"/>
  <c r="D20" i="41"/>
  <c r="Z20" i="41" s="1"/>
  <c r="I18" i="41"/>
  <c r="I19" i="41" s="1"/>
  <c r="H18" i="41"/>
  <c r="H19" i="41" s="1"/>
  <c r="G18" i="41"/>
  <c r="G19" i="41" s="1"/>
  <c r="F18" i="41"/>
  <c r="F19" i="41" s="1"/>
  <c r="D18" i="41"/>
  <c r="AE18" i="41" s="1"/>
  <c r="C18" i="41"/>
  <c r="C19" i="41" s="1"/>
  <c r="C17" i="41"/>
  <c r="I16" i="41"/>
  <c r="I17" i="41" s="1"/>
  <c r="H16" i="41"/>
  <c r="H17" i="41" s="1"/>
  <c r="G16" i="41"/>
  <c r="G17" i="41" s="1"/>
  <c r="F16" i="41"/>
  <c r="F17" i="41" s="1"/>
  <c r="D16" i="41"/>
  <c r="Y16" i="41" s="1"/>
  <c r="C16" i="41"/>
  <c r="F15" i="41"/>
  <c r="I14" i="41"/>
  <c r="I15" i="41" s="1"/>
  <c r="H14" i="41"/>
  <c r="H15" i="41" s="1"/>
  <c r="G14" i="41"/>
  <c r="G15" i="41" s="1"/>
  <c r="F14" i="41"/>
  <c r="D14" i="41"/>
  <c r="Y14" i="41" s="1"/>
  <c r="C14" i="41"/>
  <c r="C15" i="41" s="1"/>
  <c r="F13" i="41"/>
  <c r="I12" i="41"/>
  <c r="I13" i="41" s="1"/>
  <c r="H12" i="41"/>
  <c r="H13" i="41" s="1"/>
  <c r="G12" i="41"/>
  <c r="G13" i="41" s="1"/>
  <c r="F12" i="41"/>
  <c r="D12" i="41"/>
  <c r="Q12" i="41" s="1"/>
  <c r="C12" i="41"/>
  <c r="C13" i="41" s="1"/>
  <c r="E10" i="41"/>
  <c r="I10" i="41"/>
  <c r="I11" i="41" s="1"/>
  <c r="H10" i="41"/>
  <c r="H11" i="41" s="1"/>
  <c r="G10" i="41"/>
  <c r="G11" i="41" s="1"/>
  <c r="F10" i="41"/>
  <c r="F11" i="41" s="1"/>
  <c r="D10" i="41"/>
  <c r="Z10" i="41" s="1"/>
  <c r="C10" i="41"/>
  <c r="C11" i="41" s="1"/>
  <c r="G131" i="41"/>
  <c r="I131" i="41" s="1"/>
  <c r="F131" i="41"/>
  <c r="H131" i="41" s="1"/>
  <c r="G130" i="41"/>
  <c r="I130" i="41" s="1"/>
  <c r="F130" i="41"/>
  <c r="H130" i="41" s="1"/>
  <c r="G6" i="41"/>
  <c r="I6" i="41" s="1"/>
  <c r="F6" i="41"/>
  <c r="H6" i="41" s="1"/>
  <c r="G5" i="41"/>
  <c r="I5" i="41" s="1"/>
  <c r="F5" i="41"/>
  <c r="H5" i="41" s="1"/>
  <c r="AQ125" i="22"/>
  <c r="AQ126" i="22" s="1"/>
  <c r="AQ123" i="22"/>
  <c r="AQ124" i="22" s="1"/>
  <c r="AQ121" i="22"/>
  <c r="AQ122" i="22" s="1"/>
  <c r="AQ119" i="22"/>
  <c r="AQ120" i="22" s="1"/>
  <c r="AQ117" i="22"/>
  <c r="AQ118" i="22" s="1"/>
  <c r="AQ115" i="22"/>
  <c r="AQ116" i="22" s="1"/>
  <c r="AQ113" i="22"/>
  <c r="AQ114" i="22" s="1"/>
  <c r="AQ111" i="22"/>
  <c r="AQ112" i="22" s="1"/>
  <c r="AQ109" i="22"/>
  <c r="AQ110" i="22" s="1"/>
  <c r="AQ107" i="22"/>
  <c r="AQ108" i="22" s="1"/>
  <c r="AQ105" i="22"/>
  <c r="AQ106" i="22" s="1"/>
  <c r="AQ103" i="22"/>
  <c r="AQ104" i="22" s="1"/>
  <c r="AQ101" i="22"/>
  <c r="AQ102" i="22" s="1"/>
  <c r="AQ99" i="22"/>
  <c r="AQ100" i="22" s="1"/>
  <c r="AQ97" i="22"/>
  <c r="AQ98" i="22" s="1"/>
  <c r="AQ95" i="22"/>
  <c r="AQ96" i="22" s="1"/>
  <c r="AQ93" i="22"/>
  <c r="AQ94" i="22" s="1"/>
  <c r="AQ91" i="22"/>
  <c r="AQ92" i="22" s="1"/>
  <c r="AQ89" i="22"/>
  <c r="AQ90" i="22" s="1"/>
  <c r="AQ87" i="22"/>
  <c r="AQ88" i="22" s="1"/>
  <c r="AQ85" i="22"/>
  <c r="AQ86" i="22" s="1"/>
  <c r="AQ83" i="22"/>
  <c r="AQ84" i="22" s="1"/>
  <c r="AQ81" i="22"/>
  <c r="AQ82" i="22" s="1"/>
  <c r="AQ79" i="22"/>
  <c r="AQ80" i="22" s="1"/>
  <c r="AQ77" i="22"/>
  <c r="AQ78" i="22" s="1"/>
  <c r="AQ75" i="22"/>
  <c r="AQ76" i="22" s="1"/>
  <c r="AQ73" i="22"/>
  <c r="AQ74" i="22" s="1"/>
  <c r="AQ71" i="22"/>
  <c r="AQ72" i="22" s="1"/>
  <c r="AQ69" i="22"/>
  <c r="AQ70" i="22" s="1"/>
  <c r="AQ67" i="22"/>
  <c r="AQ68" i="22" s="1"/>
  <c r="AQ65" i="22"/>
  <c r="AQ66" i="22" s="1"/>
  <c r="AQ63" i="22"/>
  <c r="AQ64" i="22" s="1"/>
  <c r="AQ61" i="22"/>
  <c r="AQ62" i="22" s="1"/>
  <c r="AQ59" i="22"/>
  <c r="AQ60" i="22" s="1"/>
  <c r="AQ57" i="22"/>
  <c r="AQ58" i="22" s="1"/>
  <c r="AQ55" i="22"/>
  <c r="AQ56" i="22" s="1"/>
  <c r="AQ54" i="22"/>
  <c r="AQ53" i="22"/>
  <c r="AQ51" i="22"/>
  <c r="AQ52" i="22" s="1"/>
  <c r="AQ49" i="22"/>
  <c r="AQ50" i="22" s="1"/>
  <c r="AQ47" i="22"/>
  <c r="AQ48" i="22" s="1"/>
  <c r="AQ45" i="22"/>
  <c r="AQ46" i="22" s="1"/>
  <c r="AQ43" i="22"/>
  <c r="AQ44" i="22" s="1"/>
  <c r="AQ41" i="22"/>
  <c r="AQ42" i="22" s="1"/>
  <c r="AQ39" i="22"/>
  <c r="AQ40" i="22" s="1"/>
  <c r="AQ37" i="22"/>
  <c r="AQ38" i="22" s="1"/>
  <c r="AQ35" i="22"/>
  <c r="AQ36" i="22" s="1"/>
  <c r="AQ33" i="22"/>
  <c r="AQ34" i="22" s="1"/>
  <c r="AQ31" i="22"/>
  <c r="AQ32" i="22" s="1"/>
  <c r="AQ29" i="22"/>
  <c r="AQ30" i="22" s="1"/>
  <c r="AQ27" i="22"/>
  <c r="AQ28" i="22" s="1"/>
  <c r="AQ25" i="22"/>
  <c r="AQ26" i="22" s="1"/>
  <c r="AQ23" i="22"/>
  <c r="AQ24" i="22" s="1"/>
  <c r="AQ21" i="22"/>
  <c r="AQ22" i="22" s="1"/>
  <c r="AQ19" i="22"/>
  <c r="AQ20" i="22" s="1"/>
  <c r="AQ17" i="22"/>
  <c r="AQ18" i="22" s="1"/>
  <c r="AQ15" i="22"/>
  <c r="AQ16" i="22" s="1"/>
  <c r="AQ13" i="22"/>
  <c r="AQ14" i="22" s="1"/>
  <c r="AQ11" i="22"/>
  <c r="AQ12" i="22" s="1"/>
  <c r="AQ9" i="22"/>
  <c r="AQ10" i="22" s="1"/>
  <c r="AQ7" i="22"/>
  <c r="AS6" i="22"/>
  <c r="AR6" i="22"/>
  <c r="AP6" i="22"/>
  <c r="AO6" i="22"/>
  <c r="AQ6" i="22"/>
  <c r="D128" i="40"/>
  <c r="D129" i="40" s="1"/>
  <c r="D126" i="40"/>
  <c r="D127" i="40" s="1"/>
  <c r="D124" i="40"/>
  <c r="D122" i="40"/>
  <c r="D120" i="40"/>
  <c r="D121" i="40" s="1"/>
  <c r="D118" i="40"/>
  <c r="D119" i="40" s="1"/>
  <c r="D116" i="40"/>
  <c r="D114" i="40"/>
  <c r="D112" i="40"/>
  <c r="D110" i="40"/>
  <c r="D111" i="40" s="1"/>
  <c r="D108" i="40"/>
  <c r="D106" i="40"/>
  <c r="D104" i="40"/>
  <c r="D102" i="40"/>
  <c r="D100" i="40"/>
  <c r="D98" i="40"/>
  <c r="D96" i="40"/>
  <c r="D97" i="40" s="1"/>
  <c r="D94" i="40"/>
  <c r="D95" i="40" s="1"/>
  <c r="D92" i="40"/>
  <c r="D90" i="40"/>
  <c r="D88" i="40"/>
  <c r="D89" i="40" s="1"/>
  <c r="D86" i="40"/>
  <c r="D87" i="40" s="1"/>
  <c r="D84" i="40"/>
  <c r="D82" i="40"/>
  <c r="D80" i="40"/>
  <c r="D81" i="40" s="1"/>
  <c r="D78" i="40"/>
  <c r="D79" i="40" s="1"/>
  <c r="D76" i="40"/>
  <c r="D74" i="40"/>
  <c r="D72" i="40"/>
  <c r="D70" i="40"/>
  <c r="D68" i="40"/>
  <c r="AD68" i="40" s="1"/>
  <c r="D66" i="40"/>
  <c r="AC66" i="40" s="1"/>
  <c r="D64" i="40"/>
  <c r="D65" i="40" s="1"/>
  <c r="N65" i="40" s="1"/>
  <c r="D62" i="40"/>
  <c r="D60" i="40"/>
  <c r="W60" i="40" s="1"/>
  <c r="D58" i="40"/>
  <c r="M58" i="40" s="1"/>
  <c r="D56" i="40"/>
  <c r="K56" i="40" s="1"/>
  <c r="D54" i="40"/>
  <c r="D55" i="40" s="1"/>
  <c r="L55" i="40" s="1"/>
  <c r="D52" i="40"/>
  <c r="D50" i="40"/>
  <c r="D48" i="40"/>
  <c r="AE48" i="40" s="1"/>
  <c r="D46" i="40"/>
  <c r="V46" i="40" s="1"/>
  <c r="D44" i="40"/>
  <c r="D42" i="40"/>
  <c r="Y42" i="40" s="1"/>
  <c r="D40" i="40"/>
  <c r="K40" i="40" s="1"/>
  <c r="D38" i="40"/>
  <c r="U38" i="40" s="1"/>
  <c r="D36" i="40"/>
  <c r="W36" i="40" s="1"/>
  <c r="D34" i="40"/>
  <c r="Q34" i="40" s="1"/>
  <c r="D32" i="40"/>
  <c r="AA32" i="40" s="1"/>
  <c r="D30" i="40"/>
  <c r="AC30" i="40" s="1"/>
  <c r="D28" i="40"/>
  <c r="AE28" i="40" s="1"/>
  <c r="D26" i="40"/>
  <c r="Q26" i="40" s="1"/>
  <c r="D24" i="40"/>
  <c r="K24" i="40" s="1"/>
  <c r="D22" i="40"/>
  <c r="U22" i="40" s="1"/>
  <c r="D20" i="40"/>
  <c r="Z20" i="40" s="1"/>
  <c r="D18" i="40"/>
  <c r="X18" i="40" s="1"/>
  <c r="D16" i="40"/>
  <c r="V16" i="40" s="1"/>
  <c r="D15" i="40"/>
  <c r="Y15" i="40" s="1"/>
  <c r="D14" i="40"/>
  <c r="AB14" i="40" s="1"/>
  <c r="D12" i="40"/>
  <c r="Z12" i="40" s="1"/>
  <c r="D10" i="40"/>
  <c r="Z10" i="40" s="1"/>
  <c r="G131" i="40"/>
  <c r="I131" i="40" s="1"/>
  <c r="F131" i="40"/>
  <c r="G130" i="40"/>
  <c r="I130" i="40" s="1"/>
  <c r="F130" i="40"/>
  <c r="E129" i="40"/>
  <c r="E128" i="40"/>
  <c r="I128" i="40"/>
  <c r="I129" i="40" s="1"/>
  <c r="H128" i="40"/>
  <c r="H129" i="40" s="1"/>
  <c r="G128" i="40"/>
  <c r="G129" i="40" s="1"/>
  <c r="F128" i="40"/>
  <c r="F129" i="40" s="1"/>
  <c r="E127" i="40"/>
  <c r="E126" i="40"/>
  <c r="I126" i="40"/>
  <c r="I127" i="40" s="1"/>
  <c r="H126" i="40"/>
  <c r="H127" i="40" s="1"/>
  <c r="G126" i="40"/>
  <c r="G127" i="40" s="1"/>
  <c r="F126" i="40"/>
  <c r="F127" i="40" s="1"/>
  <c r="E125" i="40"/>
  <c r="E124" i="40"/>
  <c r="I124" i="40"/>
  <c r="I125" i="40" s="1"/>
  <c r="H124" i="40"/>
  <c r="H125" i="40" s="1"/>
  <c r="G124" i="40"/>
  <c r="G125" i="40" s="1"/>
  <c r="F124" i="40"/>
  <c r="F125" i="40" s="1"/>
  <c r="E123" i="40"/>
  <c r="E122" i="40"/>
  <c r="I122" i="40"/>
  <c r="I123" i="40" s="1"/>
  <c r="H122" i="40"/>
  <c r="H123" i="40" s="1"/>
  <c r="G122" i="40"/>
  <c r="G123" i="40" s="1"/>
  <c r="F122" i="40"/>
  <c r="F123" i="40" s="1"/>
  <c r="E121" i="40"/>
  <c r="E120" i="40"/>
  <c r="I120" i="40"/>
  <c r="I121" i="40" s="1"/>
  <c r="H120" i="40"/>
  <c r="H121" i="40" s="1"/>
  <c r="G120" i="40"/>
  <c r="G121" i="40" s="1"/>
  <c r="F120" i="40"/>
  <c r="F121" i="40" s="1"/>
  <c r="E119" i="40"/>
  <c r="E118" i="40"/>
  <c r="I118" i="40"/>
  <c r="I119" i="40" s="1"/>
  <c r="H118" i="40"/>
  <c r="H119" i="40" s="1"/>
  <c r="G118" i="40"/>
  <c r="G119" i="40" s="1"/>
  <c r="F118" i="40"/>
  <c r="F119" i="40" s="1"/>
  <c r="E117" i="40"/>
  <c r="E116" i="40"/>
  <c r="I116" i="40"/>
  <c r="I117" i="40" s="1"/>
  <c r="H116" i="40"/>
  <c r="H117" i="40" s="1"/>
  <c r="G116" i="40"/>
  <c r="G117" i="40" s="1"/>
  <c r="F116" i="40"/>
  <c r="F117" i="40" s="1"/>
  <c r="E115" i="40"/>
  <c r="E114" i="40"/>
  <c r="I114" i="40"/>
  <c r="I115" i="40" s="1"/>
  <c r="H114" i="40"/>
  <c r="H115" i="40" s="1"/>
  <c r="G114" i="40"/>
  <c r="G115" i="40" s="1"/>
  <c r="F114" i="40"/>
  <c r="F115" i="40" s="1"/>
  <c r="E113" i="40"/>
  <c r="E112" i="40"/>
  <c r="I112" i="40"/>
  <c r="I113" i="40" s="1"/>
  <c r="H112" i="40"/>
  <c r="H113" i="40" s="1"/>
  <c r="G112" i="40"/>
  <c r="G113" i="40" s="1"/>
  <c r="F112" i="40"/>
  <c r="F113" i="40" s="1"/>
  <c r="E111" i="40"/>
  <c r="E110" i="40"/>
  <c r="I110" i="40"/>
  <c r="I111" i="40" s="1"/>
  <c r="H110" i="40"/>
  <c r="H111" i="40" s="1"/>
  <c r="G110" i="40"/>
  <c r="G111" i="40" s="1"/>
  <c r="F110" i="40"/>
  <c r="F111" i="40" s="1"/>
  <c r="E109" i="40"/>
  <c r="E108" i="40"/>
  <c r="I108" i="40"/>
  <c r="I109" i="40" s="1"/>
  <c r="H108" i="40"/>
  <c r="H109" i="40" s="1"/>
  <c r="G108" i="40"/>
  <c r="G109" i="40" s="1"/>
  <c r="F108" i="40"/>
  <c r="F109" i="40" s="1"/>
  <c r="E107" i="40"/>
  <c r="E106" i="40"/>
  <c r="I106" i="40"/>
  <c r="I107" i="40" s="1"/>
  <c r="H106" i="40"/>
  <c r="H107" i="40" s="1"/>
  <c r="G106" i="40"/>
  <c r="G107" i="40" s="1"/>
  <c r="F106" i="40"/>
  <c r="F107" i="40" s="1"/>
  <c r="E105" i="40"/>
  <c r="E104" i="40"/>
  <c r="I104" i="40"/>
  <c r="I105" i="40" s="1"/>
  <c r="H104" i="40"/>
  <c r="H105" i="40" s="1"/>
  <c r="G104" i="40"/>
  <c r="G105" i="40" s="1"/>
  <c r="F104" i="40"/>
  <c r="F105" i="40" s="1"/>
  <c r="E103" i="40"/>
  <c r="E102" i="40"/>
  <c r="I102" i="40"/>
  <c r="I103" i="40" s="1"/>
  <c r="H102" i="40"/>
  <c r="H103" i="40" s="1"/>
  <c r="G102" i="40"/>
  <c r="G103" i="40" s="1"/>
  <c r="F102" i="40"/>
  <c r="F103" i="40" s="1"/>
  <c r="E101" i="40"/>
  <c r="E100" i="40"/>
  <c r="I100" i="40"/>
  <c r="I101" i="40" s="1"/>
  <c r="H100" i="40"/>
  <c r="H101" i="40" s="1"/>
  <c r="G100" i="40"/>
  <c r="G101" i="40" s="1"/>
  <c r="F100" i="40"/>
  <c r="F101" i="40" s="1"/>
  <c r="E99" i="40"/>
  <c r="E98" i="40"/>
  <c r="I98" i="40"/>
  <c r="I99" i="40" s="1"/>
  <c r="H98" i="40"/>
  <c r="H99" i="40" s="1"/>
  <c r="G98" i="40"/>
  <c r="G99" i="40" s="1"/>
  <c r="F98" i="40"/>
  <c r="F99" i="40" s="1"/>
  <c r="E97" i="40"/>
  <c r="E96" i="40"/>
  <c r="I96" i="40"/>
  <c r="I97" i="40" s="1"/>
  <c r="H96" i="40"/>
  <c r="H97" i="40" s="1"/>
  <c r="G96" i="40"/>
  <c r="G97" i="40" s="1"/>
  <c r="F96" i="40"/>
  <c r="F97" i="40" s="1"/>
  <c r="E95" i="40"/>
  <c r="E94" i="40"/>
  <c r="I94" i="40"/>
  <c r="I95" i="40" s="1"/>
  <c r="H94" i="40"/>
  <c r="H95" i="40" s="1"/>
  <c r="G94" i="40"/>
  <c r="G95" i="40" s="1"/>
  <c r="F94" i="40"/>
  <c r="F95" i="40" s="1"/>
  <c r="E93" i="40"/>
  <c r="E92" i="40"/>
  <c r="I92" i="40"/>
  <c r="I93" i="40" s="1"/>
  <c r="H92" i="40"/>
  <c r="H93" i="40" s="1"/>
  <c r="G92" i="40"/>
  <c r="G93" i="40" s="1"/>
  <c r="F92" i="40"/>
  <c r="F93" i="40" s="1"/>
  <c r="E91" i="40"/>
  <c r="E90" i="40"/>
  <c r="I90" i="40"/>
  <c r="I91" i="40" s="1"/>
  <c r="H90" i="40"/>
  <c r="H91" i="40" s="1"/>
  <c r="G90" i="40"/>
  <c r="G91" i="40" s="1"/>
  <c r="F90" i="40"/>
  <c r="F91" i="40" s="1"/>
  <c r="E89" i="40"/>
  <c r="E88" i="40"/>
  <c r="I88" i="40"/>
  <c r="I89" i="40" s="1"/>
  <c r="H88" i="40"/>
  <c r="H89" i="40" s="1"/>
  <c r="G88" i="40"/>
  <c r="G89" i="40" s="1"/>
  <c r="F88" i="40"/>
  <c r="F89" i="40" s="1"/>
  <c r="E87" i="40"/>
  <c r="E86" i="40"/>
  <c r="I86" i="40"/>
  <c r="I87" i="40" s="1"/>
  <c r="H86" i="40"/>
  <c r="H87" i="40" s="1"/>
  <c r="G86" i="40"/>
  <c r="G87" i="40" s="1"/>
  <c r="F86" i="40"/>
  <c r="F87" i="40" s="1"/>
  <c r="E85" i="40"/>
  <c r="E84" i="40"/>
  <c r="I84" i="40"/>
  <c r="I85" i="40" s="1"/>
  <c r="H84" i="40"/>
  <c r="H85" i="40" s="1"/>
  <c r="G84" i="40"/>
  <c r="G85" i="40" s="1"/>
  <c r="F84" i="40"/>
  <c r="F85" i="40" s="1"/>
  <c r="E83" i="40"/>
  <c r="E82" i="40"/>
  <c r="I82" i="40"/>
  <c r="I83" i="40" s="1"/>
  <c r="H82" i="40"/>
  <c r="H83" i="40" s="1"/>
  <c r="G82" i="40"/>
  <c r="G83" i="40" s="1"/>
  <c r="F82" i="40"/>
  <c r="F83" i="40" s="1"/>
  <c r="E81" i="40"/>
  <c r="E80" i="40"/>
  <c r="I80" i="40"/>
  <c r="I81" i="40" s="1"/>
  <c r="H80" i="40"/>
  <c r="H81" i="40" s="1"/>
  <c r="G80" i="40"/>
  <c r="G81" i="40" s="1"/>
  <c r="F80" i="40"/>
  <c r="F81" i="40" s="1"/>
  <c r="E79" i="40"/>
  <c r="E78" i="40"/>
  <c r="I78" i="40"/>
  <c r="I79" i="40" s="1"/>
  <c r="H78" i="40"/>
  <c r="H79" i="40" s="1"/>
  <c r="G78" i="40"/>
  <c r="G79" i="40" s="1"/>
  <c r="F78" i="40"/>
  <c r="F79" i="40" s="1"/>
  <c r="E77" i="40"/>
  <c r="E76" i="40"/>
  <c r="I76" i="40"/>
  <c r="I77" i="40" s="1"/>
  <c r="H76" i="40"/>
  <c r="H77" i="40" s="1"/>
  <c r="G76" i="40"/>
  <c r="G77" i="40" s="1"/>
  <c r="F76" i="40"/>
  <c r="F77" i="40" s="1"/>
  <c r="E75" i="40"/>
  <c r="E74" i="40"/>
  <c r="I74" i="40"/>
  <c r="I75" i="40" s="1"/>
  <c r="H74" i="40"/>
  <c r="H75" i="40" s="1"/>
  <c r="G74" i="40"/>
  <c r="G75" i="40" s="1"/>
  <c r="F74" i="40"/>
  <c r="F75" i="40" s="1"/>
  <c r="E73" i="40"/>
  <c r="E72" i="40"/>
  <c r="I72" i="40"/>
  <c r="I73" i="40" s="1"/>
  <c r="H72" i="40"/>
  <c r="H73" i="40" s="1"/>
  <c r="G72" i="40"/>
  <c r="G73" i="40" s="1"/>
  <c r="F72" i="40"/>
  <c r="F73" i="40" s="1"/>
  <c r="E71" i="40"/>
  <c r="E70" i="40"/>
  <c r="I70" i="40"/>
  <c r="I71" i="40" s="1"/>
  <c r="H70" i="40"/>
  <c r="H71" i="40" s="1"/>
  <c r="G70" i="40"/>
  <c r="G71" i="40" s="1"/>
  <c r="F70" i="40"/>
  <c r="F71" i="40" s="1"/>
  <c r="E69" i="40"/>
  <c r="E68" i="40"/>
  <c r="I68" i="40"/>
  <c r="I69" i="40" s="1"/>
  <c r="H68" i="40"/>
  <c r="H69" i="40" s="1"/>
  <c r="G68" i="40"/>
  <c r="G69" i="40" s="1"/>
  <c r="F68" i="40"/>
  <c r="F69" i="40" s="1"/>
  <c r="E67" i="40"/>
  <c r="E66" i="40"/>
  <c r="I66" i="40"/>
  <c r="I67" i="40" s="1"/>
  <c r="H66" i="40"/>
  <c r="H67" i="40" s="1"/>
  <c r="G66" i="40"/>
  <c r="G67" i="40" s="1"/>
  <c r="F66" i="40"/>
  <c r="F67" i="40" s="1"/>
  <c r="E65" i="40"/>
  <c r="E64" i="40"/>
  <c r="I64" i="40"/>
  <c r="I65" i="40" s="1"/>
  <c r="H64" i="40"/>
  <c r="H65" i="40" s="1"/>
  <c r="G64" i="40"/>
  <c r="G65" i="40" s="1"/>
  <c r="F64" i="40"/>
  <c r="F65" i="40" s="1"/>
  <c r="E63" i="40"/>
  <c r="E62" i="40"/>
  <c r="I62" i="40"/>
  <c r="I63" i="40" s="1"/>
  <c r="H62" i="40"/>
  <c r="H63" i="40" s="1"/>
  <c r="G62" i="40"/>
  <c r="G63" i="40" s="1"/>
  <c r="F62" i="40"/>
  <c r="F63" i="40" s="1"/>
  <c r="E61" i="40"/>
  <c r="E60" i="40"/>
  <c r="I60" i="40"/>
  <c r="I61" i="40" s="1"/>
  <c r="H60" i="40"/>
  <c r="H61" i="40" s="1"/>
  <c r="G60" i="40"/>
  <c r="G61" i="40" s="1"/>
  <c r="F60" i="40"/>
  <c r="F61" i="40" s="1"/>
  <c r="E59" i="40"/>
  <c r="E58" i="40"/>
  <c r="I58" i="40"/>
  <c r="I59" i="40" s="1"/>
  <c r="H58" i="40"/>
  <c r="H59" i="40" s="1"/>
  <c r="G58" i="40"/>
  <c r="G59" i="40" s="1"/>
  <c r="F58" i="40"/>
  <c r="F59" i="40" s="1"/>
  <c r="E57" i="40"/>
  <c r="E56" i="40"/>
  <c r="I56" i="40"/>
  <c r="I57" i="40" s="1"/>
  <c r="H56" i="40"/>
  <c r="H57" i="40" s="1"/>
  <c r="G56" i="40"/>
  <c r="G57" i="40" s="1"/>
  <c r="F56" i="40"/>
  <c r="F57" i="40" s="1"/>
  <c r="E55" i="40"/>
  <c r="E54" i="40"/>
  <c r="I54" i="40"/>
  <c r="I55" i="40" s="1"/>
  <c r="H54" i="40"/>
  <c r="H55" i="40" s="1"/>
  <c r="G54" i="40"/>
  <c r="G55" i="40" s="1"/>
  <c r="F54" i="40"/>
  <c r="F55" i="40" s="1"/>
  <c r="E53" i="40"/>
  <c r="E52" i="40"/>
  <c r="I52" i="40"/>
  <c r="I53" i="40" s="1"/>
  <c r="H52" i="40"/>
  <c r="H53" i="40" s="1"/>
  <c r="G52" i="40"/>
  <c r="G53" i="40" s="1"/>
  <c r="F52" i="40"/>
  <c r="F53" i="40" s="1"/>
  <c r="E51" i="40"/>
  <c r="E50" i="40"/>
  <c r="I50" i="40"/>
  <c r="I51" i="40" s="1"/>
  <c r="H50" i="40"/>
  <c r="H51" i="40" s="1"/>
  <c r="G50" i="40"/>
  <c r="G51" i="40" s="1"/>
  <c r="F50" i="40"/>
  <c r="F51" i="40" s="1"/>
  <c r="E49" i="40"/>
  <c r="E48" i="40"/>
  <c r="I48" i="40"/>
  <c r="I49" i="40" s="1"/>
  <c r="H48" i="40"/>
  <c r="H49" i="40" s="1"/>
  <c r="G48" i="40"/>
  <c r="G49" i="40" s="1"/>
  <c r="F48" i="40"/>
  <c r="F49" i="40" s="1"/>
  <c r="E47" i="40"/>
  <c r="E46" i="40"/>
  <c r="I46" i="40"/>
  <c r="I47" i="40" s="1"/>
  <c r="H46" i="40"/>
  <c r="H47" i="40" s="1"/>
  <c r="G46" i="40"/>
  <c r="G47" i="40" s="1"/>
  <c r="F46" i="40"/>
  <c r="F47" i="40" s="1"/>
  <c r="E45" i="40"/>
  <c r="E44" i="40"/>
  <c r="I44" i="40"/>
  <c r="I45" i="40" s="1"/>
  <c r="H44" i="40"/>
  <c r="H45" i="40" s="1"/>
  <c r="G44" i="40"/>
  <c r="G45" i="40" s="1"/>
  <c r="F44" i="40"/>
  <c r="F45" i="40" s="1"/>
  <c r="E43" i="40"/>
  <c r="E42" i="40"/>
  <c r="I42" i="40"/>
  <c r="I43" i="40" s="1"/>
  <c r="H42" i="40"/>
  <c r="H43" i="40" s="1"/>
  <c r="G42" i="40"/>
  <c r="G43" i="40" s="1"/>
  <c r="F42" i="40"/>
  <c r="F43" i="40" s="1"/>
  <c r="E41" i="40"/>
  <c r="E40" i="40"/>
  <c r="I40" i="40"/>
  <c r="I41" i="40" s="1"/>
  <c r="H40" i="40"/>
  <c r="H41" i="40" s="1"/>
  <c r="G40" i="40"/>
  <c r="G41" i="40" s="1"/>
  <c r="F40" i="40"/>
  <c r="F41" i="40" s="1"/>
  <c r="E39" i="40"/>
  <c r="E38" i="40"/>
  <c r="I38" i="40"/>
  <c r="I39" i="40" s="1"/>
  <c r="H38" i="40"/>
  <c r="H39" i="40" s="1"/>
  <c r="G38" i="40"/>
  <c r="G39" i="40" s="1"/>
  <c r="F38" i="40"/>
  <c r="F39" i="40" s="1"/>
  <c r="E37" i="40"/>
  <c r="E36" i="40"/>
  <c r="I36" i="40"/>
  <c r="I37" i="40" s="1"/>
  <c r="H36" i="40"/>
  <c r="H37" i="40" s="1"/>
  <c r="G36" i="40"/>
  <c r="G37" i="40" s="1"/>
  <c r="F36" i="40"/>
  <c r="F37" i="40" s="1"/>
  <c r="E35" i="40"/>
  <c r="E34" i="40"/>
  <c r="I34" i="40"/>
  <c r="I35" i="40" s="1"/>
  <c r="H34" i="40"/>
  <c r="H35" i="40" s="1"/>
  <c r="G34" i="40"/>
  <c r="G35" i="40" s="1"/>
  <c r="F34" i="40"/>
  <c r="F35" i="40" s="1"/>
  <c r="E33" i="40"/>
  <c r="E32" i="40"/>
  <c r="I32" i="40"/>
  <c r="I33" i="40" s="1"/>
  <c r="H32" i="40"/>
  <c r="H33" i="40" s="1"/>
  <c r="G32" i="40"/>
  <c r="G33" i="40" s="1"/>
  <c r="F32" i="40"/>
  <c r="F33" i="40" s="1"/>
  <c r="E31" i="40"/>
  <c r="E30" i="40"/>
  <c r="I30" i="40"/>
  <c r="I31" i="40" s="1"/>
  <c r="H30" i="40"/>
  <c r="H31" i="40" s="1"/>
  <c r="G30" i="40"/>
  <c r="G31" i="40" s="1"/>
  <c r="F30" i="40"/>
  <c r="F31" i="40" s="1"/>
  <c r="E29" i="40"/>
  <c r="E28" i="40"/>
  <c r="I28" i="40"/>
  <c r="I29" i="40" s="1"/>
  <c r="H28" i="40"/>
  <c r="H29" i="40" s="1"/>
  <c r="G28" i="40"/>
  <c r="G29" i="40" s="1"/>
  <c r="F28" i="40"/>
  <c r="F29" i="40" s="1"/>
  <c r="E27" i="40"/>
  <c r="E26" i="40"/>
  <c r="I26" i="40"/>
  <c r="I27" i="40" s="1"/>
  <c r="H26" i="40"/>
  <c r="H27" i="40" s="1"/>
  <c r="G26" i="40"/>
  <c r="G27" i="40" s="1"/>
  <c r="F26" i="40"/>
  <c r="F27" i="40" s="1"/>
  <c r="E25" i="40"/>
  <c r="E24" i="40"/>
  <c r="I24" i="40"/>
  <c r="I25" i="40" s="1"/>
  <c r="H24" i="40"/>
  <c r="H25" i="40" s="1"/>
  <c r="G24" i="40"/>
  <c r="G25" i="40" s="1"/>
  <c r="F24" i="40"/>
  <c r="F25" i="40" s="1"/>
  <c r="E23" i="40"/>
  <c r="E22" i="40"/>
  <c r="I22" i="40"/>
  <c r="I23" i="40" s="1"/>
  <c r="H22" i="40"/>
  <c r="H23" i="40" s="1"/>
  <c r="G22" i="40"/>
  <c r="G23" i="40" s="1"/>
  <c r="F22" i="40"/>
  <c r="F23" i="40" s="1"/>
  <c r="E21" i="40"/>
  <c r="E20" i="40"/>
  <c r="I20" i="40"/>
  <c r="I21" i="40" s="1"/>
  <c r="H20" i="40"/>
  <c r="H21" i="40" s="1"/>
  <c r="G20" i="40"/>
  <c r="G21" i="40" s="1"/>
  <c r="F20" i="40"/>
  <c r="F21" i="40" s="1"/>
  <c r="E19" i="40"/>
  <c r="E18" i="40"/>
  <c r="I18" i="40"/>
  <c r="I19" i="40" s="1"/>
  <c r="H18" i="40"/>
  <c r="H19" i="40" s="1"/>
  <c r="G18" i="40"/>
  <c r="G19" i="40" s="1"/>
  <c r="F18" i="40"/>
  <c r="F19" i="40" s="1"/>
  <c r="E17" i="40"/>
  <c r="E16" i="40"/>
  <c r="I16" i="40"/>
  <c r="I17" i="40" s="1"/>
  <c r="H16" i="40"/>
  <c r="H17" i="40" s="1"/>
  <c r="G16" i="40"/>
  <c r="G17" i="40" s="1"/>
  <c r="F16" i="40"/>
  <c r="F17" i="40" s="1"/>
  <c r="E15" i="40"/>
  <c r="E14" i="40"/>
  <c r="I14" i="40"/>
  <c r="I15" i="40" s="1"/>
  <c r="H14" i="40"/>
  <c r="H15" i="40" s="1"/>
  <c r="G14" i="40"/>
  <c r="G15" i="40" s="1"/>
  <c r="F14" i="40"/>
  <c r="F15" i="40" s="1"/>
  <c r="E13" i="40"/>
  <c r="E12" i="40"/>
  <c r="I12" i="40"/>
  <c r="I13" i="40" s="1"/>
  <c r="H12" i="40"/>
  <c r="H13" i="40" s="1"/>
  <c r="G12" i="40"/>
  <c r="G13" i="40" s="1"/>
  <c r="F12" i="40"/>
  <c r="F13" i="40" s="1"/>
  <c r="E11" i="40"/>
  <c r="E10" i="40"/>
  <c r="I10" i="40"/>
  <c r="I11" i="40" s="1"/>
  <c r="H10" i="40"/>
  <c r="H11" i="40" s="1"/>
  <c r="G10" i="40"/>
  <c r="G11" i="40" s="1"/>
  <c r="F10" i="40"/>
  <c r="F11" i="40" s="1"/>
  <c r="G6" i="40"/>
  <c r="I6" i="40" s="1"/>
  <c r="F6" i="40"/>
  <c r="H6" i="40" s="1"/>
  <c r="G5" i="40"/>
  <c r="I5" i="40" s="1"/>
  <c r="F5" i="40"/>
  <c r="H5" i="40" s="1"/>
  <c r="C6" i="39"/>
  <c r="AD133" i="38"/>
  <c r="AC133" i="38"/>
  <c r="V133" i="38"/>
  <c r="U129" i="38"/>
  <c r="AF131" i="38"/>
  <c r="AE129" i="38"/>
  <c r="X131" i="38"/>
  <c r="W129" i="38"/>
  <c r="AE132" i="38"/>
  <c r="AC132" i="38"/>
  <c r="W132" i="38"/>
  <c r="U132" i="38"/>
  <c r="P132" i="38"/>
  <c r="AJ134" i="38"/>
  <c r="AI134" i="38"/>
  <c r="AH134" i="38"/>
  <c r="AG134" i="38"/>
  <c r="AF134" i="38"/>
  <c r="AE134" i="38"/>
  <c r="AD134" i="38"/>
  <c r="AC134" i="38"/>
  <c r="AB134" i="38"/>
  <c r="AA134" i="38"/>
  <c r="Z134" i="38"/>
  <c r="Y134" i="38"/>
  <c r="X134" i="38"/>
  <c r="W134" i="38"/>
  <c r="V134" i="38"/>
  <c r="U134" i="38"/>
  <c r="T134" i="38"/>
  <c r="S134" i="38"/>
  <c r="R134" i="38"/>
  <c r="Q134" i="38"/>
  <c r="P134" i="38"/>
  <c r="AJ133" i="38"/>
  <c r="AI133" i="38"/>
  <c r="AH133" i="38"/>
  <c r="AG133" i="38"/>
  <c r="AF133" i="38"/>
  <c r="AE133" i="38"/>
  <c r="AB133" i="38"/>
  <c r="AA133" i="38"/>
  <c r="Z133" i="38"/>
  <c r="Y133" i="38"/>
  <c r="X133" i="38"/>
  <c r="W133" i="38"/>
  <c r="T133" i="38"/>
  <c r="S133" i="38"/>
  <c r="R133" i="38"/>
  <c r="Q133" i="38"/>
  <c r="P133" i="38"/>
  <c r="AJ132" i="38"/>
  <c r="AI132" i="38"/>
  <c r="AH132" i="38"/>
  <c r="AG132" i="38"/>
  <c r="AF132" i="38"/>
  <c r="AD132" i="38"/>
  <c r="AB132" i="38"/>
  <c r="AA132" i="38"/>
  <c r="Z132" i="38"/>
  <c r="Y132" i="38"/>
  <c r="X132" i="38"/>
  <c r="V132" i="38"/>
  <c r="T132" i="38"/>
  <c r="S132" i="38"/>
  <c r="R132" i="38"/>
  <c r="Q132" i="38"/>
  <c r="AJ131" i="38"/>
  <c r="AI131" i="38"/>
  <c r="AH131" i="38"/>
  <c r="AG131" i="38"/>
  <c r="AD131" i="38"/>
  <c r="AC131" i="38"/>
  <c r="AB131" i="38"/>
  <c r="AA131" i="38"/>
  <c r="Z131" i="38"/>
  <c r="Y131" i="38"/>
  <c r="V131" i="38"/>
  <c r="U131" i="38"/>
  <c r="T131" i="38"/>
  <c r="S131" i="38"/>
  <c r="R131" i="38"/>
  <c r="Q131" i="38"/>
  <c r="P131" i="38"/>
  <c r="AO130" i="38"/>
  <c r="AJ130" i="38"/>
  <c r="AE132" i="41" s="1"/>
  <c r="Z73" i="39" s="1"/>
  <c r="Z267" i="39" s="1"/>
  <c r="AI130" i="38"/>
  <c r="AD132" i="41" s="1"/>
  <c r="Y73" i="39" s="1"/>
  <c r="Y267" i="39" s="1"/>
  <c r="AH130" i="38"/>
  <c r="AC132" i="41" s="1"/>
  <c r="X73" i="39" s="1"/>
  <c r="X267" i="39" s="1"/>
  <c r="AG130" i="38"/>
  <c r="AB132" i="41" s="1"/>
  <c r="W73" i="39" s="1"/>
  <c r="W267" i="39" s="1"/>
  <c r="AF130" i="38"/>
  <c r="AA132" i="41" s="1"/>
  <c r="V73" i="39" s="1"/>
  <c r="V267" i="39" s="1"/>
  <c r="AD130" i="38"/>
  <c r="Y132" i="41" s="1"/>
  <c r="T73" i="39" s="1"/>
  <c r="T267" i="39" s="1"/>
  <c r="AB130" i="38"/>
  <c r="W132" i="41" s="1"/>
  <c r="R73" i="39" s="1"/>
  <c r="R267" i="39" s="1"/>
  <c r="AA130" i="38"/>
  <c r="V132" i="41" s="1"/>
  <c r="Q73" i="39" s="1"/>
  <c r="Q267" i="39" s="1"/>
  <c r="Z130" i="38"/>
  <c r="U132" i="41" s="1"/>
  <c r="P73" i="39" s="1"/>
  <c r="P267" i="39" s="1"/>
  <c r="Y130" i="38"/>
  <c r="T132" i="41" s="1"/>
  <c r="O73" i="39" s="1"/>
  <c r="O267" i="39" s="1"/>
  <c r="X130" i="38"/>
  <c r="S132" i="41" s="1"/>
  <c r="N73" i="39" s="1"/>
  <c r="N267" i="39" s="1"/>
  <c r="V130" i="38"/>
  <c r="Q132" i="41" s="1"/>
  <c r="L73" i="39" s="1"/>
  <c r="L267" i="39" s="1"/>
  <c r="T130" i="38"/>
  <c r="O132" i="41" s="1"/>
  <c r="J73" i="39" s="1"/>
  <c r="J267" i="39" s="1"/>
  <c r="S130" i="38"/>
  <c r="N132" i="41" s="1"/>
  <c r="I73" i="39" s="1"/>
  <c r="I267" i="39" s="1"/>
  <c r="R130" i="38"/>
  <c r="M132" i="41" s="1"/>
  <c r="H73" i="39" s="1"/>
  <c r="H267" i="39" s="1"/>
  <c r="Q130" i="38"/>
  <c r="L132" i="41" s="1"/>
  <c r="G73" i="39" s="1"/>
  <c r="G267" i="39" s="1"/>
  <c r="P130" i="38"/>
  <c r="K132" i="41" s="1"/>
  <c r="F73" i="39" s="1"/>
  <c r="F267" i="39" s="1"/>
  <c r="AO129" i="38"/>
  <c r="AJ129" i="38"/>
  <c r="AI129" i="38"/>
  <c r="AH129" i="38"/>
  <c r="AG129" i="38"/>
  <c r="AD129" i="38"/>
  <c r="AB129" i="38"/>
  <c r="AA129" i="38"/>
  <c r="Z129" i="38"/>
  <c r="Y129" i="38"/>
  <c r="V129" i="38"/>
  <c r="T129" i="38"/>
  <c r="S129" i="38"/>
  <c r="R129" i="38"/>
  <c r="Q129" i="38"/>
  <c r="P129" i="38"/>
  <c r="AN126" i="38"/>
  <c r="AR125" i="38"/>
  <c r="AR126" i="38" s="1"/>
  <c r="AQ125" i="38"/>
  <c r="AQ126" i="38" s="1"/>
  <c r="AP125" i="38"/>
  <c r="AP126" i="38" s="1"/>
  <c r="AN124" i="38"/>
  <c r="AR123" i="38"/>
  <c r="AR124" i="38" s="1"/>
  <c r="AQ123" i="38"/>
  <c r="AQ124" i="38" s="1"/>
  <c r="AP123" i="38"/>
  <c r="AP124" i="38" s="1"/>
  <c r="AP122" i="38"/>
  <c r="AN122" i="38"/>
  <c r="AR121" i="38"/>
  <c r="AR122" i="38" s="1"/>
  <c r="AQ121" i="38"/>
  <c r="AQ122" i="38" s="1"/>
  <c r="AP121" i="38"/>
  <c r="AN120" i="38"/>
  <c r="AR119" i="38"/>
  <c r="AR120" i="38" s="1"/>
  <c r="AQ119" i="38"/>
  <c r="AQ120" i="38" s="1"/>
  <c r="AP119" i="38"/>
  <c r="AP120" i="38" s="1"/>
  <c r="AN118" i="38"/>
  <c r="AR117" i="38"/>
  <c r="AR118" i="38" s="1"/>
  <c r="AQ117" i="38"/>
  <c r="AQ118" i="38" s="1"/>
  <c r="AP117" i="38"/>
  <c r="AP118" i="38" s="1"/>
  <c r="AN116" i="38"/>
  <c r="AR115" i="38"/>
  <c r="AR116" i="38" s="1"/>
  <c r="AQ115" i="38"/>
  <c r="AQ116" i="38" s="1"/>
  <c r="AP115" i="38"/>
  <c r="AP116" i="38" s="1"/>
  <c r="AN114" i="38"/>
  <c r="AR113" i="38"/>
  <c r="AR114" i="38" s="1"/>
  <c r="AQ113" i="38"/>
  <c r="AQ114" i="38" s="1"/>
  <c r="AP113" i="38"/>
  <c r="AP114" i="38" s="1"/>
  <c r="AP112" i="38"/>
  <c r="AN112" i="38"/>
  <c r="AR111" i="38"/>
  <c r="AR112" i="38" s="1"/>
  <c r="AQ111" i="38"/>
  <c r="AQ112" i="38" s="1"/>
  <c r="AP111" i="38"/>
  <c r="AN110" i="38"/>
  <c r="AR109" i="38"/>
  <c r="AR110" i="38" s="1"/>
  <c r="AQ109" i="38"/>
  <c r="AQ110" i="38" s="1"/>
  <c r="AP109" i="38"/>
  <c r="AP110" i="38" s="1"/>
  <c r="AN108" i="38"/>
  <c r="AR107" i="38"/>
  <c r="AR108" i="38" s="1"/>
  <c r="AQ107" i="38"/>
  <c r="AQ108" i="38" s="1"/>
  <c r="AP107" i="38"/>
  <c r="AP108" i="38" s="1"/>
  <c r="AP106" i="38"/>
  <c r="AN106" i="38"/>
  <c r="AR105" i="38"/>
  <c r="AR106" i="38" s="1"/>
  <c r="AQ105" i="38"/>
  <c r="AQ106" i="38" s="1"/>
  <c r="AP105" i="38"/>
  <c r="AN104" i="38"/>
  <c r="AR103" i="38"/>
  <c r="AR104" i="38" s="1"/>
  <c r="AQ103" i="38"/>
  <c r="AQ104" i="38" s="1"/>
  <c r="AP103" i="38"/>
  <c r="AP104" i="38" s="1"/>
  <c r="AN102" i="38"/>
  <c r="AR101" i="38"/>
  <c r="AR102" i="38" s="1"/>
  <c r="AQ101" i="38"/>
  <c r="AQ102" i="38" s="1"/>
  <c r="AP101" i="38"/>
  <c r="AP102" i="38" s="1"/>
  <c r="AN100" i="38"/>
  <c r="AR99" i="38"/>
  <c r="AR100" i="38" s="1"/>
  <c r="AQ99" i="38"/>
  <c r="AQ100" i="38" s="1"/>
  <c r="AP99" i="38"/>
  <c r="AP100" i="38" s="1"/>
  <c r="AN98" i="38"/>
  <c r="AR97" i="38"/>
  <c r="AR98" i="38" s="1"/>
  <c r="AQ97" i="38"/>
  <c r="AQ98" i="38" s="1"/>
  <c r="AP97" i="38"/>
  <c r="AP98" i="38" s="1"/>
  <c r="AN96" i="38"/>
  <c r="AR95" i="38"/>
  <c r="AR96" i="38" s="1"/>
  <c r="AQ95" i="38"/>
  <c r="AQ96" i="38" s="1"/>
  <c r="AP95" i="38"/>
  <c r="AP96" i="38" s="1"/>
  <c r="AQ94" i="38"/>
  <c r="AN94" i="38"/>
  <c r="AR93" i="38"/>
  <c r="AR94" i="38" s="1"/>
  <c r="AQ93" i="38"/>
  <c r="AP93" i="38"/>
  <c r="AP94" i="38" s="1"/>
  <c r="AN92" i="38"/>
  <c r="AR91" i="38"/>
  <c r="AR92" i="38" s="1"/>
  <c r="AQ91" i="38"/>
  <c r="AQ92" i="38" s="1"/>
  <c r="AP91" i="38"/>
  <c r="AP92" i="38" s="1"/>
  <c r="AN90" i="38"/>
  <c r="AR89" i="38"/>
  <c r="AR90" i="38" s="1"/>
  <c r="AQ89" i="38"/>
  <c r="AQ90" i="38" s="1"/>
  <c r="AP89" i="38"/>
  <c r="AP90" i="38" s="1"/>
  <c r="AR88" i="38"/>
  <c r="AQ88" i="38"/>
  <c r="AN88" i="38"/>
  <c r="AR87" i="38"/>
  <c r="AQ87" i="38"/>
  <c r="AP87" i="38"/>
  <c r="AP88" i="38" s="1"/>
  <c r="AN86" i="38"/>
  <c r="AR85" i="38"/>
  <c r="AR86" i="38" s="1"/>
  <c r="AQ85" i="38"/>
  <c r="AQ86" i="38" s="1"/>
  <c r="AP85" i="38"/>
  <c r="AP86" i="38" s="1"/>
  <c r="AQ84" i="38"/>
  <c r="AN84" i="38"/>
  <c r="AR83" i="38"/>
  <c r="AR84" i="38" s="1"/>
  <c r="AQ83" i="38"/>
  <c r="AP83" i="38"/>
  <c r="AP84" i="38" s="1"/>
  <c r="AN82" i="38"/>
  <c r="AR81" i="38"/>
  <c r="AR82" i="38" s="1"/>
  <c r="AQ81" i="38"/>
  <c r="AQ82" i="38" s="1"/>
  <c r="AP81" i="38"/>
  <c r="AP82" i="38" s="1"/>
  <c r="AN80" i="38"/>
  <c r="AR79" i="38"/>
  <c r="AR80" i="38" s="1"/>
  <c r="AQ79" i="38"/>
  <c r="AQ80" i="38" s="1"/>
  <c r="AP79" i="38"/>
  <c r="AP80" i="38" s="1"/>
  <c r="AN78" i="38"/>
  <c r="AR77" i="38"/>
  <c r="AR78" i="38" s="1"/>
  <c r="AQ77" i="38"/>
  <c r="AQ78" i="38" s="1"/>
  <c r="AP77" i="38"/>
  <c r="AP78" i="38" s="1"/>
  <c r="AN76" i="38"/>
  <c r="AR75" i="38"/>
  <c r="AR76" i="38" s="1"/>
  <c r="AQ75" i="38"/>
  <c r="AQ76" i="38" s="1"/>
  <c r="AP75" i="38"/>
  <c r="AP76" i="38" s="1"/>
  <c r="AN74" i="38"/>
  <c r="AR73" i="38"/>
  <c r="AR74" i="38" s="1"/>
  <c r="AQ73" i="38"/>
  <c r="AQ74" i="38" s="1"/>
  <c r="AP73" i="38"/>
  <c r="AP74" i="38" s="1"/>
  <c r="AN72" i="38"/>
  <c r="AR71" i="38"/>
  <c r="AR72" i="38" s="1"/>
  <c r="AQ71" i="38"/>
  <c r="AQ72" i="38" s="1"/>
  <c r="AP71" i="38"/>
  <c r="AP72" i="38" s="1"/>
  <c r="AN70" i="38"/>
  <c r="AR69" i="38"/>
  <c r="AR70" i="38" s="1"/>
  <c r="AQ69" i="38"/>
  <c r="AQ70" i="38" s="1"/>
  <c r="AP69" i="38"/>
  <c r="AP70" i="38" s="1"/>
  <c r="AN68" i="38"/>
  <c r="AR67" i="38"/>
  <c r="AR68" i="38" s="1"/>
  <c r="AQ67" i="38"/>
  <c r="AQ68" i="38" s="1"/>
  <c r="AP67" i="38"/>
  <c r="AP68" i="38" s="1"/>
  <c r="AR66" i="38"/>
  <c r="AN66" i="38"/>
  <c r="AR65" i="38"/>
  <c r="AQ65" i="38"/>
  <c r="AQ66" i="38" s="1"/>
  <c r="AP65" i="38"/>
  <c r="AP66" i="38" s="1"/>
  <c r="AN64" i="38"/>
  <c r="AR63" i="38"/>
  <c r="AR64" i="38" s="1"/>
  <c r="AQ63" i="38"/>
  <c r="AQ64" i="38" s="1"/>
  <c r="AP63" i="38"/>
  <c r="AP64" i="38" s="1"/>
  <c r="AN62" i="38"/>
  <c r="AR61" i="38"/>
  <c r="AR62" i="38" s="1"/>
  <c r="AQ61" i="38"/>
  <c r="AQ62" i="38" s="1"/>
  <c r="AP61" i="38"/>
  <c r="AP62" i="38" s="1"/>
  <c r="AN60" i="38"/>
  <c r="AR59" i="38"/>
  <c r="AR60" i="38" s="1"/>
  <c r="AQ59" i="38"/>
  <c r="AQ60" i="38" s="1"/>
  <c r="AP59" i="38"/>
  <c r="AP60" i="38" s="1"/>
  <c r="AR57" i="38"/>
  <c r="AR58" i="38" s="1"/>
  <c r="AQ57" i="38"/>
  <c r="AQ58" i="38" s="1"/>
  <c r="AP57" i="38"/>
  <c r="AP58" i="38" s="1"/>
  <c r="AN56" i="38"/>
  <c r="AR55" i="38"/>
  <c r="AR56" i="38" s="1"/>
  <c r="AQ55" i="38"/>
  <c r="AQ56" i="38" s="1"/>
  <c r="AP55" i="38"/>
  <c r="AP56" i="38" s="1"/>
  <c r="AN54" i="38"/>
  <c r="AR53" i="38"/>
  <c r="AR54" i="38" s="1"/>
  <c r="AQ53" i="38"/>
  <c r="AQ54" i="38" s="1"/>
  <c r="AP53" i="38"/>
  <c r="AP54" i="38" s="1"/>
  <c r="AR52" i="38"/>
  <c r="AN52" i="38"/>
  <c r="AR51" i="38"/>
  <c r="AQ51" i="38"/>
  <c r="AQ52" i="38" s="1"/>
  <c r="AP51" i="38"/>
  <c r="AP52" i="38" s="1"/>
  <c r="AN50" i="38"/>
  <c r="AR49" i="38"/>
  <c r="AR50" i="38" s="1"/>
  <c r="AQ49" i="38"/>
  <c r="AQ50" i="38" s="1"/>
  <c r="AP49" i="38"/>
  <c r="AP50" i="38" s="1"/>
  <c r="AR47" i="38"/>
  <c r="AR48" i="38" s="1"/>
  <c r="AQ47" i="38"/>
  <c r="AQ48" i="38" s="1"/>
  <c r="AP47" i="38"/>
  <c r="AP48" i="38" s="1"/>
  <c r="AN46" i="38"/>
  <c r="AR45" i="38"/>
  <c r="AR46" i="38" s="1"/>
  <c r="AQ45" i="38"/>
  <c r="AQ46" i="38" s="1"/>
  <c r="AP45" i="38"/>
  <c r="AP46" i="38" s="1"/>
  <c r="AN44" i="38"/>
  <c r="AR43" i="38"/>
  <c r="AR44" i="38" s="1"/>
  <c r="AQ43" i="38"/>
  <c r="AQ44" i="38" s="1"/>
  <c r="AP43" i="38"/>
  <c r="AP44" i="38" s="1"/>
  <c r="AN42" i="38"/>
  <c r="AR41" i="38"/>
  <c r="AR42" i="38" s="1"/>
  <c r="AQ41" i="38"/>
  <c r="AQ42" i="38" s="1"/>
  <c r="AP41" i="38"/>
  <c r="AP42" i="38" s="1"/>
  <c r="AR39" i="38"/>
  <c r="AR40" i="38" s="1"/>
  <c r="AQ39" i="38"/>
  <c r="AQ40" i="38" s="1"/>
  <c r="AP39" i="38"/>
  <c r="AP40" i="38" s="1"/>
  <c r="AN38" i="38"/>
  <c r="AR37" i="38"/>
  <c r="AR38" i="38" s="1"/>
  <c r="AQ37" i="38"/>
  <c r="AQ38" i="38" s="1"/>
  <c r="AP37" i="38"/>
  <c r="AP38" i="38" s="1"/>
  <c r="AN36" i="38"/>
  <c r="AR35" i="38"/>
  <c r="AR36" i="38" s="1"/>
  <c r="AQ35" i="38"/>
  <c r="AQ36" i="38" s="1"/>
  <c r="AP35" i="38"/>
  <c r="AP36" i="38" s="1"/>
  <c r="AN34" i="38"/>
  <c r="AR33" i="38"/>
  <c r="AR34" i="38" s="1"/>
  <c r="AQ33" i="38"/>
  <c r="AQ34" i="38" s="1"/>
  <c r="AP33" i="38"/>
  <c r="AP34" i="38" s="1"/>
  <c r="AN32" i="38"/>
  <c r="AR31" i="38"/>
  <c r="AR32" i="38" s="1"/>
  <c r="AQ31" i="38"/>
  <c r="AQ32" i="38" s="1"/>
  <c r="AP31" i="38"/>
  <c r="AP32" i="38" s="1"/>
  <c r="AR29" i="38"/>
  <c r="AR30" i="38" s="1"/>
  <c r="AQ29" i="38"/>
  <c r="AQ30" i="38" s="1"/>
  <c r="AP29" i="38"/>
  <c r="AP30" i="38" s="1"/>
  <c r="AN28" i="38"/>
  <c r="AR27" i="38"/>
  <c r="AR28" i="38" s="1"/>
  <c r="AQ27" i="38"/>
  <c r="AQ28" i="38" s="1"/>
  <c r="AP27" i="38"/>
  <c r="AP28" i="38" s="1"/>
  <c r="AN26" i="38"/>
  <c r="AR25" i="38"/>
  <c r="AR26" i="38" s="1"/>
  <c r="AQ25" i="38"/>
  <c r="AQ26" i="38" s="1"/>
  <c r="AP25" i="38"/>
  <c r="AP26" i="38" s="1"/>
  <c r="AN24" i="38"/>
  <c r="AR23" i="38"/>
  <c r="AR24" i="38" s="1"/>
  <c r="AQ23" i="38"/>
  <c r="AQ24" i="38" s="1"/>
  <c r="AP23" i="38"/>
  <c r="AP24" i="38" s="1"/>
  <c r="AN22" i="38"/>
  <c r="AR21" i="38"/>
  <c r="AR22" i="38" s="1"/>
  <c r="AQ21" i="38"/>
  <c r="AQ22" i="38" s="1"/>
  <c r="AP21" i="38"/>
  <c r="AP22" i="38" s="1"/>
  <c r="AR19" i="38"/>
  <c r="AR20" i="38" s="1"/>
  <c r="AQ19" i="38"/>
  <c r="AQ20" i="38" s="1"/>
  <c r="AP19" i="38"/>
  <c r="AP20" i="38" s="1"/>
  <c r="AN18" i="38"/>
  <c r="AR17" i="38"/>
  <c r="AR18" i="38" s="1"/>
  <c r="AQ17" i="38"/>
  <c r="AQ18" i="38" s="1"/>
  <c r="AP17" i="38"/>
  <c r="AP18" i="38" s="1"/>
  <c r="AN16" i="38"/>
  <c r="AR15" i="38"/>
  <c r="AR16" i="38" s="1"/>
  <c r="AQ15" i="38"/>
  <c r="AQ16" i="38" s="1"/>
  <c r="AP15" i="38"/>
  <c r="AP16" i="38" s="1"/>
  <c r="AR14" i="38"/>
  <c r="AN14" i="38"/>
  <c r="AR13" i="38"/>
  <c r="AQ13" i="38"/>
  <c r="AQ14" i="38" s="1"/>
  <c r="AP13" i="38"/>
  <c r="AP14" i="38" s="1"/>
  <c r="AN12" i="38"/>
  <c r="AR11" i="38"/>
  <c r="AR12" i="38" s="1"/>
  <c r="AQ11" i="38"/>
  <c r="AQ12" i="38" s="1"/>
  <c r="AP11" i="38"/>
  <c r="AP12" i="38" s="1"/>
  <c r="AR9" i="38"/>
  <c r="AR10" i="38" s="1"/>
  <c r="AQ9" i="38"/>
  <c r="AQ10" i="38" s="1"/>
  <c r="AP9" i="38"/>
  <c r="AP10" i="38" s="1"/>
  <c r="AN9" i="38"/>
  <c r="C9" i="38" s="1"/>
  <c r="AR7" i="38"/>
  <c r="AR8" i="38" s="1"/>
  <c r="AQ7" i="38"/>
  <c r="AQ8" i="38" s="1"/>
  <c r="AP7" i="38"/>
  <c r="C7" i="38"/>
  <c r="C6" i="15"/>
  <c r="E45" i="12" a="1"/>
  <c r="E45" i="12" s="1"/>
  <c r="E47" i="12" a="1"/>
  <c r="E47" i="12" s="1"/>
  <c r="E46" i="12" a="1"/>
  <c r="E46" i="12" s="1"/>
  <c r="C43" i="12"/>
  <c r="N44" i="12"/>
  <c r="D23" i="41" l="1"/>
  <c r="W23" i="41" s="1"/>
  <c r="N16" i="41"/>
  <c r="S18" i="41"/>
  <c r="T18" i="41"/>
  <c r="D15" i="41"/>
  <c r="AE15" i="41" s="1"/>
  <c r="D19" i="41"/>
  <c r="Q74" i="41"/>
  <c r="R12" i="41"/>
  <c r="Y12" i="41"/>
  <c r="M16" i="41"/>
  <c r="V14" i="40"/>
  <c r="L44" i="12"/>
  <c r="E7" i="15"/>
  <c r="M7" i="15"/>
  <c r="H37" i="15"/>
  <c r="H44" i="12"/>
  <c r="F7" i="15"/>
  <c r="N7" i="15"/>
  <c r="I37" i="15"/>
  <c r="O37" i="15"/>
  <c r="G44" i="12"/>
  <c r="G7" i="15"/>
  <c r="O7" i="15"/>
  <c r="J37" i="15"/>
  <c r="F44" i="12"/>
  <c r="H7" i="15"/>
  <c r="K37" i="15"/>
  <c r="M44" i="12"/>
  <c r="G37" i="15"/>
  <c r="J44" i="12"/>
  <c r="K44" i="12"/>
  <c r="I7" i="15"/>
  <c r="L37" i="15"/>
  <c r="L7" i="15"/>
  <c r="O44" i="12"/>
  <c r="I44" i="12"/>
  <c r="H10" i="12"/>
  <c r="J7" i="15"/>
  <c r="M37" i="15"/>
  <c r="Q36" i="41"/>
  <c r="AC36" i="41"/>
  <c r="D31" i="41"/>
  <c r="U31" i="41" s="1"/>
  <c r="K20" i="41"/>
  <c r="Z22" i="41"/>
  <c r="AB22" i="41"/>
  <c r="R28" i="41"/>
  <c r="D71" i="41"/>
  <c r="M71" i="41" s="1"/>
  <c r="AB28" i="41"/>
  <c r="Z12" i="41"/>
  <c r="U16" i="41"/>
  <c r="AA18" i="41"/>
  <c r="S20" i="41"/>
  <c r="S23" i="41"/>
  <c r="AD28" i="41"/>
  <c r="AA38" i="41"/>
  <c r="K10" i="41"/>
  <c r="O14" i="41"/>
  <c r="V16" i="41"/>
  <c r="AB18" i="41"/>
  <c r="T20" i="41"/>
  <c r="T23" i="41"/>
  <c r="W30" i="41"/>
  <c r="D59" i="41"/>
  <c r="AD59" i="41" s="1"/>
  <c r="L10" i="41"/>
  <c r="P14" i="41"/>
  <c r="AC16" i="41"/>
  <c r="N19" i="41"/>
  <c r="AB20" i="41"/>
  <c r="AE23" i="41"/>
  <c r="AA30" i="41"/>
  <c r="AE50" i="41"/>
  <c r="S10" i="41"/>
  <c r="W14" i="41"/>
  <c r="AD16" i="41"/>
  <c r="O19" i="41"/>
  <c r="AD20" i="41"/>
  <c r="W24" i="41"/>
  <c r="L32" i="41"/>
  <c r="AB10" i="41"/>
  <c r="D11" i="41"/>
  <c r="T10" i="41"/>
  <c r="X14" i="41"/>
  <c r="K18" i="41"/>
  <c r="V19" i="41"/>
  <c r="O22" i="41"/>
  <c r="T26" i="41"/>
  <c r="T32" i="41"/>
  <c r="AA10" i="41"/>
  <c r="AE14" i="41"/>
  <c r="L18" i="41"/>
  <c r="P22" i="41"/>
  <c r="Q28" i="41"/>
  <c r="S34" i="41"/>
  <c r="AE91" i="41"/>
  <c r="W91" i="41"/>
  <c r="O91" i="41"/>
  <c r="AD91" i="41"/>
  <c r="V91" i="41"/>
  <c r="N91" i="41"/>
  <c r="X91" i="41"/>
  <c r="L91" i="41"/>
  <c r="AA91" i="41"/>
  <c r="Q91" i="41"/>
  <c r="Y91" i="41"/>
  <c r="U91" i="41"/>
  <c r="AC91" i="41"/>
  <c r="P91" i="41"/>
  <c r="AB91" i="41"/>
  <c r="Z91" i="41"/>
  <c r="S91" i="41"/>
  <c r="R91" i="41"/>
  <c r="K91" i="41"/>
  <c r="T91" i="41"/>
  <c r="M91" i="41"/>
  <c r="Z123" i="41"/>
  <c r="R123" i="41"/>
  <c r="Y123" i="41"/>
  <c r="Q123" i="41"/>
  <c r="X123" i="41"/>
  <c r="P123" i="41"/>
  <c r="AE123" i="41"/>
  <c r="W123" i="41"/>
  <c r="O123" i="41"/>
  <c r="AD123" i="41"/>
  <c r="V123" i="41"/>
  <c r="N123" i="41"/>
  <c r="AC123" i="41"/>
  <c r="U123" i="41"/>
  <c r="M123" i="41"/>
  <c r="K123" i="41"/>
  <c r="T123" i="41"/>
  <c r="AA123" i="41"/>
  <c r="S123" i="41"/>
  <c r="AB123" i="41"/>
  <c r="L123" i="41"/>
  <c r="AE79" i="41"/>
  <c r="W79" i="41"/>
  <c r="O79" i="41"/>
  <c r="Z79" i="41"/>
  <c r="R79" i="41"/>
  <c r="X79" i="41"/>
  <c r="M79" i="41"/>
  <c r="V79" i="41"/>
  <c r="L79" i="41"/>
  <c r="AB79" i="41"/>
  <c r="Q79" i="41"/>
  <c r="P79" i="41"/>
  <c r="AD79" i="41"/>
  <c r="N79" i="41"/>
  <c r="AC79" i="41"/>
  <c r="K79" i="41"/>
  <c r="Y79" i="41"/>
  <c r="U79" i="41"/>
  <c r="T79" i="41"/>
  <c r="S79" i="41"/>
  <c r="AA79" i="41"/>
  <c r="AD111" i="41"/>
  <c r="V111" i="41"/>
  <c r="N111" i="41"/>
  <c r="AC111" i="41"/>
  <c r="U111" i="41"/>
  <c r="M111" i="41"/>
  <c r="AB111" i="41"/>
  <c r="T111" i="41"/>
  <c r="L111" i="41"/>
  <c r="AA111" i="41"/>
  <c r="S111" i="41"/>
  <c r="K111" i="41"/>
  <c r="Z111" i="41"/>
  <c r="R111" i="41"/>
  <c r="Y111" i="41"/>
  <c r="Q111" i="41"/>
  <c r="P111" i="41"/>
  <c r="O111" i="41"/>
  <c r="W111" i="41"/>
  <c r="AE111" i="41"/>
  <c r="X111" i="41"/>
  <c r="AA75" i="41"/>
  <c r="S75" i="41"/>
  <c r="K75" i="41"/>
  <c r="AD75" i="41"/>
  <c r="V75" i="41"/>
  <c r="N75" i="41"/>
  <c r="W75" i="41"/>
  <c r="L75" i="41"/>
  <c r="U75" i="41"/>
  <c r="Z75" i="41"/>
  <c r="P75" i="41"/>
  <c r="AE75" i="41"/>
  <c r="O75" i="41"/>
  <c r="AB75" i="41"/>
  <c r="X75" i="41"/>
  <c r="T75" i="41"/>
  <c r="R75" i="41"/>
  <c r="Q75" i="41"/>
  <c r="M75" i="41"/>
  <c r="Y75" i="41"/>
  <c r="AC75" i="41"/>
  <c r="Z107" i="41"/>
  <c r="R107" i="41"/>
  <c r="Y107" i="41"/>
  <c r="Q107" i="41"/>
  <c r="X107" i="41"/>
  <c r="P107" i="41"/>
  <c r="AE107" i="41"/>
  <c r="W107" i="41"/>
  <c r="O107" i="41"/>
  <c r="AD107" i="41"/>
  <c r="V107" i="41"/>
  <c r="N107" i="41"/>
  <c r="AC107" i="41"/>
  <c r="U107" i="41"/>
  <c r="M107" i="41"/>
  <c r="AA107" i="41"/>
  <c r="T107" i="41"/>
  <c r="K107" i="41"/>
  <c r="AB107" i="41"/>
  <c r="L107" i="41"/>
  <c r="S107" i="41"/>
  <c r="X43" i="41"/>
  <c r="P43" i="41"/>
  <c r="AE43" i="41"/>
  <c r="W43" i="41"/>
  <c r="O43" i="41"/>
  <c r="AA43" i="41"/>
  <c r="S43" i="41"/>
  <c r="K43" i="41"/>
  <c r="Z43" i="41"/>
  <c r="M43" i="41"/>
  <c r="T43" i="41"/>
  <c r="AB43" i="41"/>
  <c r="Y43" i="41"/>
  <c r="V43" i="41"/>
  <c r="U43" i="41"/>
  <c r="R43" i="41"/>
  <c r="Q43" i="41"/>
  <c r="AC43" i="41"/>
  <c r="N43" i="41"/>
  <c r="L43" i="41"/>
  <c r="AD43" i="41"/>
  <c r="AB55" i="41"/>
  <c r="T55" i="41"/>
  <c r="L55" i="41"/>
  <c r="AA55" i="41"/>
  <c r="S55" i="41"/>
  <c r="K55" i="41"/>
  <c r="AE55" i="41"/>
  <c r="W55" i="41"/>
  <c r="O55" i="41"/>
  <c r="AD55" i="41"/>
  <c r="Q55" i="41"/>
  <c r="X55" i="41"/>
  <c r="V55" i="41"/>
  <c r="Y55" i="41"/>
  <c r="U55" i="41"/>
  <c r="R55" i="41"/>
  <c r="P55" i="41"/>
  <c r="N55" i="41"/>
  <c r="M55" i="41"/>
  <c r="Z55" i="41"/>
  <c r="AC55" i="41"/>
  <c r="D13" i="41"/>
  <c r="Z19" i="41"/>
  <c r="D45" i="41"/>
  <c r="AA44" i="41"/>
  <c r="S44" i="41"/>
  <c r="K44" i="41"/>
  <c r="Z44" i="41"/>
  <c r="R44" i="41"/>
  <c r="AD44" i="41"/>
  <c r="V44" i="41"/>
  <c r="N44" i="41"/>
  <c r="AE44" i="41"/>
  <c r="Q44" i="41"/>
  <c r="X44" i="41"/>
  <c r="L44" i="41"/>
  <c r="W44" i="41"/>
  <c r="U44" i="41"/>
  <c r="T44" i="41"/>
  <c r="P44" i="41"/>
  <c r="O44" i="41"/>
  <c r="AC44" i="41"/>
  <c r="M44" i="41"/>
  <c r="Y46" i="41"/>
  <c r="Q46" i="41"/>
  <c r="X46" i="41"/>
  <c r="P46" i="41"/>
  <c r="AB46" i="41"/>
  <c r="T46" i="41"/>
  <c r="L46" i="41"/>
  <c r="AA46" i="41"/>
  <c r="N46" i="41"/>
  <c r="U46" i="41"/>
  <c r="AE46" i="41"/>
  <c r="O46" i="41"/>
  <c r="AD46" i="41"/>
  <c r="M46" i="41"/>
  <c r="AC46" i="41"/>
  <c r="K46" i="41"/>
  <c r="Z46" i="41"/>
  <c r="W46" i="41"/>
  <c r="V46" i="41"/>
  <c r="X51" i="41"/>
  <c r="P51" i="41"/>
  <c r="AE51" i="41"/>
  <c r="W51" i="41"/>
  <c r="O51" i="41"/>
  <c r="AA51" i="41"/>
  <c r="S51" i="41"/>
  <c r="K51" i="41"/>
  <c r="Y51" i="41"/>
  <c r="L51" i="41"/>
  <c r="AD51" i="41"/>
  <c r="R51" i="41"/>
  <c r="AC51" i="41"/>
  <c r="Q51" i="41"/>
  <c r="Z51" i="41"/>
  <c r="V51" i="41"/>
  <c r="U51" i="41"/>
  <c r="T51" i="41"/>
  <c r="N51" i="41"/>
  <c r="M51" i="41"/>
  <c r="D57" i="41"/>
  <c r="AE56" i="41"/>
  <c r="W56" i="41"/>
  <c r="O56" i="41"/>
  <c r="AD56" i="41"/>
  <c r="V56" i="41"/>
  <c r="N56" i="41"/>
  <c r="Z56" i="41"/>
  <c r="R56" i="41"/>
  <c r="U56" i="41"/>
  <c r="AB56" i="41"/>
  <c r="P56" i="41"/>
  <c r="AA56" i="41"/>
  <c r="M56" i="41"/>
  <c r="X56" i="41"/>
  <c r="T56" i="41"/>
  <c r="S56" i="41"/>
  <c r="Q56" i="41"/>
  <c r="L56" i="41"/>
  <c r="K56" i="41"/>
  <c r="D81" i="41"/>
  <c r="AD80" i="41"/>
  <c r="V80" i="41"/>
  <c r="N80" i="41"/>
  <c r="AC80" i="41"/>
  <c r="U80" i="41"/>
  <c r="AE80" i="41"/>
  <c r="S80" i="41"/>
  <c r="X80" i="41"/>
  <c r="M80" i="41"/>
  <c r="AA80" i="41"/>
  <c r="O80" i="41"/>
  <c r="Z80" i="41"/>
  <c r="L80" i="41"/>
  <c r="R80" i="41"/>
  <c r="K80" i="41"/>
  <c r="AG80" i="41" s="1"/>
  <c r="AB80" i="41"/>
  <c r="W80" i="41"/>
  <c r="T80" i="41"/>
  <c r="Y80" i="41"/>
  <c r="Q80" i="41"/>
  <c r="AB82" i="41"/>
  <c r="T82" i="41"/>
  <c r="L82" i="41"/>
  <c r="AA82" i="41"/>
  <c r="S82" i="41"/>
  <c r="K82" i="41"/>
  <c r="AE82" i="41"/>
  <c r="U82" i="41"/>
  <c r="X82" i="41"/>
  <c r="N82" i="41"/>
  <c r="AC82" i="41"/>
  <c r="O82" i="41"/>
  <c r="Z82" i="41"/>
  <c r="M82" i="41"/>
  <c r="R82" i="41"/>
  <c r="P82" i="41"/>
  <c r="Y82" i="41"/>
  <c r="W82" i="41"/>
  <c r="Q82" i="41"/>
  <c r="D97" i="41"/>
  <c r="AD96" i="41"/>
  <c r="V96" i="41"/>
  <c r="N96" i="41"/>
  <c r="AC96" i="41"/>
  <c r="U96" i="41"/>
  <c r="M96" i="41"/>
  <c r="Y96" i="41"/>
  <c r="O96" i="41"/>
  <c r="AB96" i="41"/>
  <c r="R96" i="41"/>
  <c r="S96" i="41"/>
  <c r="Q96" i="41"/>
  <c r="X96" i="41"/>
  <c r="P96" i="41"/>
  <c r="L96" i="41"/>
  <c r="K96" i="41"/>
  <c r="AA96" i="41"/>
  <c r="Z96" i="41"/>
  <c r="W96" i="41"/>
  <c r="T96" i="41"/>
  <c r="AB98" i="41"/>
  <c r="T98" i="41"/>
  <c r="L98" i="41"/>
  <c r="AA98" i="41"/>
  <c r="S98" i="41"/>
  <c r="K98" i="41"/>
  <c r="Y98" i="41"/>
  <c r="O98" i="41"/>
  <c r="AD98" i="41"/>
  <c r="R98" i="41"/>
  <c r="U98" i="41"/>
  <c r="Q98" i="41"/>
  <c r="X98" i="41"/>
  <c r="V98" i="41"/>
  <c r="P98" i="41"/>
  <c r="N98" i="41"/>
  <c r="AE98" i="41"/>
  <c r="AC98" i="41"/>
  <c r="Z98" i="41"/>
  <c r="W98" i="41"/>
  <c r="M98" i="41"/>
  <c r="D113" i="41"/>
  <c r="Y112" i="41"/>
  <c r="Q112" i="41"/>
  <c r="X112" i="41"/>
  <c r="P112" i="41"/>
  <c r="AE112" i="41"/>
  <c r="W112" i="41"/>
  <c r="O112" i="41"/>
  <c r="AD112" i="41"/>
  <c r="V112" i="41"/>
  <c r="N112" i="41"/>
  <c r="AC112" i="41"/>
  <c r="U112" i="41"/>
  <c r="M112" i="41"/>
  <c r="AB112" i="41"/>
  <c r="T112" i="41"/>
  <c r="L112" i="41"/>
  <c r="R112" i="41"/>
  <c r="K112" i="41"/>
  <c r="AA112" i="41"/>
  <c r="Z112" i="41"/>
  <c r="S112" i="41"/>
  <c r="AE114" i="41"/>
  <c r="W114" i="41"/>
  <c r="O114" i="41"/>
  <c r="AD114" i="41"/>
  <c r="V114" i="41"/>
  <c r="N114" i="41"/>
  <c r="AC114" i="41"/>
  <c r="U114" i="41"/>
  <c r="M114" i="41"/>
  <c r="AB114" i="41"/>
  <c r="T114" i="41"/>
  <c r="L114" i="41"/>
  <c r="AA114" i="41"/>
  <c r="S114" i="41"/>
  <c r="K114" i="41"/>
  <c r="Z114" i="41"/>
  <c r="R114" i="41"/>
  <c r="Q114" i="41"/>
  <c r="X114" i="41"/>
  <c r="P114" i="41"/>
  <c r="Y114" i="41"/>
  <c r="D129" i="41"/>
  <c r="Y128" i="41"/>
  <c r="Q128" i="41"/>
  <c r="X128" i="41"/>
  <c r="P128" i="41"/>
  <c r="AE128" i="41"/>
  <c r="W128" i="41"/>
  <c r="O128" i="41"/>
  <c r="AD128" i="41"/>
  <c r="V128" i="41"/>
  <c r="N128" i="41"/>
  <c r="AC128" i="41"/>
  <c r="U128" i="41"/>
  <c r="M128" i="41"/>
  <c r="AB128" i="41"/>
  <c r="T128" i="41"/>
  <c r="L128" i="41"/>
  <c r="AA128" i="41"/>
  <c r="K128" i="41"/>
  <c r="AG128" i="41" s="1"/>
  <c r="S128" i="41"/>
  <c r="R128" i="41"/>
  <c r="Z128" i="41"/>
  <c r="M10" i="41"/>
  <c r="U10" i="41"/>
  <c r="AC10" i="41"/>
  <c r="K12" i="41"/>
  <c r="S12" i="41"/>
  <c r="AA12" i="41"/>
  <c r="Q14" i="41"/>
  <c r="L15" i="41"/>
  <c r="T15" i="41"/>
  <c r="AB15" i="41"/>
  <c r="O16" i="41"/>
  <c r="W16" i="41"/>
  <c r="AE16" i="41"/>
  <c r="M18" i="41"/>
  <c r="U18" i="41"/>
  <c r="AC18" i="41"/>
  <c r="P19" i="41"/>
  <c r="X19" i="41"/>
  <c r="L20" i="41"/>
  <c r="V20" i="41"/>
  <c r="AE20" i="41"/>
  <c r="Q22" i="41"/>
  <c r="AE22" i="41"/>
  <c r="U23" i="41"/>
  <c r="N24" i="41"/>
  <c r="Z24" i="41"/>
  <c r="K26" i="41"/>
  <c r="X32" i="41"/>
  <c r="AB44" i="41"/>
  <c r="L52" i="41"/>
  <c r="D77" i="41"/>
  <c r="AD76" i="41"/>
  <c r="V76" i="41"/>
  <c r="N76" i="41"/>
  <c r="Y76" i="41"/>
  <c r="Q76" i="41"/>
  <c r="W76" i="41"/>
  <c r="L76" i="41"/>
  <c r="U76" i="41"/>
  <c r="K76" i="41"/>
  <c r="AA76" i="41"/>
  <c r="P76" i="41"/>
  <c r="AB76" i="41"/>
  <c r="Z76" i="41"/>
  <c r="X76" i="41"/>
  <c r="S76" i="41"/>
  <c r="R76" i="41"/>
  <c r="AE76" i="41"/>
  <c r="AC76" i="41"/>
  <c r="T76" i="41"/>
  <c r="O76" i="41"/>
  <c r="M76" i="41"/>
  <c r="D93" i="41"/>
  <c r="Z92" i="41"/>
  <c r="R92" i="41"/>
  <c r="Y92" i="41"/>
  <c r="Q92" i="41"/>
  <c r="W92" i="41"/>
  <c r="M92" i="41"/>
  <c r="AB92" i="41"/>
  <c r="P92" i="41"/>
  <c r="AE92" i="41"/>
  <c r="S92" i="41"/>
  <c r="AD92" i="41"/>
  <c r="O92" i="41"/>
  <c r="V92" i="41"/>
  <c r="K92" i="41"/>
  <c r="AC92" i="41"/>
  <c r="AA92" i="41"/>
  <c r="U92" i="41"/>
  <c r="T92" i="41"/>
  <c r="X92" i="41"/>
  <c r="N92" i="41"/>
  <c r="L92" i="41"/>
  <c r="D109" i="41"/>
  <c r="AC108" i="41"/>
  <c r="U108" i="41"/>
  <c r="M108" i="41"/>
  <c r="AB108" i="41"/>
  <c r="T108" i="41"/>
  <c r="L108" i="41"/>
  <c r="AA108" i="41"/>
  <c r="S108" i="41"/>
  <c r="K108" i="41"/>
  <c r="Z108" i="41"/>
  <c r="R108" i="41"/>
  <c r="Y108" i="41"/>
  <c r="Q108" i="41"/>
  <c r="X108" i="41"/>
  <c r="P108" i="41"/>
  <c r="AE108" i="41"/>
  <c r="O108" i="41"/>
  <c r="AD108" i="41"/>
  <c r="V108" i="41"/>
  <c r="N108" i="41"/>
  <c r="W108" i="41"/>
  <c r="D125" i="41"/>
  <c r="AC124" i="41"/>
  <c r="U124" i="41"/>
  <c r="M124" i="41"/>
  <c r="AB124" i="41"/>
  <c r="T124" i="41"/>
  <c r="L124" i="41"/>
  <c r="AA124" i="41"/>
  <c r="S124" i="41"/>
  <c r="K124" i="41"/>
  <c r="Z124" i="41"/>
  <c r="R124" i="41"/>
  <c r="Y124" i="41"/>
  <c r="Q124" i="41"/>
  <c r="X124" i="41"/>
  <c r="P124" i="41"/>
  <c r="V124" i="41"/>
  <c r="O124" i="41"/>
  <c r="AE124" i="41"/>
  <c r="AD124" i="41"/>
  <c r="W124" i="41"/>
  <c r="N124" i="41"/>
  <c r="R15" i="41"/>
  <c r="Z15" i="41"/>
  <c r="Z26" i="41"/>
  <c r="R26" i="41"/>
  <c r="Y26" i="41"/>
  <c r="Q26" i="41"/>
  <c r="AE26" i="41"/>
  <c r="W26" i="41"/>
  <c r="O26" i="41"/>
  <c r="AC66" i="41"/>
  <c r="U66" i="41"/>
  <c r="M66" i="41"/>
  <c r="AB66" i="41"/>
  <c r="T66" i="41"/>
  <c r="L66" i="41"/>
  <c r="X66" i="41"/>
  <c r="P66" i="41"/>
  <c r="AD66" i="41"/>
  <c r="Q66" i="41"/>
  <c r="Z66" i="41"/>
  <c r="N66" i="41"/>
  <c r="W66" i="41"/>
  <c r="V66" i="41"/>
  <c r="AE66" i="41"/>
  <c r="AA66" i="41"/>
  <c r="Y66" i="41"/>
  <c r="S66" i="41"/>
  <c r="R66" i="41"/>
  <c r="D29" i="41"/>
  <c r="X28" i="41"/>
  <c r="P28" i="41"/>
  <c r="AE28" i="41"/>
  <c r="W28" i="41"/>
  <c r="O28" i="41"/>
  <c r="AC28" i="41"/>
  <c r="U28" i="41"/>
  <c r="M28" i="41"/>
  <c r="Y30" i="41"/>
  <c r="X30" i="41"/>
  <c r="AB30" i="41"/>
  <c r="Z30" i="41"/>
  <c r="P30" i="41"/>
  <c r="V30" i="41"/>
  <c r="N30" i="41"/>
  <c r="U30" i="41"/>
  <c r="M30" i="41"/>
  <c r="AE30" i="41"/>
  <c r="T30" i="41"/>
  <c r="L30" i="41"/>
  <c r="AD30" i="41"/>
  <c r="S30" i="41"/>
  <c r="K30" i="41"/>
  <c r="D39" i="41"/>
  <c r="AC58" i="41"/>
  <c r="U58" i="41"/>
  <c r="M58" i="41"/>
  <c r="AB58" i="41"/>
  <c r="T58" i="41"/>
  <c r="L58" i="41"/>
  <c r="X58" i="41"/>
  <c r="P58" i="41"/>
  <c r="AE58" i="41"/>
  <c r="R58" i="41"/>
  <c r="AA58" i="41"/>
  <c r="Y58" i="41"/>
  <c r="K58" i="41"/>
  <c r="W58" i="41"/>
  <c r="V58" i="41"/>
  <c r="S58" i="41"/>
  <c r="Q58" i="41"/>
  <c r="O58" i="41"/>
  <c r="N58" i="41"/>
  <c r="D63" i="41"/>
  <c r="D69" i="41"/>
  <c r="AA68" i="41"/>
  <c r="S68" i="41"/>
  <c r="K68" i="41"/>
  <c r="Z68" i="41"/>
  <c r="R68" i="41"/>
  <c r="AD68" i="41"/>
  <c r="V68" i="41"/>
  <c r="N68" i="41"/>
  <c r="Y68" i="41"/>
  <c r="M68" i="41"/>
  <c r="W68" i="41"/>
  <c r="T68" i="41"/>
  <c r="AE68" i="41"/>
  <c r="Q68" i="41"/>
  <c r="P68" i="41"/>
  <c r="O68" i="41"/>
  <c r="L68" i="41"/>
  <c r="AC68" i="41"/>
  <c r="AB68" i="41"/>
  <c r="N10" i="41"/>
  <c r="V10" i="41"/>
  <c r="AD10" i="41"/>
  <c r="L12" i="41"/>
  <c r="T12" i="41"/>
  <c r="AB12" i="41"/>
  <c r="R14" i="41"/>
  <c r="Z14" i="41"/>
  <c r="M15" i="41"/>
  <c r="U15" i="41"/>
  <c r="AC15" i="41"/>
  <c r="P16" i="41"/>
  <c r="X16" i="41"/>
  <c r="N18" i="41"/>
  <c r="V18" i="41"/>
  <c r="AD18" i="41"/>
  <c r="Q19" i="41"/>
  <c r="Y19" i="41"/>
  <c r="N20" i="41"/>
  <c r="W20" i="41"/>
  <c r="R22" i="41"/>
  <c r="K23" i="41"/>
  <c r="O24" i="41"/>
  <c r="L26" i="41"/>
  <c r="X26" i="41"/>
  <c r="T28" i="41"/>
  <c r="P31" i="41"/>
  <c r="R42" i="41"/>
  <c r="AB52" i="41"/>
  <c r="Y56" i="41"/>
  <c r="K66" i="41"/>
  <c r="R88" i="41"/>
  <c r="D41" i="41"/>
  <c r="AE40" i="41"/>
  <c r="W40" i="41"/>
  <c r="O40" i="41"/>
  <c r="AD40" i="41"/>
  <c r="V40" i="41"/>
  <c r="N40" i="41"/>
  <c r="Z40" i="41"/>
  <c r="R40" i="41"/>
  <c r="T40" i="41"/>
  <c r="S40" i="41"/>
  <c r="AC40" i="41"/>
  <c r="Q40" i="41"/>
  <c r="AB40" i="41"/>
  <c r="P40" i="41"/>
  <c r="AA40" i="41"/>
  <c r="M40" i="41"/>
  <c r="Y40" i="41"/>
  <c r="L40" i="41"/>
  <c r="X94" i="41"/>
  <c r="P94" i="41"/>
  <c r="AE94" i="41"/>
  <c r="W94" i="41"/>
  <c r="O94" i="41"/>
  <c r="Y94" i="41"/>
  <c r="M94" i="41"/>
  <c r="AB94" i="41"/>
  <c r="R94" i="41"/>
  <c r="S94" i="41"/>
  <c r="AD94" i="41"/>
  <c r="Q94" i="41"/>
  <c r="V94" i="41"/>
  <c r="L94" i="41"/>
  <c r="K94" i="41"/>
  <c r="AG94" i="41" s="1"/>
  <c r="AC94" i="41"/>
  <c r="Z94" i="41"/>
  <c r="U94" i="41"/>
  <c r="AA94" i="41"/>
  <c r="AA126" i="41"/>
  <c r="S126" i="41"/>
  <c r="K126" i="41"/>
  <c r="Z126" i="41"/>
  <c r="R126" i="41"/>
  <c r="Y126" i="41"/>
  <c r="Q126" i="41"/>
  <c r="X126" i="41"/>
  <c r="P126" i="41"/>
  <c r="AE126" i="41"/>
  <c r="W126" i="41"/>
  <c r="O126" i="41"/>
  <c r="AD126" i="41"/>
  <c r="V126" i="41"/>
  <c r="N126" i="41"/>
  <c r="L126" i="41"/>
  <c r="U126" i="41"/>
  <c r="M126" i="41"/>
  <c r="T126" i="41"/>
  <c r="AB126" i="41"/>
  <c r="AC126" i="41"/>
  <c r="D25" i="41"/>
  <c r="AB24" i="41"/>
  <c r="T24" i="41"/>
  <c r="L24" i="41"/>
  <c r="AA24" i="41"/>
  <c r="S24" i="41"/>
  <c r="K24" i="41"/>
  <c r="Y24" i="41"/>
  <c r="Q24" i="41"/>
  <c r="AA87" i="41"/>
  <c r="S87" i="41"/>
  <c r="K87" i="41"/>
  <c r="Z87" i="41"/>
  <c r="R87" i="41"/>
  <c r="V87" i="41"/>
  <c r="L87" i="41"/>
  <c r="Y87" i="41"/>
  <c r="O87" i="41"/>
  <c r="W87" i="41"/>
  <c r="U87" i="41"/>
  <c r="AC87" i="41"/>
  <c r="N87" i="41"/>
  <c r="X87" i="41"/>
  <c r="T87" i="41"/>
  <c r="Q87" i="41"/>
  <c r="M87" i="41"/>
  <c r="AE87" i="41"/>
  <c r="AD87" i="41"/>
  <c r="AB87" i="41"/>
  <c r="P87" i="41"/>
  <c r="AD119" i="41"/>
  <c r="V119" i="41"/>
  <c r="N119" i="41"/>
  <c r="AC119" i="41"/>
  <c r="U119" i="41"/>
  <c r="M119" i="41"/>
  <c r="AB119" i="41"/>
  <c r="T119" i="41"/>
  <c r="L119" i="41"/>
  <c r="AA119" i="41"/>
  <c r="S119" i="41"/>
  <c r="K119" i="41"/>
  <c r="Z119" i="41"/>
  <c r="R119" i="41"/>
  <c r="Y119" i="41"/>
  <c r="Q119" i="41"/>
  <c r="AE119" i="41"/>
  <c r="X119" i="41"/>
  <c r="W119" i="41"/>
  <c r="P119" i="41"/>
  <c r="O119" i="41"/>
  <c r="AA15" i="41"/>
  <c r="X24" i="41"/>
  <c r="Y23" i="41"/>
  <c r="Q23" i="41"/>
  <c r="X23" i="41"/>
  <c r="P23" i="41"/>
  <c r="AD23" i="41"/>
  <c r="V23" i="41"/>
  <c r="N23" i="41"/>
  <c r="D49" i="41"/>
  <c r="AE48" i="41"/>
  <c r="W48" i="41"/>
  <c r="O48" i="41"/>
  <c r="AD48" i="41"/>
  <c r="V48" i="41"/>
  <c r="N48" i="41"/>
  <c r="Z48" i="41"/>
  <c r="R48" i="41"/>
  <c r="X48" i="41"/>
  <c r="K48" i="41"/>
  <c r="AC48" i="41"/>
  <c r="Q48" i="41"/>
  <c r="AB48" i="41"/>
  <c r="P48" i="41"/>
  <c r="AA48" i="41"/>
  <c r="Y48" i="41"/>
  <c r="U48" i="41"/>
  <c r="T48" i="41"/>
  <c r="S48" i="41"/>
  <c r="M48" i="41"/>
  <c r="Y70" i="41"/>
  <c r="Q70" i="41"/>
  <c r="X70" i="41"/>
  <c r="P70" i="41"/>
  <c r="AB70" i="41"/>
  <c r="T70" i="41"/>
  <c r="L70" i="41"/>
  <c r="V70" i="41"/>
  <c r="AE70" i="41"/>
  <c r="S70" i="41"/>
  <c r="AC70" i="41"/>
  <c r="O70" i="41"/>
  <c r="AA70" i="41"/>
  <c r="N70" i="41"/>
  <c r="Z70" i="41"/>
  <c r="W70" i="41"/>
  <c r="U70" i="41"/>
  <c r="R70" i="41"/>
  <c r="M70" i="41"/>
  <c r="K70" i="41"/>
  <c r="D85" i="41"/>
  <c r="Z84" i="41"/>
  <c r="R84" i="41"/>
  <c r="Y84" i="41"/>
  <c r="Q84" i="41"/>
  <c r="AE84" i="41"/>
  <c r="U84" i="41"/>
  <c r="K84" i="41"/>
  <c r="X84" i="41"/>
  <c r="N84" i="41"/>
  <c r="AC84" i="41"/>
  <c r="O84" i="41"/>
  <c r="AB84" i="41"/>
  <c r="M84" i="41"/>
  <c r="T84" i="41"/>
  <c r="S84" i="41"/>
  <c r="P84" i="41"/>
  <c r="L84" i="41"/>
  <c r="AD84" i="41"/>
  <c r="AA84" i="41"/>
  <c r="W84" i="41"/>
  <c r="V84" i="41"/>
  <c r="X86" i="41"/>
  <c r="P86" i="41"/>
  <c r="AE86" i="41"/>
  <c r="W86" i="41"/>
  <c r="O86" i="41"/>
  <c r="U86" i="41"/>
  <c r="K86" i="41"/>
  <c r="Z86" i="41"/>
  <c r="N86" i="41"/>
  <c r="AC86" i="41"/>
  <c r="Q86" i="41"/>
  <c r="AB86" i="41"/>
  <c r="M86" i="41"/>
  <c r="T86" i="41"/>
  <c r="V86" i="41"/>
  <c r="S86" i="41"/>
  <c r="R86" i="41"/>
  <c r="AD86" i="41"/>
  <c r="AA86" i="41"/>
  <c r="Y86" i="41"/>
  <c r="L86" i="41"/>
  <c r="D101" i="41"/>
  <c r="Z100" i="41"/>
  <c r="R100" i="41"/>
  <c r="Y100" i="41"/>
  <c r="Q100" i="41"/>
  <c r="AA100" i="41"/>
  <c r="O100" i="41"/>
  <c r="AD100" i="41"/>
  <c r="T100" i="41"/>
  <c r="U100" i="41"/>
  <c r="S100" i="41"/>
  <c r="X100" i="41"/>
  <c r="L100" i="41"/>
  <c r="W100" i="41"/>
  <c r="V100" i="41"/>
  <c r="P100" i="41"/>
  <c r="M100" i="41"/>
  <c r="AE100" i="41"/>
  <c r="K100" i="41"/>
  <c r="AC100" i="41"/>
  <c r="AB100" i="41"/>
  <c r="X102" i="41"/>
  <c r="P102" i="41"/>
  <c r="AE102" i="41"/>
  <c r="W102" i="41"/>
  <c r="O102" i="41"/>
  <c r="AA102" i="41"/>
  <c r="Q102" i="41"/>
  <c r="AD102" i="41"/>
  <c r="T102" i="41"/>
  <c r="U102" i="41"/>
  <c r="S102" i="41"/>
  <c r="Z102" i="41"/>
  <c r="L102" i="41"/>
  <c r="AB102" i="41"/>
  <c r="Y102" i="41"/>
  <c r="V102" i="41"/>
  <c r="N102" i="41"/>
  <c r="M102" i="41"/>
  <c r="R102" i="41"/>
  <c r="K102" i="41"/>
  <c r="D117" i="41"/>
  <c r="AC116" i="41"/>
  <c r="U116" i="41"/>
  <c r="M116" i="41"/>
  <c r="AB116" i="41"/>
  <c r="T116" i="41"/>
  <c r="L116" i="41"/>
  <c r="AA116" i="41"/>
  <c r="S116" i="41"/>
  <c r="K116" i="41"/>
  <c r="Z116" i="41"/>
  <c r="R116" i="41"/>
  <c r="Y116" i="41"/>
  <c r="Q116" i="41"/>
  <c r="X116" i="41"/>
  <c r="P116" i="41"/>
  <c r="AD116" i="41"/>
  <c r="W116" i="41"/>
  <c r="O116" i="41"/>
  <c r="N116" i="41"/>
  <c r="AE116" i="41"/>
  <c r="V116" i="41"/>
  <c r="AA118" i="41"/>
  <c r="S118" i="41"/>
  <c r="K118" i="41"/>
  <c r="Z118" i="41"/>
  <c r="R118" i="41"/>
  <c r="Y118" i="41"/>
  <c r="Q118" i="41"/>
  <c r="X118" i="41"/>
  <c r="P118" i="41"/>
  <c r="AE118" i="41"/>
  <c r="W118" i="41"/>
  <c r="O118" i="41"/>
  <c r="AD118" i="41"/>
  <c r="V118" i="41"/>
  <c r="N118" i="41"/>
  <c r="T118" i="41"/>
  <c r="M118" i="41"/>
  <c r="AC118" i="41"/>
  <c r="AB118" i="41"/>
  <c r="U118" i="41"/>
  <c r="L118" i="41"/>
  <c r="O10" i="41"/>
  <c r="W10" i="41"/>
  <c r="AE10" i="41"/>
  <c r="M12" i="41"/>
  <c r="U12" i="41"/>
  <c r="AC12" i="41"/>
  <c r="K14" i="41"/>
  <c r="S14" i="41"/>
  <c r="AA14" i="41"/>
  <c r="N15" i="41"/>
  <c r="V15" i="41"/>
  <c r="AD15" i="41"/>
  <c r="Q16" i="41"/>
  <c r="O18" i="41"/>
  <c r="W18" i="41"/>
  <c r="R19" i="41"/>
  <c r="AA19" i="41"/>
  <c r="O20" i="41"/>
  <c r="X20" i="41"/>
  <c r="T22" i="41"/>
  <c r="L23" i="41"/>
  <c r="Z23" i="41"/>
  <c r="P24" i="41"/>
  <c r="AD24" i="41"/>
  <c r="M26" i="41"/>
  <c r="AA26" i="41"/>
  <c r="V28" i="41"/>
  <c r="R31" i="41"/>
  <c r="K40" i="41"/>
  <c r="S42" i="41"/>
  <c r="AC56" i="41"/>
  <c r="O66" i="41"/>
  <c r="N100" i="41"/>
  <c r="AE71" i="41"/>
  <c r="W71" i="41"/>
  <c r="O71" i="41"/>
  <c r="Z71" i="41"/>
  <c r="U71" i="41"/>
  <c r="L71" i="41"/>
  <c r="AD71" i="41"/>
  <c r="T71" i="41"/>
  <c r="K71" i="41"/>
  <c r="Y71" i="41"/>
  <c r="P71" i="41"/>
  <c r="AC71" i="41"/>
  <c r="N71" i="41"/>
  <c r="AA71" i="41"/>
  <c r="V71" i="41"/>
  <c r="S71" i="41"/>
  <c r="AB71" i="41"/>
  <c r="X71" i="41"/>
  <c r="R71" i="41"/>
  <c r="Q71" i="41"/>
  <c r="AA103" i="41"/>
  <c r="S103" i="41"/>
  <c r="K103" i="41"/>
  <c r="Z103" i="41"/>
  <c r="R103" i="41"/>
  <c r="AB103" i="41"/>
  <c r="P103" i="41"/>
  <c r="AE103" i="41"/>
  <c r="U103" i="41"/>
  <c r="AC103" i="41"/>
  <c r="N103" i="41"/>
  <c r="Y103" i="41"/>
  <c r="M103" i="41"/>
  <c r="T103" i="41"/>
  <c r="AD103" i="41"/>
  <c r="X103" i="41"/>
  <c r="W103" i="41"/>
  <c r="Q103" i="41"/>
  <c r="O103" i="41"/>
  <c r="V103" i="41"/>
  <c r="D17" i="41"/>
  <c r="D33" i="41"/>
  <c r="AE32" i="41"/>
  <c r="W32" i="41"/>
  <c r="O32" i="41"/>
  <c r="AD32" i="41"/>
  <c r="V32" i="41"/>
  <c r="N32" i="41"/>
  <c r="Z32" i="41"/>
  <c r="R32" i="41"/>
  <c r="U32" i="41"/>
  <c r="S32" i="41"/>
  <c r="AC32" i="41"/>
  <c r="Q32" i="41"/>
  <c r="AB32" i="41"/>
  <c r="P32" i="41"/>
  <c r="AA32" i="41"/>
  <c r="M32" i="41"/>
  <c r="D35" i="41"/>
  <c r="AC34" i="41"/>
  <c r="U34" i="41"/>
  <c r="M34" i="41"/>
  <c r="AB34" i="41"/>
  <c r="T34" i="41"/>
  <c r="L34" i="41"/>
  <c r="X34" i="41"/>
  <c r="P34" i="41"/>
  <c r="AE34" i="41"/>
  <c r="R34" i="41"/>
  <c r="AD34" i="41"/>
  <c r="Q34" i="41"/>
  <c r="AA34" i="41"/>
  <c r="O34" i="41"/>
  <c r="Z34" i="41"/>
  <c r="N34" i="41"/>
  <c r="Y34" i="41"/>
  <c r="K34" i="41"/>
  <c r="W34" i="41"/>
  <c r="AC50" i="41"/>
  <c r="U50" i="41"/>
  <c r="M50" i="41"/>
  <c r="AB50" i="41"/>
  <c r="T50" i="41"/>
  <c r="L50" i="41"/>
  <c r="X50" i="41"/>
  <c r="P50" i="41"/>
  <c r="S50" i="41"/>
  <c r="Z50" i="41"/>
  <c r="N50" i="41"/>
  <c r="Y50" i="41"/>
  <c r="K50" i="41"/>
  <c r="AA50" i="41"/>
  <c r="W50" i="41"/>
  <c r="V50" i="41"/>
  <c r="R50" i="41"/>
  <c r="Q50" i="41"/>
  <c r="O50" i="41"/>
  <c r="D61" i="41"/>
  <c r="AA60" i="41"/>
  <c r="S60" i="41"/>
  <c r="K60" i="41"/>
  <c r="Z60" i="41"/>
  <c r="R60" i="41"/>
  <c r="AD60" i="41"/>
  <c r="V60" i="41"/>
  <c r="N60" i="41"/>
  <c r="AB60" i="41"/>
  <c r="O60" i="41"/>
  <c r="X60" i="41"/>
  <c r="L60" i="41"/>
  <c r="U60" i="41"/>
  <c r="T60" i="41"/>
  <c r="AE60" i="41"/>
  <c r="AC60" i="41"/>
  <c r="Y60" i="41"/>
  <c r="W60" i="41"/>
  <c r="Q60" i="41"/>
  <c r="P60" i="41"/>
  <c r="D95" i="41"/>
  <c r="D127" i="41"/>
  <c r="P10" i="41"/>
  <c r="X10" i="41"/>
  <c r="N12" i="41"/>
  <c r="V12" i="41"/>
  <c r="AD12" i="41"/>
  <c r="L14" i="41"/>
  <c r="T14" i="41"/>
  <c r="AB14" i="41"/>
  <c r="O15" i="41"/>
  <c r="W15" i="41"/>
  <c r="R16" i="41"/>
  <c r="Z16" i="41"/>
  <c r="P18" i="41"/>
  <c r="X18" i="41"/>
  <c r="K19" i="41"/>
  <c r="S19" i="41"/>
  <c r="AB19" i="41"/>
  <c r="P20" i="41"/>
  <c r="Y20" i="41"/>
  <c r="W22" i="41"/>
  <c r="M23" i="41"/>
  <c r="AA23" i="41"/>
  <c r="R24" i="41"/>
  <c r="AE24" i="41"/>
  <c r="N26" i="41"/>
  <c r="AB26" i="41"/>
  <c r="K28" i="41"/>
  <c r="Y28" i="41"/>
  <c r="O30" i="41"/>
  <c r="U40" i="41"/>
  <c r="R46" i="41"/>
  <c r="AC102" i="41"/>
  <c r="AB31" i="41"/>
  <c r="T31" i="41"/>
  <c r="L31" i="41"/>
  <c r="AA31" i="41"/>
  <c r="S31" i="41"/>
  <c r="K31" i="41"/>
  <c r="AE31" i="41"/>
  <c r="W31" i="41"/>
  <c r="O31" i="41"/>
  <c r="AD31" i="41"/>
  <c r="Q31" i="41"/>
  <c r="Z31" i="41"/>
  <c r="N31" i="41"/>
  <c r="Y31" i="41"/>
  <c r="M31" i="41"/>
  <c r="X31" i="41"/>
  <c r="V31" i="41"/>
  <c r="S15" i="41"/>
  <c r="U26" i="41"/>
  <c r="D27" i="41"/>
  <c r="D37" i="41"/>
  <c r="AA36" i="41"/>
  <c r="S36" i="41"/>
  <c r="K36" i="41"/>
  <c r="Z36" i="41"/>
  <c r="R36" i="41"/>
  <c r="AD36" i="41"/>
  <c r="V36" i="41"/>
  <c r="N36" i="41"/>
  <c r="AB36" i="41"/>
  <c r="O36" i="41"/>
  <c r="Y36" i="41"/>
  <c r="M36" i="41"/>
  <c r="X36" i="41"/>
  <c r="L36" i="41"/>
  <c r="W36" i="41"/>
  <c r="U36" i="41"/>
  <c r="T36" i="41"/>
  <c r="Y38" i="41"/>
  <c r="Q38" i="41"/>
  <c r="X38" i="41"/>
  <c r="P38" i="41"/>
  <c r="AB38" i="41"/>
  <c r="T38" i="41"/>
  <c r="L38" i="41"/>
  <c r="W38" i="41"/>
  <c r="K38" i="41"/>
  <c r="V38" i="41"/>
  <c r="U38" i="41"/>
  <c r="AE38" i="41"/>
  <c r="S38" i="41"/>
  <c r="AD38" i="41"/>
  <c r="R38" i="41"/>
  <c r="AC38" i="41"/>
  <c r="O38" i="41"/>
  <c r="Y62" i="41"/>
  <c r="Q62" i="41"/>
  <c r="X62" i="41"/>
  <c r="P62" i="41"/>
  <c r="AB62" i="41"/>
  <c r="T62" i="41"/>
  <c r="L62" i="41"/>
  <c r="W62" i="41"/>
  <c r="K62" i="41"/>
  <c r="U62" i="41"/>
  <c r="AD62" i="41"/>
  <c r="R62" i="41"/>
  <c r="AC62" i="41"/>
  <c r="O62" i="41"/>
  <c r="N62" i="41"/>
  <c r="M62" i="41"/>
  <c r="AE62" i="41"/>
  <c r="AA62" i="41"/>
  <c r="Z62" i="41"/>
  <c r="D67" i="41"/>
  <c r="D73" i="41"/>
  <c r="Z72" i="41"/>
  <c r="R72" i="41"/>
  <c r="AC72" i="41"/>
  <c r="U72" i="41"/>
  <c r="M72" i="41"/>
  <c r="V72" i="41"/>
  <c r="K72" i="41"/>
  <c r="AE72" i="41"/>
  <c r="T72" i="41"/>
  <c r="Y72" i="41"/>
  <c r="O72" i="41"/>
  <c r="AA72" i="41"/>
  <c r="W72" i="41"/>
  <c r="Q72" i="41"/>
  <c r="P72" i="41"/>
  <c r="N72" i="41"/>
  <c r="L72" i="41"/>
  <c r="AD72" i="41"/>
  <c r="AB72" i="41"/>
  <c r="X74" i="41"/>
  <c r="P74" i="41"/>
  <c r="AA74" i="41"/>
  <c r="S74" i="41"/>
  <c r="K74" i="41"/>
  <c r="V74" i="41"/>
  <c r="L74" i="41"/>
  <c r="AE74" i="41"/>
  <c r="U74" i="41"/>
  <c r="Z74" i="41"/>
  <c r="O74" i="41"/>
  <c r="R74" i="41"/>
  <c r="AD74" i="41"/>
  <c r="N74" i="41"/>
  <c r="AB74" i="41"/>
  <c r="Y74" i="41"/>
  <c r="AC74" i="41"/>
  <c r="W74" i="41"/>
  <c r="T74" i="41"/>
  <c r="D89" i="41"/>
  <c r="AD88" i="41"/>
  <c r="V88" i="41"/>
  <c r="N88" i="41"/>
  <c r="AC88" i="41"/>
  <c r="U88" i="41"/>
  <c r="M88" i="41"/>
  <c r="W88" i="41"/>
  <c r="K88" i="41"/>
  <c r="Z88" i="41"/>
  <c r="P88" i="41"/>
  <c r="AE88" i="41"/>
  <c r="Q88" i="41"/>
  <c r="AB88" i="41"/>
  <c r="O88" i="41"/>
  <c r="T88" i="41"/>
  <c r="Y88" i="41"/>
  <c r="X88" i="41"/>
  <c r="S88" i="41"/>
  <c r="L88" i="41"/>
  <c r="AB90" i="41"/>
  <c r="T90" i="41"/>
  <c r="L90" i="41"/>
  <c r="AA90" i="41"/>
  <c r="S90" i="41"/>
  <c r="K90" i="41"/>
  <c r="W90" i="41"/>
  <c r="M90" i="41"/>
  <c r="Z90" i="41"/>
  <c r="P90" i="41"/>
  <c r="AE90" i="41"/>
  <c r="Q90" i="41"/>
  <c r="AD90" i="41"/>
  <c r="O90" i="41"/>
  <c r="V90" i="41"/>
  <c r="AC90" i="41"/>
  <c r="Y90" i="41"/>
  <c r="X90" i="41"/>
  <c r="R90" i="41"/>
  <c r="N90" i="41"/>
  <c r="U90" i="41"/>
  <c r="D105" i="41"/>
  <c r="X104" i="41"/>
  <c r="AE104" i="41"/>
  <c r="AD104" i="41"/>
  <c r="AC104" i="41"/>
  <c r="V104" i="41"/>
  <c r="N104" i="41"/>
  <c r="U104" i="41"/>
  <c r="M104" i="41"/>
  <c r="AB104" i="41"/>
  <c r="Q104" i="41"/>
  <c r="T104" i="41"/>
  <c r="W104" i="41"/>
  <c r="S104" i="41"/>
  <c r="AA104" i="41"/>
  <c r="L104" i="41"/>
  <c r="Z104" i="41"/>
  <c r="R104" i="41"/>
  <c r="P104" i="41"/>
  <c r="Y104" i="41"/>
  <c r="O104" i="41"/>
  <c r="K104" i="41"/>
  <c r="AE106" i="41"/>
  <c r="W106" i="41"/>
  <c r="O106" i="41"/>
  <c r="AD106" i="41"/>
  <c r="V106" i="41"/>
  <c r="N106" i="41"/>
  <c r="AC106" i="41"/>
  <c r="U106" i="41"/>
  <c r="M106" i="41"/>
  <c r="AB106" i="41"/>
  <c r="T106" i="41"/>
  <c r="L106" i="41"/>
  <c r="AA106" i="41"/>
  <c r="S106" i="41"/>
  <c r="K106" i="41"/>
  <c r="Z106" i="41"/>
  <c r="Q106" i="41"/>
  <c r="P106" i="41"/>
  <c r="R106" i="41"/>
  <c r="Y106" i="41"/>
  <c r="X106" i="41"/>
  <c r="D121" i="41"/>
  <c r="Y120" i="41"/>
  <c r="Q120" i="41"/>
  <c r="X120" i="41"/>
  <c r="P120" i="41"/>
  <c r="AE120" i="41"/>
  <c r="W120" i="41"/>
  <c r="O120" i="41"/>
  <c r="AD120" i="41"/>
  <c r="V120" i="41"/>
  <c r="N120" i="41"/>
  <c r="AC120" i="41"/>
  <c r="U120" i="41"/>
  <c r="M120" i="41"/>
  <c r="AB120" i="41"/>
  <c r="T120" i="41"/>
  <c r="L120" i="41"/>
  <c r="S120" i="41"/>
  <c r="K120" i="41"/>
  <c r="AA120" i="41"/>
  <c r="R120" i="41"/>
  <c r="Z120" i="41"/>
  <c r="AE122" i="41"/>
  <c r="W122" i="41"/>
  <c r="O122" i="41"/>
  <c r="AD122" i="41"/>
  <c r="V122" i="41"/>
  <c r="N122" i="41"/>
  <c r="AC122" i="41"/>
  <c r="U122" i="41"/>
  <c r="M122" i="41"/>
  <c r="AB122" i="41"/>
  <c r="T122" i="41"/>
  <c r="L122" i="41"/>
  <c r="AA122" i="41"/>
  <c r="S122" i="41"/>
  <c r="K122" i="41"/>
  <c r="Z122" i="41"/>
  <c r="R122" i="41"/>
  <c r="Y122" i="41"/>
  <c r="Q122" i="41"/>
  <c r="P122" i="41"/>
  <c r="X122" i="41"/>
  <c r="Q10" i="41"/>
  <c r="Y10" i="41"/>
  <c r="L11" i="41"/>
  <c r="O12" i="41"/>
  <c r="W12" i="41"/>
  <c r="AE12" i="41"/>
  <c r="M14" i="41"/>
  <c r="U14" i="41"/>
  <c r="AC14" i="41"/>
  <c r="P15" i="41"/>
  <c r="X15" i="41"/>
  <c r="K16" i="41"/>
  <c r="S16" i="41"/>
  <c r="AA16" i="41"/>
  <c r="Q18" i="41"/>
  <c r="Y18" i="41"/>
  <c r="L19" i="41"/>
  <c r="T19" i="41"/>
  <c r="AC19" i="41"/>
  <c r="Q20" i="41"/>
  <c r="L22" i="41"/>
  <c r="O23" i="41"/>
  <c r="AB23" i="41"/>
  <c r="U24" i="41"/>
  <c r="P26" i="41"/>
  <c r="AC26" i="41"/>
  <c r="L28" i="41"/>
  <c r="Z28" i="41"/>
  <c r="Q30" i="41"/>
  <c r="AC31" i="41"/>
  <c r="N38" i="41"/>
  <c r="X40" i="41"/>
  <c r="S46" i="41"/>
  <c r="V62" i="41"/>
  <c r="X72" i="41"/>
  <c r="P80" i="41"/>
  <c r="L103" i="41"/>
  <c r="AC42" i="41"/>
  <c r="U42" i="41"/>
  <c r="M42" i="41"/>
  <c r="AB42" i="41"/>
  <c r="T42" i="41"/>
  <c r="L42" i="41"/>
  <c r="X42" i="41"/>
  <c r="P42" i="41"/>
  <c r="V42" i="41"/>
  <c r="AE42" i="41"/>
  <c r="Q42" i="41"/>
  <c r="AD42" i="41"/>
  <c r="O42" i="41"/>
  <c r="AA42" i="41"/>
  <c r="N42" i="41"/>
  <c r="Z42" i="41"/>
  <c r="K42" i="41"/>
  <c r="Y42" i="41"/>
  <c r="W42" i="41"/>
  <c r="Y54" i="41"/>
  <c r="Q54" i="41"/>
  <c r="X54" i="41"/>
  <c r="P54" i="41"/>
  <c r="AB54" i="41"/>
  <c r="T54" i="41"/>
  <c r="L54" i="41"/>
  <c r="Z54" i="41"/>
  <c r="M54" i="41"/>
  <c r="AE54" i="41"/>
  <c r="S54" i="41"/>
  <c r="AD54" i="41"/>
  <c r="R54" i="41"/>
  <c r="W54" i="41"/>
  <c r="V54" i="41"/>
  <c r="U54" i="41"/>
  <c r="O54" i="41"/>
  <c r="N54" i="41"/>
  <c r="K54" i="41"/>
  <c r="D65" i="41"/>
  <c r="AE64" i="41"/>
  <c r="W64" i="41"/>
  <c r="O64" i="41"/>
  <c r="AD64" i="41"/>
  <c r="V64" i="41"/>
  <c r="N64" i="41"/>
  <c r="Z64" i="41"/>
  <c r="R64" i="41"/>
  <c r="T64" i="41"/>
  <c r="AC64" i="41"/>
  <c r="Q64" i="41"/>
  <c r="AA64" i="41"/>
  <c r="M64" i="41"/>
  <c r="Y64" i="41"/>
  <c r="L64" i="41"/>
  <c r="X64" i="41"/>
  <c r="U64" i="41"/>
  <c r="S64" i="41"/>
  <c r="P64" i="41"/>
  <c r="K64" i="41"/>
  <c r="AB78" i="41"/>
  <c r="T78" i="41"/>
  <c r="L78" i="41"/>
  <c r="AE78" i="41"/>
  <c r="W78" i="41"/>
  <c r="O78" i="41"/>
  <c r="X78" i="41"/>
  <c r="M78" i="41"/>
  <c r="V78" i="41"/>
  <c r="K78" i="41"/>
  <c r="AA78" i="41"/>
  <c r="Q78" i="41"/>
  <c r="S78" i="41"/>
  <c r="R78" i="41"/>
  <c r="P78" i="41"/>
  <c r="AC78" i="41"/>
  <c r="Z78" i="41"/>
  <c r="AD78" i="41"/>
  <c r="Y78" i="41"/>
  <c r="U78" i="41"/>
  <c r="N78" i="41"/>
  <c r="AA110" i="41"/>
  <c r="S110" i="41"/>
  <c r="K110" i="41"/>
  <c r="Z110" i="41"/>
  <c r="R110" i="41"/>
  <c r="Y110" i="41"/>
  <c r="Q110" i="41"/>
  <c r="X110" i="41"/>
  <c r="P110" i="41"/>
  <c r="AE110" i="41"/>
  <c r="W110" i="41"/>
  <c r="O110" i="41"/>
  <c r="AD110" i="41"/>
  <c r="V110" i="41"/>
  <c r="N110" i="41"/>
  <c r="AB110" i="41"/>
  <c r="U110" i="41"/>
  <c r="M110" i="41"/>
  <c r="AC110" i="41"/>
  <c r="T110" i="41"/>
  <c r="L110" i="41"/>
  <c r="AC54" i="41"/>
  <c r="K15" i="41"/>
  <c r="M24" i="41"/>
  <c r="D21" i="41"/>
  <c r="AC20" i="41"/>
  <c r="U20" i="41"/>
  <c r="M20" i="41"/>
  <c r="AD22" i="41"/>
  <c r="V22" i="41"/>
  <c r="N22" i="41"/>
  <c r="AC22" i="41"/>
  <c r="U22" i="41"/>
  <c r="AA22" i="41"/>
  <c r="S22" i="41"/>
  <c r="K22" i="41"/>
  <c r="D47" i="41"/>
  <c r="D53" i="41"/>
  <c r="AA52" i="41"/>
  <c r="S52" i="41"/>
  <c r="K52" i="41"/>
  <c r="Z52" i="41"/>
  <c r="R52" i="41"/>
  <c r="AD52" i="41"/>
  <c r="V52" i="41"/>
  <c r="N52" i="41"/>
  <c r="AC52" i="41"/>
  <c r="P52" i="41"/>
  <c r="W52" i="41"/>
  <c r="U52" i="41"/>
  <c r="Y52" i="41"/>
  <c r="X52" i="41"/>
  <c r="T52" i="41"/>
  <c r="Q52" i="41"/>
  <c r="O52" i="41"/>
  <c r="M52" i="41"/>
  <c r="D83" i="41"/>
  <c r="D99" i="41"/>
  <c r="D115" i="41"/>
  <c r="R10" i="41"/>
  <c r="P12" i="41"/>
  <c r="X12" i="41"/>
  <c r="N14" i="41"/>
  <c r="V14" i="41"/>
  <c r="AD14" i="41"/>
  <c r="Q15" i="41"/>
  <c r="Y15" i="41"/>
  <c r="L16" i="41"/>
  <c r="T16" i="41"/>
  <c r="AB16" i="41"/>
  <c r="R18" i="41"/>
  <c r="Z18" i="41"/>
  <c r="M19" i="41"/>
  <c r="U19" i="41"/>
  <c r="AD19" i="41"/>
  <c r="R20" i="41"/>
  <c r="AA20" i="41"/>
  <c r="M22" i="41"/>
  <c r="Y22" i="41"/>
  <c r="R23" i="41"/>
  <c r="AC23" i="41"/>
  <c r="V24" i="41"/>
  <c r="S26" i="41"/>
  <c r="AD26" i="41"/>
  <c r="N28" i="41"/>
  <c r="AA28" i="41"/>
  <c r="R30" i="41"/>
  <c r="K32" i="41"/>
  <c r="P36" i="41"/>
  <c r="Z38" i="41"/>
  <c r="AD50" i="41"/>
  <c r="AA54" i="41"/>
  <c r="Z58" i="41"/>
  <c r="U68" i="41"/>
  <c r="M74" i="41"/>
  <c r="V82" i="41"/>
  <c r="N94" i="41"/>
  <c r="AD16" i="40"/>
  <c r="D33" i="40"/>
  <c r="AD33" i="40" s="1"/>
  <c r="D47" i="40"/>
  <c r="Q47" i="40" s="1"/>
  <c r="Y34" i="40"/>
  <c r="M14" i="40"/>
  <c r="T14" i="40"/>
  <c r="AE36" i="40"/>
  <c r="K10" i="40"/>
  <c r="S15" i="40"/>
  <c r="M10" i="40"/>
  <c r="N16" i="40"/>
  <c r="R10" i="40"/>
  <c r="X10" i="40"/>
  <c r="S24" i="40"/>
  <c r="AB10" i="40"/>
  <c r="S32" i="40"/>
  <c r="J10" i="12"/>
  <c r="K10" i="12"/>
  <c r="L10" i="12"/>
  <c r="M10" i="12"/>
  <c r="F10" i="12"/>
  <c r="N10" i="12"/>
  <c r="G10" i="12"/>
  <c r="O10" i="12"/>
  <c r="E10" i="12"/>
  <c r="I331" i="39"/>
  <c r="I197" i="39" s="1"/>
  <c r="Y331" i="39"/>
  <c r="Y197" i="39" s="1"/>
  <c r="Q331" i="39"/>
  <c r="Q197" i="39" s="1"/>
  <c r="M331" i="39"/>
  <c r="M197" i="39" s="1"/>
  <c r="U331" i="39"/>
  <c r="U197" i="39" s="1"/>
  <c r="F331" i="39"/>
  <c r="F197" i="39" s="1"/>
  <c r="E11" i="15" s="1"/>
  <c r="N331" i="39"/>
  <c r="N197" i="39" s="1"/>
  <c r="V331" i="39"/>
  <c r="V197" i="39" s="1"/>
  <c r="G331" i="39"/>
  <c r="G197" i="39" s="1"/>
  <c r="O331" i="39"/>
  <c r="O197" i="39" s="1"/>
  <c r="W331" i="39"/>
  <c r="W197" i="39" s="1"/>
  <c r="H331" i="39"/>
  <c r="H197" i="39" s="1"/>
  <c r="P331" i="39"/>
  <c r="P197" i="39" s="1"/>
  <c r="X331" i="39"/>
  <c r="X197" i="39" s="1"/>
  <c r="J331" i="39"/>
  <c r="J197" i="39" s="1"/>
  <c r="R331" i="39"/>
  <c r="R197" i="39" s="1"/>
  <c r="Z331" i="39"/>
  <c r="Z197" i="39" s="1"/>
  <c r="K331" i="39"/>
  <c r="K197" i="39" s="1"/>
  <c r="S331" i="39"/>
  <c r="S197" i="39" s="1"/>
  <c r="L331" i="39"/>
  <c r="L197" i="39" s="1"/>
  <c r="T331" i="39"/>
  <c r="T197" i="39" s="1"/>
  <c r="N269" i="39"/>
  <c r="N135" i="39" s="1"/>
  <c r="V269" i="39"/>
  <c r="V135" i="39" s="1"/>
  <c r="L269" i="39"/>
  <c r="L135" i="39" s="1"/>
  <c r="T269" i="39"/>
  <c r="T135" i="39" s="1"/>
  <c r="K269" i="39"/>
  <c r="K135" i="39" s="1"/>
  <c r="S269" i="39"/>
  <c r="S135" i="39" s="1"/>
  <c r="F269" i="39"/>
  <c r="F135" i="39" s="1"/>
  <c r="E10" i="15" s="1"/>
  <c r="J269" i="39"/>
  <c r="J135" i="39" s="1"/>
  <c r="R269" i="39"/>
  <c r="R135" i="39" s="1"/>
  <c r="Z269" i="39"/>
  <c r="Z135" i="39" s="1"/>
  <c r="O269" i="39"/>
  <c r="O135" i="39" s="1"/>
  <c r="W269" i="39"/>
  <c r="W135" i="39" s="1"/>
  <c r="G269" i="39"/>
  <c r="G135" i="39" s="1"/>
  <c r="H269" i="39"/>
  <c r="H135" i="39" s="1"/>
  <c r="P269" i="39"/>
  <c r="P135" i="39" s="1"/>
  <c r="X269" i="39"/>
  <c r="X135" i="39" s="1"/>
  <c r="Q269" i="39"/>
  <c r="Q135" i="39" s="1"/>
  <c r="Y269" i="39"/>
  <c r="Y135" i="39" s="1"/>
  <c r="M269" i="39"/>
  <c r="M135" i="39" s="1"/>
  <c r="U269" i="39"/>
  <c r="U135" i="39" s="1"/>
  <c r="I269" i="39"/>
  <c r="I135" i="39" s="1"/>
  <c r="I130" i="42"/>
  <c r="J131" i="42"/>
  <c r="D11" i="42"/>
  <c r="K130" i="42" s="1"/>
  <c r="X130" i="42"/>
  <c r="J130" i="42"/>
  <c r="R130" i="42"/>
  <c r="Z130" i="42"/>
  <c r="Y131" i="42"/>
  <c r="T130" i="42"/>
  <c r="AB130" i="42"/>
  <c r="K131" i="42"/>
  <c r="S131" i="42"/>
  <c r="U130" i="42"/>
  <c r="L131" i="42"/>
  <c r="T131" i="42"/>
  <c r="AB131" i="42"/>
  <c r="N130" i="42"/>
  <c r="U131" i="42"/>
  <c r="O130" i="42"/>
  <c r="W130" i="42"/>
  <c r="N131" i="42"/>
  <c r="V131" i="42"/>
  <c r="F131" i="42"/>
  <c r="O131" i="42"/>
  <c r="D23" i="40"/>
  <c r="AC23" i="40" s="1"/>
  <c r="P10" i="40"/>
  <c r="AC10" i="40"/>
  <c r="U14" i="40"/>
  <c r="AB16" i="40"/>
  <c r="AA24" i="40"/>
  <c r="Q42" i="40"/>
  <c r="K12" i="40"/>
  <c r="D25" i="40"/>
  <c r="AD25" i="40" s="1"/>
  <c r="S10" i="40"/>
  <c r="N12" i="40"/>
  <c r="X14" i="40"/>
  <c r="AE20" i="40"/>
  <c r="T10" i="40"/>
  <c r="W12" i="40"/>
  <c r="AC14" i="40"/>
  <c r="L22" i="40"/>
  <c r="U10" i="40"/>
  <c r="X12" i="40"/>
  <c r="Q15" i="40"/>
  <c r="M22" i="40"/>
  <c r="AQ8" i="22"/>
  <c r="AH136" i="22" s="1"/>
  <c r="D57" i="40"/>
  <c r="K57" i="40" s="1"/>
  <c r="L10" i="40"/>
  <c r="P14" i="40"/>
  <c r="L16" i="40"/>
  <c r="AH138" i="22"/>
  <c r="AE145" i="22"/>
  <c r="Y137" i="22"/>
  <c r="T132" i="40" s="1"/>
  <c r="O11" i="39" s="1"/>
  <c r="O266" i="39" s="1"/>
  <c r="O265" i="39" s="1"/>
  <c r="O7" i="39" s="1"/>
  <c r="AG137" i="22"/>
  <c r="AB132" i="40" s="1"/>
  <c r="W11" i="39" s="1"/>
  <c r="W266" i="39" s="1"/>
  <c r="W265" i="39" s="1"/>
  <c r="W7" i="39" s="1"/>
  <c r="V144" i="22"/>
  <c r="AE136" i="22"/>
  <c r="T143" i="22"/>
  <c r="AB143" i="22"/>
  <c r="R142" i="22"/>
  <c r="AE138" i="22"/>
  <c r="P141" i="22"/>
  <c r="AC95" i="40"/>
  <c r="U95" i="40"/>
  <c r="M95" i="40"/>
  <c r="AB95" i="40"/>
  <c r="T95" i="40"/>
  <c r="L95" i="40"/>
  <c r="AA95" i="40"/>
  <c r="S95" i="40"/>
  <c r="K95" i="40"/>
  <c r="Z95" i="40"/>
  <c r="R95" i="40"/>
  <c r="Y95" i="40"/>
  <c r="Q95" i="40"/>
  <c r="X95" i="40"/>
  <c r="P95" i="40"/>
  <c r="AE95" i="40"/>
  <c r="AD95" i="40"/>
  <c r="W95" i="40"/>
  <c r="O95" i="40"/>
  <c r="N95" i="40"/>
  <c r="V95" i="40"/>
  <c r="Y127" i="40"/>
  <c r="Q127" i="40"/>
  <c r="X127" i="40"/>
  <c r="P127" i="40"/>
  <c r="AE127" i="40"/>
  <c r="W127" i="40"/>
  <c r="O127" i="40"/>
  <c r="AD127" i="40"/>
  <c r="V127" i="40"/>
  <c r="N127" i="40"/>
  <c r="AC127" i="40"/>
  <c r="U127" i="40"/>
  <c r="M127" i="40"/>
  <c r="R127" i="40"/>
  <c r="L127" i="40"/>
  <c r="K127" i="40"/>
  <c r="AB127" i="40"/>
  <c r="AA127" i="40"/>
  <c r="Z127" i="40"/>
  <c r="T127" i="40"/>
  <c r="S127" i="40"/>
  <c r="D11" i="40"/>
  <c r="AE10" i="40"/>
  <c r="W10" i="40"/>
  <c r="O10" i="40"/>
  <c r="AD10" i="40"/>
  <c r="V10" i="40"/>
  <c r="AB22" i="40"/>
  <c r="AA22" i="40"/>
  <c r="S22" i="40"/>
  <c r="K22" i="40"/>
  <c r="Z22" i="40"/>
  <c r="R22" i="40"/>
  <c r="Y22" i="40"/>
  <c r="Q22" i="40"/>
  <c r="X22" i="40"/>
  <c r="P22" i="40"/>
  <c r="AE22" i="40"/>
  <c r="W22" i="40"/>
  <c r="O22" i="40"/>
  <c r="AD22" i="40"/>
  <c r="V22" i="40"/>
  <c r="N22" i="40"/>
  <c r="Z32" i="40"/>
  <c r="R32" i="40"/>
  <c r="Y32" i="40"/>
  <c r="Q32" i="40"/>
  <c r="X32" i="40"/>
  <c r="P32" i="40"/>
  <c r="AE32" i="40"/>
  <c r="W32" i="40"/>
  <c r="O32" i="40"/>
  <c r="AD32" i="40"/>
  <c r="V32" i="40"/>
  <c r="N32" i="40"/>
  <c r="AC32" i="40"/>
  <c r="U32" i="40"/>
  <c r="M32" i="40"/>
  <c r="AB32" i="40"/>
  <c r="T32" i="40"/>
  <c r="L32" i="40"/>
  <c r="D43" i="40"/>
  <c r="X42" i="40"/>
  <c r="P42" i="40"/>
  <c r="AE42" i="40"/>
  <c r="W42" i="40"/>
  <c r="O42" i="40"/>
  <c r="AD42" i="40"/>
  <c r="V42" i="40"/>
  <c r="N42" i="40"/>
  <c r="AC42" i="40"/>
  <c r="U42" i="40"/>
  <c r="M42" i="40"/>
  <c r="AB42" i="40"/>
  <c r="T42" i="40"/>
  <c r="L42" i="40"/>
  <c r="AA42" i="40"/>
  <c r="S42" i="40"/>
  <c r="K42" i="40"/>
  <c r="Z42" i="40"/>
  <c r="R42" i="40"/>
  <c r="X54" i="40"/>
  <c r="P54" i="40"/>
  <c r="AE54" i="40"/>
  <c r="W54" i="40"/>
  <c r="O54" i="40"/>
  <c r="AD54" i="40"/>
  <c r="V54" i="40"/>
  <c r="N54" i="40"/>
  <c r="AB54" i="40"/>
  <c r="T54" i="40"/>
  <c r="L54" i="40"/>
  <c r="AA54" i="40"/>
  <c r="S54" i="40"/>
  <c r="K54" i="40"/>
  <c r="AC54" i="40"/>
  <c r="Z54" i="40"/>
  <c r="Y54" i="40"/>
  <c r="U54" i="40"/>
  <c r="R54" i="40"/>
  <c r="Q54" i="40"/>
  <c r="M54" i="40"/>
  <c r="AE64" i="40"/>
  <c r="W64" i="40"/>
  <c r="O64" i="40"/>
  <c r="AD64" i="40"/>
  <c r="V64" i="40"/>
  <c r="N64" i="40"/>
  <c r="AC64" i="40"/>
  <c r="U64" i="40"/>
  <c r="M64" i="40"/>
  <c r="AB64" i="40"/>
  <c r="T64" i="40"/>
  <c r="L64" i="40"/>
  <c r="Z64" i="40"/>
  <c r="R64" i="40"/>
  <c r="Y64" i="40"/>
  <c r="Q64" i="40"/>
  <c r="AA64" i="40"/>
  <c r="X64" i="40"/>
  <c r="S64" i="40"/>
  <c r="P64" i="40"/>
  <c r="K64" i="40"/>
  <c r="D75" i="40"/>
  <c r="AD74" i="40"/>
  <c r="V74" i="40"/>
  <c r="N74" i="40"/>
  <c r="AC74" i="40"/>
  <c r="U74" i="40"/>
  <c r="M74" i="40"/>
  <c r="AB74" i="40"/>
  <c r="T74" i="40"/>
  <c r="L74" i="40"/>
  <c r="Z74" i="40"/>
  <c r="R74" i="40"/>
  <c r="P74" i="40"/>
  <c r="AE74" i="40"/>
  <c r="O74" i="40"/>
  <c r="AA74" i="40"/>
  <c r="K74" i="40"/>
  <c r="Y74" i="40"/>
  <c r="W74" i="40"/>
  <c r="S74" i="40"/>
  <c r="Q74" i="40"/>
  <c r="AB86" i="40"/>
  <c r="T86" i="40"/>
  <c r="L86" i="40"/>
  <c r="AA86" i="40"/>
  <c r="S86" i="40"/>
  <c r="K86" i="40"/>
  <c r="Z86" i="40"/>
  <c r="R86" i="40"/>
  <c r="Y86" i="40"/>
  <c r="Q86" i="40"/>
  <c r="X86" i="40"/>
  <c r="P86" i="40"/>
  <c r="AD86" i="40"/>
  <c r="V86" i="40"/>
  <c r="N86" i="40"/>
  <c r="AC86" i="40"/>
  <c r="W86" i="40"/>
  <c r="U86" i="40"/>
  <c r="O86" i="40"/>
  <c r="M86" i="40"/>
  <c r="AE86" i="40"/>
  <c r="X96" i="40"/>
  <c r="P96" i="40"/>
  <c r="AE96" i="40"/>
  <c r="W96" i="40"/>
  <c r="O96" i="40"/>
  <c r="AD96" i="40"/>
  <c r="V96" i="40"/>
  <c r="N96" i="40"/>
  <c r="AC96" i="40"/>
  <c r="U96" i="40"/>
  <c r="M96" i="40"/>
  <c r="AB96" i="40"/>
  <c r="T96" i="40"/>
  <c r="L96" i="40"/>
  <c r="AA96" i="40"/>
  <c r="S96" i="40"/>
  <c r="K96" i="40"/>
  <c r="R96" i="40"/>
  <c r="Q96" i="40"/>
  <c r="Z96" i="40"/>
  <c r="Y96" i="40"/>
  <c r="D107" i="40"/>
  <c r="AD106" i="40"/>
  <c r="V106" i="40"/>
  <c r="N106" i="40"/>
  <c r="AC106" i="40"/>
  <c r="U106" i="40"/>
  <c r="M106" i="40"/>
  <c r="AB106" i="40"/>
  <c r="T106" i="40"/>
  <c r="L106" i="40"/>
  <c r="AA106" i="40"/>
  <c r="S106" i="40"/>
  <c r="K106" i="40"/>
  <c r="Z106" i="40"/>
  <c r="R106" i="40"/>
  <c r="Y106" i="40"/>
  <c r="Q106" i="40"/>
  <c r="AE106" i="40"/>
  <c r="X106" i="40"/>
  <c r="W106" i="40"/>
  <c r="P106" i="40"/>
  <c r="O106" i="40"/>
  <c r="AD118" i="40"/>
  <c r="V118" i="40"/>
  <c r="N118" i="40"/>
  <c r="AC118" i="40"/>
  <c r="U118" i="40"/>
  <c r="M118" i="40"/>
  <c r="AB118" i="40"/>
  <c r="T118" i="40"/>
  <c r="L118" i="40"/>
  <c r="AA118" i="40"/>
  <c r="S118" i="40"/>
  <c r="K118" i="40"/>
  <c r="AE118" i="40"/>
  <c r="O118" i="40"/>
  <c r="Z118" i="40"/>
  <c r="Y118" i="40"/>
  <c r="X118" i="40"/>
  <c r="W118" i="40"/>
  <c r="R118" i="40"/>
  <c r="Q118" i="40"/>
  <c r="P118" i="40"/>
  <c r="AB128" i="40"/>
  <c r="T128" i="40"/>
  <c r="L128" i="40"/>
  <c r="AA128" i="40"/>
  <c r="S128" i="40"/>
  <c r="K128" i="40"/>
  <c r="Z128" i="40"/>
  <c r="R128" i="40"/>
  <c r="Y128" i="40"/>
  <c r="Q128" i="40"/>
  <c r="X128" i="40"/>
  <c r="P128" i="40"/>
  <c r="O128" i="40"/>
  <c r="N128" i="40"/>
  <c r="AE128" i="40"/>
  <c r="M128" i="40"/>
  <c r="AD128" i="40"/>
  <c r="AC128" i="40"/>
  <c r="W128" i="40"/>
  <c r="V128" i="40"/>
  <c r="U128" i="40"/>
  <c r="N10" i="40"/>
  <c r="Y10" i="40"/>
  <c r="O12" i="40"/>
  <c r="L14" i="40"/>
  <c r="W15" i="40"/>
  <c r="R16" i="40"/>
  <c r="O20" i="40"/>
  <c r="T22" i="40"/>
  <c r="N25" i="40"/>
  <c r="O28" i="40"/>
  <c r="S40" i="40"/>
  <c r="L48" i="40"/>
  <c r="D19" i="40"/>
  <c r="AE18" i="40"/>
  <c r="W18" i="40"/>
  <c r="O18" i="40"/>
  <c r="AD18" i="40"/>
  <c r="V18" i="40"/>
  <c r="N18" i="40"/>
  <c r="AC18" i="40"/>
  <c r="U18" i="40"/>
  <c r="M18" i="40"/>
  <c r="AA18" i="40"/>
  <c r="S18" i="40"/>
  <c r="K18" i="40"/>
  <c r="X72" i="40"/>
  <c r="P72" i="40"/>
  <c r="AE72" i="40"/>
  <c r="W72" i="40"/>
  <c r="O72" i="40"/>
  <c r="AD72" i="40"/>
  <c r="V72" i="40"/>
  <c r="N72" i="40"/>
  <c r="AB72" i="40"/>
  <c r="T72" i="40"/>
  <c r="L72" i="40"/>
  <c r="Z72" i="40"/>
  <c r="Y72" i="40"/>
  <c r="U72" i="40"/>
  <c r="S72" i="40"/>
  <c r="Q72" i="40"/>
  <c r="AC72" i="40"/>
  <c r="M72" i="40"/>
  <c r="AA72" i="40"/>
  <c r="R72" i="40"/>
  <c r="K72" i="40"/>
  <c r="X104" i="40"/>
  <c r="P104" i="40"/>
  <c r="AE104" i="40"/>
  <c r="W104" i="40"/>
  <c r="O104" i="40"/>
  <c r="AD104" i="40"/>
  <c r="V104" i="40"/>
  <c r="N104" i="40"/>
  <c r="AC104" i="40"/>
  <c r="U104" i="40"/>
  <c r="M104" i="40"/>
  <c r="AB104" i="40"/>
  <c r="T104" i="40"/>
  <c r="L104" i="40"/>
  <c r="AA104" i="40"/>
  <c r="S104" i="40"/>
  <c r="K104" i="40"/>
  <c r="Z104" i="40"/>
  <c r="R104" i="40"/>
  <c r="Q104" i="40"/>
  <c r="Y104" i="40"/>
  <c r="D53" i="40"/>
  <c r="Z52" i="40"/>
  <c r="R52" i="40"/>
  <c r="Y52" i="40"/>
  <c r="Q52" i="40"/>
  <c r="X52" i="40"/>
  <c r="P52" i="40"/>
  <c r="AD52" i="40"/>
  <c r="V52" i="40"/>
  <c r="N52" i="40"/>
  <c r="AC52" i="40"/>
  <c r="U52" i="40"/>
  <c r="M52" i="40"/>
  <c r="AB52" i="40"/>
  <c r="AA52" i="40"/>
  <c r="W52" i="40"/>
  <c r="T52" i="40"/>
  <c r="S52" i="40"/>
  <c r="O52" i="40"/>
  <c r="L52" i="40"/>
  <c r="D85" i="40"/>
  <c r="AD84" i="40"/>
  <c r="V84" i="40"/>
  <c r="AB84" i="40"/>
  <c r="T84" i="40"/>
  <c r="L84" i="40"/>
  <c r="AA84" i="40"/>
  <c r="S84" i="40"/>
  <c r="K84" i="40"/>
  <c r="Z84" i="40"/>
  <c r="R84" i="40"/>
  <c r="X84" i="40"/>
  <c r="P84" i="40"/>
  <c r="O84" i="40"/>
  <c r="N84" i="40"/>
  <c r="AE84" i="40"/>
  <c r="M84" i="40"/>
  <c r="AC84" i="40"/>
  <c r="Y84" i="40"/>
  <c r="U84" i="40"/>
  <c r="Q84" i="40"/>
  <c r="W84" i="40"/>
  <c r="D13" i="40"/>
  <c r="AC12" i="40"/>
  <c r="U12" i="40"/>
  <c r="M12" i="40"/>
  <c r="AB12" i="40"/>
  <c r="T12" i="40"/>
  <c r="L12" i="40"/>
  <c r="Y12" i="40"/>
  <c r="AD23" i="40"/>
  <c r="L23" i="40"/>
  <c r="AB33" i="40"/>
  <c r="Y33" i="40"/>
  <c r="D45" i="40"/>
  <c r="Z44" i="40"/>
  <c r="R44" i="40"/>
  <c r="AD44" i="40"/>
  <c r="V44" i="40"/>
  <c r="N44" i="40"/>
  <c r="AA44" i="40"/>
  <c r="P44" i="40"/>
  <c r="Y44" i="40"/>
  <c r="O44" i="40"/>
  <c r="X44" i="40"/>
  <c r="M44" i="40"/>
  <c r="W44" i="40"/>
  <c r="L44" i="40"/>
  <c r="U44" i="40"/>
  <c r="K44" i="40"/>
  <c r="AE44" i="40"/>
  <c r="T44" i="40"/>
  <c r="AC44" i="40"/>
  <c r="S44" i="40"/>
  <c r="AA55" i="40"/>
  <c r="S55" i="40"/>
  <c r="K55" i="40"/>
  <c r="Z55" i="40"/>
  <c r="R55" i="40"/>
  <c r="Y55" i="40"/>
  <c r="Q55" i="40"/>
  <c r="AE55" i="40"/>
  <c r="W55" i="40"/>
  <c r="O55" i="40"/>
  <c r="AD55" i="40"/>
  <c r="V55" i="40"/>
  <c r="N55" i="40"/>
  <c r="AC55" i="40"/>
  <c r="AB55" i="40"/>
  <c r="X55" i="40"/>
  <c r="U55" i="40"/>
  <c r="T55" i="40"/>
  <c r="P55" i="40"/>
  <c r="M55" i="40"/>
  <c r="AE65" i="40"/>
  <c r="W65" i="40"/>
  <c r="AA65" i="40"/>
  <c r="R65" i="40"/>
  <c r="Z65" i="40"/>
  <c r="Q65" i="40"/>
  <c r="Y65" i="40"/>
  <c r="P65" i="40"/>
  <c r="X65" i="40"/>
  <c r="O65" i="40"/>
  <c r="AD65" i="40"/>
  <c r="U65" i="40"/>
  <c r="M65" i="40"/>
  <c r="AC65" i="40"/>
  <c r="T65" i="40"/>
  <c r="L65" i="40"/>
  <c r="K65" i="40"/>
  <c r="AB65" i="40"/>
  <c r="V65" i="40"/>
  <c r="S65" i="40"/>
  <c r="D77" i="40"/>
  <c r="AB76" i="40"/>
  <c r="T76" i="40"/>
  <c r="L76" i="40"/>
  <c r="AA76" i="40"/>
  <c r="S76" i="40"/>
  <c r="K76" i="40"/>
  <c r="Z76" i="40"/>
  <c r="R76" i="40"/>
  <c r="X76" i="40"/>
  <c r="P76" i="40"/>
  <c r="V76" i="40"/>
  <c r="U76" i="40"/>
  <c r="Q76" i="40"/>
  <c r="AE76" i="40"/>
  <c r="O76" i="40"/>
  <c r="AC76" i="40"/>
  <c r="M76" i="40"/>
  <c r="Y76" i="40"/>
  <c r="AD76" i="40"/>
  <c r="W76" i="40"/>
  <c r="N76" i="40"/>
  <c r="AE87" i="40"/>
  <c r="W87" i="40"/>
  <c r="O87" i="40"/>
  <c r="AD87" i="40"/>
  <c r="V87" i="40"/>
  <c r="N87" i="40"/>
  <c r="AC87" i="40"/>
  <c r="U87" i="40"/>
  <c r="M87" i="40"/>
  <c r="AB87" i="40"/>
  <c r="T87" i="40"/>
  <c r="L87" i="40"/>
  <c r="AA87" i="40"/>
  <c r="S87" i="40"/>
  <c r="K87" i="40"/>
  <c r="Y87" i="40"/>
  <c r="Q87" i="40"/>
  <c r="X87" i="40"/>
  <c r="P87" i="40"/>
  <c r="R87" i="40"/>
  <c r="Z87" i="40"/>
  <c r="AA97" i="40"/>
  <c r="S97" i="40"/>
  <c r="K97" i="40"/>
  <c r="Z97" i="40"/>
  <c r="R97" i="40"/>
  <c r="Y97" i="40"/>
  <c r="Q97" i="40"/>
  <c r="X97" i="40"/>
  <c r="P97" i="40"/>
  <c r="AE97" i="40"/>
  <c r="W97" i="40"/>
  <c r="O97" i="40"/>
  <c r="AD97" i="40"/>
  <c r="V97" i="40"/>
  <c r="N97" i="40"/>
  <c r="AC97" i="40"/>
  <c r="AB97" i="40"/>
  <c r="U97" i="40"/>
  <c r="T97" i="40"/>
  <c r="M97" i="40"/>
  <c r="L97" i="40"/>
  <c r="D109" i="40"/>
  <c r="AE108" i="40"/>
  <c r="W108" i="40"/>
  <c r="O108" i="40"/>
  <c r="AD108" i="40"/>
  <c r="V108" i="40"/>
  <c r="N108" i="40"/>
  <c r="Z108" i="40"/>
  <c r="P108" i="40"/>
  <c r="Y108" i="40"/>
  <c r="M108" i="40"/>
  <c r="X108" i="40"/>
  <c r="L108" i="40"/>
  <c r="U108" i="40"/>
  <c r="K108" i="40"/>
  <c r="T108" i="40"/>
  <c r="AC108" i="40"/>
  <c r="S108" i="40"/>
  <c r="AB108" i="40"/>
  <c r="AA108" i="40"/>
  <c r="R108" i="40"/>
  <c r="Q108" i="40"/>
  <c r="Y119" i="40"/>
  <c r="Q119" i="40"/>
  <c r="X119" i="40"/>
  <c r="P119" i="40"/>
  <c r="AE119" i="40"/>
  <c r="W119" i="40"/>
  <c r="O119" i="40"/>
  <c r="AD119" i="40"/>
  <c r="V119" i="40"/>
  <c r="N119" i="40"/>
  <c r="Z119" i="40"/>
  <c r="U119" i="40"/>
  <c r="T119" i="40"/>
  <c r="S119" i="40"/>
  <c r="R119" i="40"/>
  <c r="AC119" i="40"/>
  <c r="M119" i="40"/>
  <c r="AB119" i="40"/>
  <c r="AA119" i="40"/>
  <c r="L119" i="40"/>
  <c r="K119" i="40"/>
  <c r="AE129" i="40"/>
  <c r="W129" i="40"/>
  <c r="O129" i="40"/>
  <c r="AD129" i="40"/>
  <c r="V129" i="40"/>
  <c r="N129" i="40"/>
  <c r="AC129" i="40"/>
  <c r="U129" i="40"/>
  <c r="M129" i="40"/>
  <c r="AB129" i="40"/>
  <c r="T129" i="40"/>
  <c r="L129" i="40"/>
  <c r="AA129" i="40"/>
  <c r="S129" i="40"/>
  <c r="K129" i="40"/>
  <c r="Q129" i="40"/>
  <c r="P129" i="40"/>
  <c r="Z129" i="40"/>
  <c r="Y129" i="40"/>
  <c r="X129" i="40"/>
  <c r="R129" i="40"/>
  <c r="P12" i="40"/>
  <c r="AA12" i="40"/>
  <c r="X15" i="40"/>
  <c r="S16" i="40"/>
  <c r="Y18" i="40"/>
  <c r="R20" i="40"/>
  <c r="W28" i="40"/>
  <c r="AA40" i="40"/>
  <c r="D51" i="40"/>
  <c r="AB50" i="40"/>
  <c r="T50" i="40"/>
  <c r="L50" i="40"/>
  <c r="AA50" i="40"/>
  <c r="S50" i="40"/>
  <c r="K50" i="40"/>
  <c r="Z50" i="40"/>
  <c r="R50" i="40"/>
  <c r="X50" i="40"/>
  <c r="P50" i="40"/>
  <c r="AE50" i="40"/>
  <c r="W50" i="40"/>
  <c r="O50" i="40"/>
  <c r="AC50" i="40"/>
  <c r="Y50" i="40"/>
  <c r="V50" i="40"/>
  <c r="U50" i="40"/>
  <c r="Q50" i="40"/>
  <c r="N50" i="40"/>
  <c r="M50" i="40"/>
  <c r="AA14" i="40"/>
  <c r="S14" i="40"/>
  <c r="K14" i="40"/>
  <c r="Z14" i="40"/>
  <c r="R14" i="40"/>
  <c r="Y14" i="40"/>
  <c r="Q14" i="40"/>
  <c r="AE14" i="40"/>
  <c r="W14" i="40"/>
  <c r="O14" i="40"/>
  <c r="Z24" i="40"/>
  <c r="R24" i="40"/>
  <c r="Y24" i="40"/>
  <c r="Q24" i="40"/>
  <c r="X24" i="40"/>
  <c r="P24" i="40"/>
  <c r="AE24" i="40"/>
  <c r="W24" i="40"/>
  <c r="O24" i="40"/>
  <c r="AD24" i="40"/>
  <c r="V24" i="40"/>
  <c r="N24" i="40"/>
  <c r="AC24" i="40"/>
  <c r="U24" i="40"/>
  <c r="M24" i="40"/>
  <c r="AB24" i="40"/>
  <c r="T24" i="40"/>
  <c r="L24" i="40"/>
  <c r="D35" i="40"/>
  <c r="X34" i="40"/>
  <c r="P34" i="40"/>
  <c r="AE34" i="40"/>
  <c r="W34" i="40"/>
  <c r="O34" i="40"/>
  <c r="AD34" i="40"/>
  <c r="V34" i="40"/>
  <c r="N34" i="40"/>
  <c r="AC34" i="40"/>
  <c r="U34" i="40"/>
  <c r="M34" i="40"/>
  <c r="AB34" i="40"/>
  <c r="T34" i="40"/>
  <c r="L34" i="40"/>
  <c r="AA34" i="40"/>
  <c r="S34" i="40"/>
  <c r="K34" i="40"/>
  <c r="Z34" i="40"/>
  <c r="R34" i="40"/>
  <c r="X46" i="40"/>
  <c r="P46" i="40"/>
  <c r="AE46" i="40"/>
  <c r="W46" i="40"/>
  <c r="O46" i="40"/>
  <c r="AB46" i="40"/>
  <c r="T46" i="40"/>
  <c r="L46" i="40"/>
  <c r="AA46" i="40"/>
  <c r="S46" i="40"/>
  <c r="K46" i="40"/>
  <c r="U46" i="40"/>
  <c r="R46" i="40"/>
  <c r="Q46" i="40"/>
  <c r="AD46" i="40"/>
  <c r="N46" i="40"/>
  <c r="AC46" i="40"/>
  <c r="M46" i="40"/>
  <c r="Z46" i="40"/>
  <c r="Y46" i="40"/>
  <c r="AD56" i="40"/>
  <c r="V56" i="40"/>
  <c r="N56" i="40"/>
  <c r="AC56" i="40"/>
  <c r="U56" i="40"/>
  <c r="M56" i="40"/>
  <c r="AB56" i="40"/>
  <c r="T56" i="40"/>
  <c r="L56" i="40"/>
  <c r="Z56" i="40"/>
  <c r="R56" i="40"/>
  <c r="Y56" i="40"/>
  <c r="Q56" i="40"/>
  <c r="AE56" i="40"/>
  <c r="AA56" i="40"/>
  <c r="X56" i="40"/>
  <c r="W56" i="40"/>
  <c r="S56" i="40"/>
  <c r="P56" i="40"/>
  <c r="O56" i="40"/>
  <c r="D67" i="40"/>
  <c r="AD66" i="40"/>
  <c r="Z66" i="40"/>
  <c r="R66" i="40"/>
  <c r="X66" i="40"/>
  <c r="O66" i="40"/>
  <c r="W66" i="40"/>
  <c r="N66" i="40"/>
  <c r="V66" i="40"/>
  <c r="M66" i="40"/>
  <c r="AE66" i="40"/>
  <c r="U66" i="40"/>
  <c r="L66" i="40"/>
  <c r="AB66" i="40"/>
  <c r="S66" i="40"/>
  <c r="AA66" i="40"/>
  <c r="Q66" i="40"/>
  <c r="Y66" i="40"/>
  <c r="T66" i="40"/>
  <c r="P66" i="40"/>
  <c r="K66" i="40"/>
  <c r="Z78" i="40"/>
  <c r="R78" i="40"/>
  <c r="Y78" i="40"/>
  <c r="Q78" i="40"/>
  <c r="X78" i="40"/>
  <c r="P78" i="40"/>
  <c r="AD78" i="40"/>
  <c r="V78" i="40"/>
  <c r="N78" i="40"/>
  <c r="AC78" i="40"/>
  <c r="AB78" i="40"/>
  <c r="L78" i="40"/>
  <c r="AA78" i="40"/>
  <c r="K78" i="40"/>
  <c r="W78" i="40"/>
  <c r="U78" i="40"/>
  <c r="S78" i="40"/>
  <c r="AE78" i="40"/>
  <c r="O78" i="40"/>
  <c r="T78" i="40"/>
  <c r="M78" i="40"/>
  <c r="Z88" i="40"/>
  <c r="R88" i="40"/>
  <c r="Y88" i="40"/>
  <c r="Q88" i="40"/>
  <c r="X88" i="40"/>
  <c r="P88" i="40"/>
  <c r="AE88" i="40"/>
  <c r="W88" i="40"/>
  <c r="O88" i="40"/>
  <c r="AD88" i="40"/>
  <c r="V88" i="40"/>
  <c r="N88" i="40"/>
  <c r="AB88" i="40"/>
  <c r="T88" i="40"/>
  <c r="L88" i="40"/>
  <c r="AA88" i="40"/>
  <c r="S88" i="40"/>
  <c r="K88" i="40"/>
  <c r="AC88" i="40"/>
  <c r="U88" i="40"/>
  <c r="M88" i="40"/>
  <c r="D99" i="40"/>
  <c r="AD98" i="40"/>
  <c r="V98" i="40"/>
  <c r="N98" i="40"/>
  <c r="AC98" i="40"/>
  <c r="U98" i="40"/>
  <c r="M98" i="40"/>
  <c r="AB98" i="40"/>
  <c r="T98" i="40"/>
  <c r="L98" i="40"/>
  <c r="AA98" i="40"/>
  <c r="S98" i="40"/>
  <c r="K98" i="40"/>
  <c r="Z98" i="40"/>
  <c r="R98" i="40"/>
  <c r="Y98" i="40"/>
  <c r="Q98" i="40"/>
  <c r="AE98" i="40"/>
  <c r="X98" i="40"/>
  <c r="P98" i="40"/>
  <c r="O98" i="40"/>
  <c r="W98" i="40"/>
  <c r="AD110" i="40"/>
  <c r="V110" i="40"/>
  <c r="N110" i="40"/>
  <c r="AC110" i="40"/>
  <c r="U110" i="40"/>
  <c r="M110" i="40"/>
  <c r="AB110" i="40"/>
  <c r="T110" i="40"/>
  <c r="L110" i="40"/>
  <c r="AE110" i="40"/>
  <c r="Q110" i="40"/>
  <c r="AA110" i="40"/>
  <c r="P110" i="40"/>
  <c r="Z110" i="40"/>
  <c r="O110" i="40"/>
  <c r="Y110" i="40"/>
  <c r="K110" i="40"/>
  <c r="X110" i="40"/>
  <c r="W110" i="40"/>
  <c r="S110" i="40"/>
  <c r="R110" i="40"/>
  <c r="Q10" i="40"/>
  <c r="AA10" i="40"/>
  <c r="Q12" i="40"/>
  <c r="AD12" i="40"/>
  <c r="N14" i="40"/>
  <c r="AD14" i="40"/>
  <c r="T16" i="40"/>
  <c r="Z18" i="40"/>
  <c r="V20" i="40"/>
  <c r="AC22" i="40"/>
  <c r="K32" i="40"/>
  <c r="M38" i="40"/>
  <c r="Q44" i="40"/>
  <c r="Y62" i="40"/>
  <c r="Q62" i="40"/>
  <c r="X62" i="40"/>
  <c r="P62" i="40"/>
  <c r="AE62" i="40"/>
  <c r="W62" i="40"/>
  <c r="O62" i="40"/>
  <c r="AD62" i="40"/>
  <c r="V62" i="40"/>
  <c r="N62" i="40"/>
  <c r="AB62" i="40"/>
  <c r="T62" i="40"/>
  <c r="L62" i="40"/>
  <c r="AA62" i="40"/>
  <c r="S62" i="40"/>
  <c r="K62" i="40"/>
  <c r="AC62" i="40"/>
  <c r="Z62" i="40"/>
  <c r="U62" i="40"/>
  <c r="R62" i="40"/>
  <c r="AD126" i="40"/>
  <c r="V126" i="40"/>
  <c r="N126" i="40"/>
  <c r="AC126" i="40"/>
  <c r="U126" i="40"/>
  <c r="M126" i="40"/>
  <c r="AB126" i="40"/>
  <c r="T126" i="40"/>
  <c r="L126" i="40"/>
  <c r="AA126" i="40"/>
  <c r="S126" i="40"/>
  <c r="K126" i="40"/>
  <c r="Z126" i="40"/>
  <c r="R126" i="40"/>
  <c r="P126" i="40"/>
  <c r="O126" i="40"/>
  <c r="AE126" i="40"/>
  <c r="Y126" i="40"/>
  <c r="X126" i="40"/>
  <c r="W126" i="40"/>
  <c r="Q126" i="40"/>
  <c r="R18" i="40"/>
  <c r="D41" i="40"/>
  <c r="AD15" i="40"/>
  <c r="V15" i="40"/>
  <c r="N15" i="40"/>
  <c r="AC15" i="40"/>
  <c r="U15" i="40"/>
  <c r="M15" i="40"/>
  <c r="AB15" i="40"/>
  <c r="T15" i="40"/>
  <c r="L15" i="40"/>
  <c r="Z15" i="40"/>
  <c r="R15" i="40"/>
  <c r="S25" i="40"/>
  <c r="AE25" i="40"/>
  <c r="D37" i="40"/>
  <c r="AD36" i="40"/>
  <c r="V36" i="40"/>
  <c r="N36" i="40"/>
  <c r="AC36" i="40"/>
  <c r="U36" i="40"/>
  <c r="M36" i="40"/>
  <c r="AB36" i="40"/>
  <c r="T36" i="40"/>
  <c r="L36" i="40"/>
  <c r="AA36" i="40"/>
  <c r="S36" i="40"/>
  <c r="K36" i="40"/>
  <c r="Z36" i="40"/>
  <c r="R36" i="40"/>
  <c r="Y36" i="40"/>
  <c r="Q36" i="40"/>
  <c r="X36" i="40"/>
  <c r="P36" i="40"/>
  <c r="AA47" i="40"/>
  <c r="S47" i="40"/>
  <c r="K47" i="40"/>
  <c r="Z47" i="40"/>
  <c r="R47" i="40"/>
  <c r="AE47" i="40"/>
  <c r="W47" i="40"/>
  <c r="O47" i="40"/>
  <c r="AD47" i="40"/>
  <c r="V47" i="40"/>
  <c r="N47" i="40"/>
  <c r="P47" i="40"/>
  <c r="AC47" i="40"/>
  <c r="M47" i="40"/>
  <c r="AB47" i="40"/>
  <c r="L47" i="40"/>
  <c r="Y47" i="40"/>
  <c r="X47" i="40"/>
  <c r="U47" i="40"/>
  <c r="T47" i="40"/>
  <c r="X57" i="40"/>
  <c r="W57" i="40"/>
  <c r="O57" i="40"/>
  <c r="AC57" i="40"/>
  <c r="AB57" i="40"/>
  <c r="AD57" i="40"/>
  <c r="AA57" i="40"/>
  <c r="Z57" i="40"/>
  <c r="R57" i="40"/>
  <c r="D69" i="40"/>
  <c r="AB68" i="40"/>
  <c r="T68" i="40"/>
  <c r="L68" i="40"/>
  <c r="X68" i="40"/>
  <c r="P68" i="40"/>
  <c r="Y68" i="40"/>
  <c r="N68" i="40"/>
  <c r="W68" i="40"/>
  <c r="M68" i="40"/>
  <c r="V68" i="40"/>
  <c r="K68" i="40"/>
  <c r="AE68" i="40"/>
  <c r="U68" i="40"/>
  <c r="AC68" i="40"/>
  <c r="R68" i="40"/>
  <c r="AA68" i="40"/>
  <c r="Q68" i="40"/>
  <c r="Z68" i="40"/>
  <c r="S68" i="40"/>
  <c r="O68" i="40"/>
  <c r="AC79" i="40"/>
  <c r="U79" i="40"/>
  <c r="M79" i="40"/>
  <c r="AB79" i="40"/>
  <c r="T79" i="40"/>
  <c r="L79" i="40"/>
  <c r="AA79" i="40"/>
  <c r="S79" i="40"/>
  <c r="K79" i="40"/>
  <c r="Y79" i="40"/>
  <c r="Q79" i="40"/>
  <c r="X79" i="40"/>
  <c r="W79" i="40"/>
  <c r="V79" i="40"/>
  <c r="R79" i="40"/>
  <c r="P79" i="40"/>
  <c r="AD79" i="40"/>
  <c r="N79" i="40"/>
  <c r="Z79" i="40"/>
  <c r="AE79" i="40"/>
  <c r="O79" i="40"/>
  <c r="AA89" i="40"/>
  <c r="AD89" i="40"/>
  <c r="V89" i="40"/>
  <c r="U89" i="40"/>
  <c r="M89" i="40"/>
  <c r="AE89" i="40"/>
  <c r="T89" i="40"/>
  <c r="L89" i="40"/>
  <c r="AC89" i="40"/>
  <c r="S89" i="40"/>
  <c r="K89" i="40"/>
  <c r="AB89" i="40"/>
  <c r="R89" i="40"/>
  <c r="Z89" i="40"/>
  <c r="Q89" i="40"/>
  <c r="X89" i="40"/>
  <c r="O89" i="40"/>
  <c r="W89" i="40"/>
  <c r="N89" i="40"/>
  <c r="Y89" i="40"/>
  <c r="P89" i="40"/>
  <c r="D101" i="40"/>
  <c r="AB100" i="40"/>
  <c r="T100" i="40"/>
  <c r="L100" i="40"/>
  <c r="AA100" i="40"/>
  <c r="S100" i="40"/>
  <c r="K100" i="40"/>
  <c r="Z100" i="40"/>
  <c r="R100" i="40"/>
  <c r="Y100" i="40"/>
  <c r="Q100" i="40"/>
  <c r="X100" i="40"/>
  <c r="P100" i="40"/>
  <c r="AE100" i="40"/>
  <c r="W100" i="40"/>
  <c r="O100" i="40"/>
  <c r="AD100" i="40"/>
  <c r="AC100" i="40"/>
  <c r="V100" i="40"/>
  <c r="U100" i="40"/>
  <c r="N100" i="40"/>
  <c r="M100" i="40"/>
  <c r="Y111" i="40"/>
  <c r="Q111" i="40"/>
  <c r="X111" i="40"/>
  <c r="P111" i="40"/>
  <c r="AE111" i="40"/>
  <c r="W111" i="40"/>
  <c r="O111" i="40"/>
  <c r="U111" i="40"/>
  <c r="T111" i="40"/>
  <c r="AD111" i="40"/>
  <c r="S111" i="40"/>
  <c r="AC111" i="40"/>
  <c r="R111" i="40"/>
  <c r="AB111" i="40"/>
  <c r="N111" i="40"/>
  <c r="AA111" i="40"/>
  <c r="M111" i="40"/>
  <c r="L111" i="40"/>
  <c r="K111" i="40"/>
  <c r="Z111" i="40"/>
  <c r="V111" i="40"/>
  <c r="AE121" i="40"/>
  <c r="W121" i="40"/>
  <c r="O121" i="40"/>
  <c r="AD121" i="40"/>
  <c r="V121" i="40"/>
  <c r="N121" i="40"/>
  <c r="AC121" i="40"/>
  <c r="U121" i="40"/>
  <c r="M121" i="40"/>
  <c r="AB121" i="40"/>
  <c r="T121" i="40"/>
  <c r="L121" i="40"/>
  <c r="P121" i="40"/>
  <c r="AA121" i="40"/>
  <c r="K121" i="40"/>
  <c r="Z121" i="40"/>
  <c r="Y121" i="40"/>
  <c r="X121" i="40"/>
  <c r="S121" i="40"/>
  <c r="R121" i="40"/>
  <c r="Q121" i="40"/>
  <c r="R12" i="40"/>
  <c r="AE12" i="40"/>
  <c r="K15" i="40"/>
  <c r="AA15" i="40"/>
  <c r="L18" i="40"/>
  <c r="AB18" i="40"/>
  <c r="W20" i="40"/>
  <c r="AB44" i="40"/>
  <c r="AD50" i="40"/>
  <c r="X74" i="40"/>
  <c r="AB30" i="40"/>
  <c r="T30" i="40"/>
  <c r="L30" i="40"/>
  <c r="AA30" i="40"/>
  <c r="S30" i="40"/>
  <c r="K30" i="40"/>
  <c r="Z30" i="40"/>
  <c r="R30" i="40"/>
  <c r="Y30" i="40"/>
  <c r="Q30" i="40"/>
  <c r="X30" i="40"/>
  <c r="P30" i="40"/>
  <c r="AE30" i="40"/>
  <c r="W30" i="40"/>
  <c r="O30" i="40"/>
  <c r="AD30" i="40"/>
  <c r="V30" i="40"/>
  <c r="N30" i="40"/>
  <c r="D83" i="40"/>
  <c r="AD82" i="40"/>
  <c r="V82" i="40"/>
  <c r="N82" i="40"/>
  <c r="AC82" i="40"/>
  <c r="U82" i="40"/>
  <c r="M82" i="40"/>
  <c r="AB82" i="40"/>
  <c r="T82" i="40"/>
  <c r="L82" i="40"/>
  <c r="Z82" i="40"/>
  <c r="R82" i="40"/>
  <c r="Y82" i="40"/>
  <c r="X82" i="40"/>
  <c r="W82" i="40"/>
  <c r="S82" i="40"/>
  <c r="Q82" i="40"/>
  <c r="AE82" i="40"/>
  <c r="O82" i="40"/>
  <c r="AA82" i="40"/>
  <c r="K82" i="40"/>
  <c r="P82" i="40"/>
  <c r="D115" i="40"/>
  <c r="Z114" i="40"/>
  <c r="R114" i="40"/>
  <c r="Y114" i="40"/>
  <c r="Q114" i="40"/>
  <c r="X114" i="40"/>
  <c r="P114" i="40"/>
  <c r="AE114" i="40"/>
  <c r="W114" i="40"/>
  <c r="O114" i="40"/>
  <c r="S114" i="40"/>
  <c r="AD114" i="40"/>
  <c r="N114" i="40"/>
  <c r="AC114" i="40"/>
  <c r="M114" i="40"/>
  <c r="AB114" i="40"/>
  <c r="L114" i="40"/>
  <c r="AA114" i="40"/>
  <c r="K114" i="40"/>
  <c r="V114" i="40"/>
  <c r="U114" i="40"/>
  <c r="T114" i="40"/>
  <c r="U30" i="40"/>
  <c r="D31" i="40"/>
  <c r="D73" i="40"/>
  <c r="D117" i="40"/>
  <c r="X116" i="40"/>
  <c r="P116" i="40"/>
  <c r="AE116" i="40"/>
  <c r="W116" i="40"/>
  <c r="O116" i="40"/>
  <c r="AD116" i="40"/>
  <c r="V116" i="40"/>
  <c r="N116" i="40"/>
  <c r="AC116" i="40"/>
  <c r="U116" i="40"/>
  <c r="M116" i="40"/>
  <c r="Y116" i="40"/>
  <c r="T116" i="40"/>
  <c r="S116" i="40"/>
  <c r="R116" i="40"/>
  <c r="Q116" i="40"/>
  <c r="AB116" i="40"/>
  <c r="L116" i="40"/>
  <c r="AA116" i="40"/>
  <c r="Z116" i="40"/>
  <c r="K116" i="40"/>
  <c r="N20" i="40"/>
  <c r="Y16" i="40"/>
  <c r="Q16" i="40"/>
  <c r="X16" i="40"/>
  <c r="P16" i="40"/>
  <c r="AE16" i="40"/>
  <c r="W16" i="40"/>
  <c r="O16" i="40"/>
  <c r="AC16" i="40"/>
  <c r="U16" i="40"/>
  <c r="M16" i="40"/>
  <c r="D27" i="40"/>
  <c r="X26" i="40"/>
  <c r="P26" i="40"/>
  <c r="AE26" i="40"/>
  <c r="W26" i="40"/>
  <c r="O26" i="40"/>
  <c r="AD26" i="40"/>
  <c r="V26" i="40"/>
  <c r="N26" i="40"/>
  <c r="AC26" i="40"/>
  <c r="U26" i="40"/>
  <c r="M26" i="40"/>
  <c r="AB26" i="40"/>
  <c r="T26" i="40"/>
  <c r="L26" i="40"/>
  <c r="AA26" i="40"/>
  <c r="S26" i="40"/>
  <c r="K26" i="40"/>
  <c r="Z26" i="40"/>
  <c r="R26" i="40"/>
  <c r="AB38" i="40"/>
  <c r="T38" i="40"/>
  <c r="L38" i="40"/>
  <c r="AA38" i="40"/>
  <c r="S38" i="40"/>
  <c r="K38" i="40"/>
  <c r="Z38" i="40"/>
  <c r="R38" i="40"/>
  <c r="Y38" i="40"/>
  <c r="Q38" i="40"/>
  <c r="X38" i="40"/>
  <c r="P38" i="40"/>
  <c r="AE38" i="40"/>
  <c r="W38" i="40"/>
  <c r="O38" i="40"/>
  <c r="AD38" i="40"/>
  <c r="V38" i="40"/>
  <c r="N38" i="40"/>
  <c r="AD48" i="40"/>
  <c r="V48" i="40"/>
  <c r="N48" i="40"/>
  <c r="AC48" i="40"/>
  <c r="U48" i="40"/>
  <c r="M48" i="40"/>
  <c r="AB48" i="40"/>
  <c r="Z48" i="40"/>
  <c r="R48" i="40"/>
  <c r="Y48" i="40"/>
  <c r="Q48" i="40"/>
  <c r="AA48" i="40"/>
  <c r="K48" i="40"/>
  <c r="X48" i="40"/>
  <c r="W48" i="40"/>
  <c r="T48" i="40"/>
  <c r="S48" i="40"/>
  <c r="P48" i="40"/>
  <c r="O48" i="40"/>
  <c r="D59" i="40"/>
  <c r="AB58" i="40"/>
  <c r="T58" i="40"/>
  <c r="L58" i="40"/>
  <c r="AA58" i="40"/>
  <c r="S58" i="40"/>
  <c r="K58" i="40"/>
  <c r="Z58" i="40"/>
  <c r="R58" i="40"/>
  <c r="X58" i="40"/>
  <c r="P58" i="40"/>
  <c r="AE58" i="40"/>
  <c r="W58" i="40"/>
  <c r="O58" i="40"/>
  <c r="AD58" i="40"/>
  <c r="AC58" i="40"/>
  <c r="Y58" i="40"/>
  <c r="V58" i="40"/>
  <c r="U58" i="40"/>
  <c r="Q58" i="40"/>
  <c r="N58" i="40"/>
  <c r="Z70" i="40"/>
  <c r="R70" i="40"/>
  <c r="Y70" i="40"/>
  <c r="Q70" i="40"/>
  <c r="X70" i="40"/>
  <c r="P70" i="40"/>
  <c r="AD70" i="40"/>
  <c r="V70" i="40"/>
  <c r="N70" i="40"/>
  <c r="T70" i="40"/>
  <c r="S70" i="40"/>
  <c r="AE70" i="40"/>
  <c r="O70" i="40"/>
  <c r="AC70" i="40"/>
  <c r="M70" i="40"/>
  <c r="AA70" i="40"/>
  <c r="K70" i="40"/>
  <c r="W70" i="40"/>
  <c r="AB70" i="40"/>
  <c r="U70" i="40"/>
  <c r="L70" i="40"/>
  <c r="X80" i="40"/>
  <c r="P80" i="40"/>
  <c r="AE80" i="40"/>
  <c r="W80" i="40"/>
  <c r="O80" i="40"/>
  <c r="AD80" i="40"/>
  <c r="V80" i="40"/>
  <c r="N80" i="40"/>
  <c r="AB80" i="40"/>
  <c r="T80" i="40"/>
  <c r="L80" i="40"/>
  <c r="S80" i="40"/>
  <c r="R80" i="40"/>
  <c r="Q80" i="40"/>
  <c r="AC80" i="40"/>
  <c r="M80" i="40"/>
  <c r="AA80" i="40"/>
  <c r="K80" i="40"/>
  <c r="Y80" i="40"/>
  <c r="U80" i="40"/>
  <c r="Z80" i="40"/>
  <c r="D91" i="40"/>
  <c r="AD90" i="40"/>
  <c r="V90" i="40"/>
  <c r="N90" i="40"/>
  <c r="Y90" i="40"/>
  <c r="Q90" i="40"/>
  <c r="U90" i="40"/>
  <c r="K90" i="40"/>
  <c r="AE90" i="40"/>
  <c r="T90" i="40"/>
  <c r="AC90" i="40"/>
  <c r="S90" i="40"/>
  <c r="AB90" i="40"/>
  <c r="R90" i="40"/>
  <c r="AA90" i="40"/>
  <c r="P90" i="40"/>
  <c r="X90" i="40"/>
  <c r="M90" i="40"/>
  <c r="W90" i="40"/>
  <c r="L90" i="40"/>
  <c r="Z90" i="40"/>
  <c r="O90" i="40"/>
  <c r="Z102" i="40"/>
  <c r="R102" i="40"/>
  <c r="Y102" i="40"/>
  <c r="Q102" i="40"/>
  <c r="X102" i="40"/>
  <c r="P102" i="40"/>
  <c r="AE102" i="40"/>
  <c r="W102" i="40"/>
  <c r="O102" i="40"/>
  <c r="AD102" i="40"/>
  <c r="V102" i="40"/>
  <c r="N102" i="40"/>
  <c r="AC102" i="40"/>
  <c r="U102" i="40"/>
  <c r="M102" i="40"/>
  <c r="T102" i="40"/>
  <c r="S102" i="40"/>
  <c r="L102" i="40"/>
  <c r="K102" i="40"/>
  <c r="AB102" i="40"/>
  <c r="AA102" i="40"/>
  <c r="AB112" i="40"/>
  <c r="T112" i="40"/>
  <c r="L112" i="40"/>
  <c r="AA112" i="40"/>
  <c r="S112" i="40"/>
  <c r="K112" i="40"/>
  <c r="Z112" i="40"/>
  <c r="R112" i="40"/>
  <c r="Y112" i="40"/>
  <c r="AC112" i="40"/>
  <c r="N112" i="40"/>
  <c r="X112" i="40"/>
  <c r="M112" i="40"/>
  <c r="W112" i="40"/>
  <c r="V112" i="40"/>
  <c r="U112" i="40"/>
  <c r="Q112" i="40"/>
  <c r="AE112" i="40"/>
  <c r="AD112" i="40"/>
  <c r="P112" i="40"/>
  <c r="O112" i="40"/>
  <c r="D123" i="40"/>
  <c r="Z122" i="40"/>
  <c r="R122" i="40"/>
  <c r="Y122" i="40"/>
  <c r="Q122" i="40"/>
  <c r="X122" i="40"/>
  <c r="P122" i="40"/>
  <c r="AE122" i="40"/>
  <c r="W122" i="40"/>
  <c r="O122" i="40"/>
  <c r="AA122" i="40"/>
  <c r="K122" i="40"/>
  <c r="V122" i="40"/>
  <c r="U122" i="40"/>
  <c r="T122" i="40"/>
  <c r="S122" i="40"/>
  <c r="AD122" i="40"/>
  <c r="N122" i="40"/>
  <c r="AC122" i="40"/>
  <c r="AB122" i="40"/>
  <c r="M122" i="40"/>
  <c r="L122" i="40"/>
  <c r="S12" i="40"/>
  <c r="O15" i="40"/>
  <c r="AE15" i="40"/>
  <c r="Z16" i="40"/>
  <c r="P18" i="40"/>
  <c r="Y26" i="40"/>
  <c r="AC38" i="40"/>
  <c r="K52" i="40"/>
  <c r="Z40" i="40"/>
  <c r="R40" i="40"/>
  <c r="Y40" i="40"/>
  <c r="Q40" i="40"/>
  <c r="X40" i="40"/>
  <c r="P40" i="40"/>
  <c r="AE40" i="40"/>
  <c r="W40" i="40"/>
  <c r="O40" i="40"/>
  <c r="AD40" i="40"/>
  <c r="V40" i="40"/>
  <c r="N40" i="40"/>
  <c r="AC40" i="40"/>
  <c r="U40" i="40"/>
  <c r="M40" i="40"/>
  <c r="AB40" i="40"/>
  <c r="T40" i="40"/>
  <c r="L40" i="40"/>
  <c r="Z94" i="40"/>
  <c r="R94" i="40"/>
  <c r="Y94" i="40"/>
  <c r="Q94" i="40"/>
  <c r="X94" i="40"/>
  <c r="P94" i="40"/>
  <c r="AE94" i="40"/>
  <c r="W94" i="40"/>
  <c r="O94" i="40"/>
  <c r="AD94" i="40"/>
  <c r="V94" i="40"/>
  <c r="N94" i="40"/>
  <c r="AC94" i="40"/>
  <c r="U94" i="40"/>
  <c r="M94" i="40"/>
  <c r="AB94" i="40"/>
  <c r="AA94" i="40"/>
  <c r="T94" i="40"/>
  <c r="S94" i="40"/>
  <c r="L94" i="40"/>
  <c r="K94" i="40"/>
  <c r="D21" i="40"/>
  <c r="AC20" i="40"/>
  <c r="U20" i="40"/>
  <c r="M20" i="40"/>
  <c r="AB20" i="40"/>
  <c r="T20" i="40"/>
  <c r="L20" i="40"/>
  <c r="AA20" i="40"/>
  <c r="S20" i="40"/>
  <c r="K20" i="40"/>
  <c r="Y20" i="40"/>
  <c r="Q20" i="40"/>
  <c r="X20" i="40"/>
  <c r="P20" i="40"/>
  <c r="D63" i="40"/>
  <c r="D105" i="40"/>
  <c r="T18" i="40"/>
  <c r="D17" i="40"/>
  <c r="D29" i="40"/>
  <c r="AD28" i="40"/>
  <c r="V28" i="40"/>
  <c r="N28" i="40"/>
  <c r="AC28" i="40"/>
  <c r="U28" i="40"/>
  <c r="M28" i="40"/>
  <c r="AB28" i="40"/>
  <c r="T28" i="40"/>
  <c r="L28" i="40"/>
  <c r="AA28" i="40"/>
  <c r="S28" i="40"/>
  <c r="K28" i="40"/>
  <c r="Z28" i="40"/>
  <c r="R28" i="40"/>
  <c r="Y28" i="40"/>
  <c r="Q28" i="40"/>
  <c r="X28" i="40"/>
  <c r="P28" i="40"/>
  <c r="D39" i="40"/>
  <c r="D49" i="40"/>
  <c r="D61" i="40"/>
  <c r="AA60" i="40"/>
  <c r="S60" i="40"/>
  <c r="K60" i="40"/>
  <c r="Z60" i="40"/>
  <c r="R60" i="40"/>
  <c r="Y60" i="40"/>
  <c r="Q60" i="40"/>
  <c r="X60" i="40"/>
  <c r="P60" i="40"/>
  <c r="AD60" i="40"/>
  <c r="V60" i="40"/>
  <c r="N60" i="40"/>
  <c r="AC60" i="40"/>
  <c r="U60" i="40"/>
  <c r="M60" i="40"/>
  <c r="T60" i="40"/>
  <c r="O60" i="40"/>
  <c r="L60" i="40"/>
  <c r="AE60" i="40"/>
  <c r="AB60" i="40"/>
  <c r="D71" i="40"/>
  <c r="AA81" i="40"/>
  <c r="S81" i="40"/>
  <c r="K81" i="40"/>
  <c r="Z81" i="40"/>
  <c r="R81" i="40"/>
  <c r="Y81" i="40"/>
  <c r="Q81" i="40"/>
  <c r="AE81" i="40"/>
  <c r="W81" i="40"/>
  <c r="O81" i="40"/>
  <c r="AD81" i="40"/>
  <c r="N81" i="40"/>
  <c r="AC81" i="40"/>
  <c r="M81" i="40"/>
  <c r="AB81" i="40"/>
  <c r="L81" i="40"/>
  <c r="X81" i="40"/>
  <c r="V81" i="40"/>
  <c r="T81" i="40"/>
  <c r="P81" i="40"/>
  <c r="U81" i="40"/>
  <c r="D93" i="40"/>
  <c r="AB92" i="40"/>
  <c r="T92" i="40"/>
  <c r="L92" i="40"/>
  <c r="AE92" i="40"/>
  <c r="W92" i="40"/>
  <c r="O92" i="40"/>
  <c r="V92" i="40"/>
  <c r="K92" i="40"/>
  <c r="U92" i="40"/>
  <c r="AD92" i="40"/>
  <c r="S92" i="40"/>
  <c r="AC92" i="40"/>
  <c r="R92" i="40"/>
  <c r="AA92" i="40"/>
  <c r="Q92" i="40"/>
  <c r="Y92" i="40"/>
  <c r="N92" i="40"/>
  <c r="X92" i="40"/>
  <c r="M92" i="40"/>
  <c r="Z92" i="40"/>
  <c r="P92" i="40"/>
  <c r="D103" i="40"/>
  <c r="D113" i="40"/>
  <c r="D125" i="40"/>
  <c r="X124" i="40"/>
  <c r="P124" i="40"/>
  <c r="AE124" i="40"/>
  <c r="W124" i="40"/>
  <c r="O124" i="40"/>
  <c r="AD124" i="40"/>
  <c r="V124" i="40"/>
  <c r="N124" i="40"/>
  <c r="AC124" i="40"/>
  <c r="U124" i="40"/>
  <c r="M124" i="40"/>
  <c r="AB124" i="40"/>
  <c r="T124" i="40"/>
  <c r="Q124" i="40"/>
  <c r="L124" i="40"/>
  <c r="K124" i="40"/>
  <c r="AA124" i="40"/>
  <c r="Z124" i="40"/>
  <c r="Y124" i="40"/>
  <c r="S124" i="40"/>
  <c r="R124" i="40"/>
  <c r="V12" i="40"/>
  <c r="P15" i="40"/>
  <c r="K16" i="40"/>
  <c r="AA16" i="40"/>
  <c r="Q18" i="40"/>
  <c r="AD20" i="40"/>
  <c r="M30" i="40"/>
  <c r="O36" i="40"/>
  <c r="AE52" i="40"/>
  <c r="M62" i="40"/>
  <c r="AB120" i="40"/>
  <c r="T120" i="40"/>
  <c r="L120" i="40"/>
  <c r="AA120" i="40"/>
  <c r="S120" i="40"/>
  <c r="K120" i="40"/>
  <c r="Z120" i="40"/>
  <c r="R120" i="40"/>
  <c r="Y120" i="40"/>
  <c r="Q120" i="40"/>
  <c r="U120" i="40"/>
  <c r="P120" i="40"/>
  <c r="AE120" i="40"/>
  <c r="O120" i="40"/>
  <c r="AD120" i="40"/>
  <c r="N120" i="40"/>
  <c r="AC120" i="40"/>
  <c r="M120" i="40"/>
  <c r="X120" i="40"/>
  <c r="W120" i="40"/>
  <c r="V120" i="40"/>
  <c r="H131" i="40"/>
  <c r="H130" i="40"/>
  <c r="AC129" i="38"/>
  <c r="U133" i="38"/>
  <c r="AE131" i="38"/>
  <c r="X129" i="38"/>
  <c r="AF129" i="38"/>
  <c r="W131" i="38"/>
  <c r="U130" i="38"/>
  <c r="P132" i="41" s="1"/>
  <c r="K73" i="39" s="1"/>
  <c r="K267" i="39" s="1"/>
  <c r="AC130" i="38"/>
  <c r="X132" i="41" s="1"/>
  <c r="S73" i="39" s="1"/>
  <c r="S267" i="39" s="1"/>
  <c r="W130" i="38"/>
  <c r="R132" i="41" s="1"/>
  <c r="M73" i="39" s="1"/>
  <c r="M267" i="39" s="1"/>
  <c r="AE130" i="38"/>
  <c r="Z132" i="41" s="1"/>
  <c r="U73" i="39" s="1"/>
  <c r="U267" i="39" s="1"/>
  <c r="Q153" i="38"/>
  <c r="AN11" i="38"/>
  <c r="S144" i="38"/>
  <c r="AA144" i="38"/>
  <c r="AP8" i="38"/>
  <c r="U137" i="38" s="1"/>
  <c r="Y138" i="38"/>
  <c r="AA139" i="38"/>
  <c r="AD143" i="38"/>
  <c r="W147" i="38"/>
  <c r="X150" i="38"/>
  <c r="AI151" i="38"/>
  <c r="AI156" i="38"/>
  <c r="S156" i="38"/>
  <c r="X155" i="38"/>
  <c r="P155" i="38"/>
  <c r="AH153" i="38"/>
  <c r="Z153" i="38"/>
  <c r="R153" i="38"/>
  <c r="AE152" i="38"/>
  <c r="W152" i="38"/>
  <c r="AJ151" i="38"/>
  <c r="T151" i="38"/>
  <c r="AG150" i="38"/>
  <c r="Y150" i="38"/>
  <c r="Q150" i="38"/>
  <c r="AD149" i="38"/>
  <c r="V149" i="38"/>
  <c r="AI148" i="38"/>
  <c r="S148" i="38"/>
  <c r="AF147" i="38"/>
  <c r="X147" i="38"/>
  <c r="AC145" i="38"/>
  <c r="U145" i="38"/>
  <c r="AH144" i="38"/>
  <c r="Z144" i="38"/>
  <c r="AG156" i="38"/>
  <c r="Y156" i="38"/>
  <c r="Q156" i="38"/>
  <c r="AD155" i="38"/>
  <c r="V155" i="38"/>
  <c r="AI154" i="38"/>
  <c r="AA154" i="38"/>
  <c r="S154" i="38"/>
  <c r="AF153" i="38"/>
  <c r="X153" i="38"/>
  <c r="P153" i="38"/>
  <c r="AC152" i="38"/>
  <c r="U152" i="38"/>
  <c r="AH151" i="38"/>
  <c r="Z151" i="38"/>
  <c r="R151" i="38"/>
  <c r="AE150" i="38"/>
  <c r="W150" i="38"/>
  <c r="AJ149" i="38"/>
  <c r="AB149" i="38"/>
  <c r="T149" i="38"/>
  <c r="AG148" i="38"/>
  <c r="Y148" i="38"/>
  <c r="Q148" i="38"/>
  <c r="AD147" i="38"/>
  <c r="V147" i="38"/>
  <c r="AI145" i="38"/>
  <c r="AA145" i="38"/>
  <c r="S145" i="38"/>
  <c r="AF144" i="38"/>
  <c r="X144" i="38"/>
  <c r="P144" i="38"/>
  <c r="AC143" i="38"/>
  <c r="U143" i="38"/>
  <c r="AH142" i="38"/>
  <c r="Z142" i="38"/>
  <c r="R142" i="38"/>
  <c r="AE141" i="38"/>
  <c r="W141" i="38"/>
  <c r="AJ140" i="38"/>
  <c r="AB140" i="38"/>
  <c r="T140" i="38"/>
  <c r="AG139" i="38"/>
  <c r="Y139" i="38"/>
  <c r="Q139" i="38"/>
  <c r="AD138" i="38"/>
  <c r="V138" i="38"/>
  <c r="AI137" i="38"/>
  <c r="AA137" i="38"/>
  <c r="S137" i="38"/>
  <c r="AF136" i="38"/>
  <c r="X136" i="38"/>
  <c r="P136" i="38"/>
  <c r="AF156" i="38"/>
  <c r="X156" i="38"/>
  <c r="P156" i="38"/>
  <c r="AC155" i="38"/>
  <c r="U155" i="38"/>
  <c r="AH154" i="38"/>
  <c r="Z154" i="38"/>
  <c r="R154" i="38"/>
  <c r="AE153" i="38"/>
  <c r="W153" i="38"/>
  <c r="AJ152" i="38"/>
  <c r="AB152" i="38"/>
  <c r="T152" i="38"/>
  <c r="AG151" i="38"/>
  <c r="Y151" i="38"/>
  <c r="Q151" i="38"/>
  <c r="AD150" i="38"/>
  <c r="V150" i="38"/>
  <c r="AI149" i="38"/>
  <c r="AA149" i="38"/>
  <c r="S149" i="38"/>
  <c r="AF148" i="38"/>
  <c r="X148" i="38"/>
  <c r="P148" i="38"/>
  <c r="AC147" i="38"/>
  <c r="U147" i="38"/>
  <c r="AH145" i="38"/>
  <c r="Z145" i="38"/>
  <c r="R145" i="38"/>
  <c r="AE144" i="38"/>
  <c r="W144" i="38"/>
  <c r="AJ143" i="38"/>
  <c r="AB143" i="38"/>
  <c r="T143" i="38"/>
  <c r="AG142" i="38"/>
  <c r="Y142" i="38"/>
  <c r="Q142" i="38"/>
  <c r="AD141" i="38"/>
  <c r="V141" i="38"/>
  <c r="AI140" i="38"/>
  <c r="AA140" i="38"/>
  <c r="S140" i="38"/>
  <c r="AF139" i="38"/>
  <c r="X139" i="38"/>
  <c r="P139" i="38"/>
  <c r="AC138" i="38"/>
  <c r="U138" i="38"/>
  <c r="AH137" i="38"/>
  <c r="Z137" i="38"/>
  <c r="R137" i="38"/>
  <c r="AE136" i="38"/>
  <c r="W136" i="38"/>
  <c r="AE156" i="38"/>
  <c r="W156" i="38"/>
  <c r="AJ155" i="38"/>
  <c r="AB155" i="38"/>
  <c r="T155" i="38"/>
  <c r="AG154" i="38"/>
  <c r="Y154" i="38"/>
  <c r="Q154" i="38"/>
  <c r="AD153" i="38"/>
  <c r="V153" i="38"/>
  <c r="AI152" i="38"/>
  <c r="AA152" i="38"/>
  <c r="S152" i="38"/>
  <c r="AF151" i="38"/>
  <c r="X151" i="38"/>
  <c r="P151" i="38"/>
  <c r="AC150" i="38"/>
  <c r="U150" i="38"/>
  <c r="AH149" i="38"/>
  <c r="Z149" i="38"/>
  <c r="R149" i="38"/>
  <c r="AE148" i="38"/>
  <c r="W148" i="38"/>
  <c r="AJ147" i="38"/>
  <c r="AB147" i="38"/>
  <c r="T147" i="38"/>
  <c r="AG145" i="38"/>
  <c r="Y145" i="38"/>
  <c r="Q145" i="38"/>
  <c r="AD144" i="38"/>
  <c r="V144" i="38"/>
  <c r="AI143" i="38"/>
  <c r="AA143" i="38"/>
  <c r="S143" i="38"/>
  <c r="AF142" i="38"/>
  <c r="X142" i="38"/>
  <c r="P142" i="38"/>
  <c r="AC141" i="38"/>
  <c r="U141" i="38"/>
  <c r="AH140" i="38"/>
  <c r="Z140" i="38"/>
  <c r="R140" i="38"/>
  <c r="AE139" i="38"/>
  <c r="W139" i="38"/>
  <c r="AJ138" i="38"/>
  <c r="AB138" i="38"/>
  <c r="T138" i="38"/>
  <c r="AG137" i="38"/>
  <c r="Y137" i="38"/>
  <c r="Q137" i="38"/>
  <c r="AD136" i="38"/>
  <c r="V136" i="38"/>
  <c r="AD156" i="38"/>
  <c r="V156" i="38"/>
  <c r="AI155" i="38"/>
  <c r="AA155" i="38"/>
  <c r="S155" i="38"/>
  <c r="AF154" i="38"/>
  <c r="X154" i="38"/>
  <c r="P154" i="38"/>
  <c r="AC153" i="38"/>
  <c r="U153" i="38"/>
  <c r="AH152" i="38"/>
  <c r="Z152" i="38"/>
  <c r="R152" i="38"/>
  <c r="AE151" i="38"/>
  <c r="W151" i="38"/>
  <c r="AJ150" i="38"/>
  <c r="AB150" i="38"/>
  <c r="T150" i="38"/>
  <c r="AG149" i="38"/>
  <c r="Y149" i="38"/>
  <c r="Q149" i="38"/>
  <c r="AD148" i="38"/>
  <c r="V148" i="38"/>
  <c r="AI147" i="38"/>
  <c r="AA147" i="38"/>
  <c r="S147" i="38"/>
  <c r="AF145" i="38"/>
  <c r="X145" i="38"/>
  <c r="P145" i="38"/>
  <c r="AC144" i="38"/>
  <c r="U144" i="38"/>
  <c r="AH143" i="38"/>
  <c r="Z143" i="38"/>
  <c r="R143" i="38"/>
  <c r="AE142" i="38"/>
  <c r="W142" i="38"/>
  <c r="AJ141" i="38"/>
  <c r="AB141" i="38"/>
  <c r="T141" i="38"/>
  <c r="AG140" i="38"/>
  <c r="Y140" i="38"/>
  <c r="Q140" i="38"/>
  <c r="AD139" i="38"/>
  <c r="V139" i="38"/>
  <c r="AI138" i="38"/>
  <c r="AA138" i="38"/>
  <c r="S138" i="38"/>
  <c r="AF137" i="38"/>
  <c r="X137" i="38"/>
  <c r="P137" i="38"/>
  <c r="AC136" i="38"/>
  <c r="U136" i="38"/>
  <c r="AC156" i="38"/>
  <c r="U156" i="38"/>
  <c r="AH155" i="38"/>
  <c r="Z155" i="38"/>
  <c r="R155" i="38"/>
  <c r="AE154" i="38"/>
  <c r="W154" i="38"/>
  <c r="AJ153" i="38"/>
  <c r="AB153" i="38"/>
  <c r="T153" i="38"/>
  <c r="AG152" i="38"/>
  <c r="Y152" i="38"/>
  <c r="Q152" i="38"/>
  <c r="AD151" i="38"/>
  <c r="V151" i="38"/>
  <c r="AI150" i="38"/>
  <c r="AA150" i="38"/>
  <c r="S150" i="38"/>
  <c r="AF149" i="38"/>
  <c r="X149" i="38"/>
  <c r="P149" i="38"/>
  <c r="AC148" i="38"/>
  <c r="U148" i="38"/>
  <c r="AH147" i="38"/>
  <c r="Z147" i="38"/>
  <c r="R147" i="38"/>
  <c r="AE145" i="38"/>
  <c r="W145" i="38"/>
  <c r="AJ144" i="38"/>
  <c r="AB144" i="38"/>
  <c r="T144" i="38"/>
  <c r="AG143" i="38"/>
  <c r="Y143" i="38"/>
  <c r="Q143" i="38"/>
  <c r="AD142" i="38"/>
  <c r="V142" i="38"/>
  <c r="AI141" i="38"/>
  <c r="AA141" i="38"/>
  <c r="S141" i="38"/>
  <c r="AF140" i="38"/>
  <c r="X140" i="38"/>
  <c r="P140" i="38"/>
  <c r="AC139" i="38"/>
  <c r="U139" i="38"/>
  <c r="AH138" i="38"/>
  <c r="Z138" i="38"/>
  <c r="R138" i="38"/>
  <c r="AE137" i="38"/>
  <c r="W137" i="38"/>
  <c r="AJ136" i="38"/>
  <c r="AB136" i="38"/>
  <c r="T136" i="38"/>
  <c r="AA136" i="38"/>
  <c r="AC137" i="38"/>
  <c r="AE138" i="38"/>
  <c r="AB139" i="38"/>
  <c r="AD140" i="38"/>
  <c r="AF141" i="38"/>
  <c r="AC142" i="38"/>
  <c r="AE143" i="38"/>
  <c r="AI144" i="38"/>
  <c r="Y147" i="38"/>
  <c r="AJ148" i="38"/>
  <c r="Z150" i="38"/>
  <c r="P152" i="38"/>
  <c r="AA153" i="38"/>
  <c r="Q155" i="38"/>
  <c r="AB156" i="38"/>
  <c r="Q138" i="38"/>
  <c r="AD145" i="38"/>
  <c r="AF152" i="38"/>
  <c r="AG136" i="38"/>
  <c r="AD137" i="38"/>
  <c r="AF138" i="38"/>
  <c r="AH139" i="38"/>
  <c r="AE140" i="38"/>
  <c r="AG141" i="38"/>
  <c r="AI142" i="38"/>
  <c r="AF143" i="38"/>
  <c r="T145" i="38"/>
  <c r="AE147" i="38"/>
  <c r="U149" i="38"/>
  <c r="AF150" i="38"/>
  <c r="V152" i="38"/>
  <c r="AG153" i="38"/>
  <c r="W155" i="38"/>
  <c r="AH156" i="38"/>
  <c r="S139" i="38"/>
  <c r="V143" i="38"/>
  <c r="AE149" i="38"/>
  <c r="AH136" i="38"/>
  <c r="AJ137" i="38"/>
  <c r="AG138" i="38"/>
  <c r="AI139" i="38"/>
  <c r="P141" i="38"/>
  <c r="AH141" i="38"/>
  <c r="AJ142" i="38"/>
  <c r="Q144" i="38"/>
  <c r="V145" i="38"/>
  <c r="AG147" i="38"/>
  <c r="W149" i="38"/>
  <c r="AH150" i="38"/>
  <c r="X152" i="38"/>
  <c r="AI153" i="38"/>
  <c r="Y155" i="38"/>
  <c r="AJ156" i="38"/>
  <c r="E44" i="12"/>
  <c r="AG104" i="41" l="1"/>
  <c r="AG126" i="41"/>
  <c r="AG114" i="41"/>
  <c r="AG90" i="41"/>
  <c r="AG74" i="41"/>
  <c r="AG102" i="41"/>
  <c r="AG107" i="41"/>
  <c r="AG111" i="41"/>
  <c r="AG91" i="41"/>
  <c r="AG10" i="41"/>
  <c r="AG78" i="41"/>
  <c r="AG122" i="41"/>
  <c r="AG88" i="41"/>
  <c r="AG72" i="41"/>
  <c r="AG18" i="41"/>
  <c r="AG96" i="41"/>
  <c r="AG79" i="41"/>
  <c r="AG106" i="41"/>
  <c r="AG84" i="41"/>
  <c r="AG92" i="41"/>
  <c r="AG75" i="41"/>
  <c r="AG103" i="41"/>
  <c r="AG87" i="41"/>
  <c r="AG124" i="41"/>
  <c r="AG112" i="41"/>
  <c r="AG110" i="41"/>
  <c r="AG108" i="41"/>
  <c r="AG14" i="41"/>
  <c r="AG116" i="41"/>
  <c r="AG100" i="41"/>
  <c r="AG123" i="41"/>
  <c r="AG120" i="41"/>
  <c r="AG12" i="41"/>
  <c r="AG15" i="41"/>
  <c r="AG16" i="41"/>
  <c r="AG118" i="41"/>
  <c r="AG86" i="41"/>
  <c r="AG119" i="41"/>
  <c r="AG76" i="41"/>
  <c r="AG98" i="41"/>
  <c r="AG82" i="41"/>
  <c r="W19" i="41"/>
  <c r="AE19" i="41"/>
  <c r="AG70" i="41"/>
  <c r="AG68" i="41"/>
  <c r="AG71" i="41"/>
  <c r="AG40" i="41"/>
  <c r="Z142" i="22"/>
  <c r="AA138" i="22"/>
  <c r="U137" i="22"/>
  <c r="P132" i="40" s="1"/>
  <c r="K11" i="39" s="1"/>
  <c r="K266" i="39" s="1"/>
  <c r="K265" i="39" s="1"/>
  <c r="K7" i="39" s="1"/>
  <c r="T144" i="22"/>
  <c r="AG28" i="41"/>
  <c r="L59" i="41"/>
  <c r="AG22" i="41"/>
  <c r="AG48" i="41"/>
  <c r="AG24" i="41"/>
  <c r="N59" i="41"/>
  <c r="AG56" i="41"/>
  <c r="AG64" i="41"/>
  <c r="AB59" i="41"/>
  <c r="AG26" i="41"/>
  <c r="AG20" i="41"/>
  <c r="AG54" i="41"/>
  <c r="AG62" i="41"/>
  <c r="AG36" i="41"/>
  <c r="Q59" i="41"/>
  <c r="AG66" i="41"/>
  <c r="AG30" i="41"/>
  <c r="AG46" i="41"/>
  <c r="AG52" i="41"/>
  <c r="AG42" i="41"/>
  <c r="AG38" i="41"/>
  <c r="AG50" i="41"/>
  <c r="AA59" i="41"/>
  <c r="AG23" i="41"/>
  <c r="AG51" i="41"/>
  <c r="AG44" i="41"/>
  <c r="AG55" i="41"/>
  <c r="AG43" i="41"/>
  <c r="AG32" i="41"/>
  <c r="AG31" i="41"/>
  <c r="O59" i="41"/>
  <c r="AG58" i="41"/>
  <c r="AG60" i="41"/>
  <c r="AG34" i="41"/>
  <c r="W59" i="41"/>
  <c r="X23" i="40"/>
  <c r="O25" i="40"/>
  <c r="Z25" i="40"/>
  <c r="U25" i="40"/>
  <c r="S23" i="40"/>
  <c r="N23" i="40"/>
  <c r="P23" i="40"/>
  <c r="W25" i="40"/>
  <c r="K25" i="40"/>
  <c r="AC25" i="40"/>
  <c r="AA23" i="40"/>
  <c r="V23" i="40"/>
  <c r="X25" i="40"/>
  <c r="L25" i="40"/>
  <c r="Y23" i="40"/>
  <c r="AB23" i="40"/>
  <c r="W23" i="40"/>
  <c r="Q23" i="40"/>
  <c r="Q25" i="40"/>
  <c r="T25" i="40"/>
  <c r="R23" i="40"/>
  <c r="M23" i="40"/>
  <c r="AE23" i="40"/>
  <c r="P25" i="40"/>
  <c r="AG24" i="40"/>
  <c r="T23" i="40"/>
  <c r="Y25" i="40"/>
  <c r="AB25" i="40"/>
  <c r="V25" i="40"/>
  <c r="Z23" i="40"/>
  <c r="U23" i="40"/>
  <c r="AA25" i="40"/>
  <c r="O23" i="40"/>
  <c r="R25" i="40"/>
  <c r="M25" i="40"/>
  <c r="K23" i="40"/>
  <c r="AG100" i="40"/>
  <c r="AG79" i="40"/>
  <c r="AG97" i="40"/>
  <c r="AG96" i="40"/>
  <c r="AG86" i="40"/>
  <c r="AG38" i="40"/>
  <c r="AG40" i="40"/>
  <c r="V57" i="40"/>
  <c r="U57" i="40"/>
  <c r="Y57" i="40"/>
  <c r="AG56" i="40"/>
  <c r="L57" i="40"/>
  <c r="AE57" i="40"/>
  <c r="N57" i="40"/>
  <c r="T57" i="40"/>
  <c r="P57" i="40"/>
  <c r="S57" i="40"/>
  <c r="M57" i="40"/>
  <c r="Q57" i="40"/>
  <c r="O40" i="15"/>
  <c r="O10" i="15"/>
  <c r="E40" i="15"/>
  <c r="K11" i="15"/>
  <c r="K41" i="15"/>
  <c r="G41" i="15"/>
  <c r="G11" i="15"/>
  <c r="L41" i="15"/>
  <c r="L11" i="15"/>
  <c r="O41" i="15"/>
  <c r="O11" i="15"/>
  <c r="G40" i="15"/>
  <c r="G10" i="15"/>
  <c r="H40" i="15"/>
  <c r="H10" i="15"/>
  <c r="F10" i="15"/>
  <c r="F40" i="15"/>
  <c r="J40" i="15"/>
  <c r="J10" i="15"/>
  <c r="J11" i="15"/>
  <c r="J41" i="15"/>
  <c r="N41" i="15"/>
  <c r="N11" i="15"/>
  <c r="F41" i="15"/>
  <c r="F11" i="15"/>
  <c r="H11" i="15"/>
  <c r="H41" i="15"/>
  <c r="L10" i="15"/>
  <c r="L40" i="15"/>
  <c r="N10" i="15"/>
  <c r="N40" i="15"/>
  <c r="K10" i="15"/>
  <c r="K40" i="15"/>
  <c r="I11" i="15"/>
  <c r="I41" i="15"/>
  <c r="M41" i="15"/>
  <c r="M11" i="15"/>
  <c r="I40" i="15"/>
  <c r="I10" i="15"/>
  <c r="M10" i="15"/>
  <c r="M40" i="15"/>
  <c r="E41" i="15"/>
  <c r="N9" i="15"/>
  <c r="N39" i="15"/>
  <c r="AG124" i="40"/>
  <c r="AG112" i="40"/>
  <c r="AG89" i="40"/>
  <c r="AG20" i="40"/>
  <c r="AG90" i="40"/>
  <c r="AG58" i="40"/>
  <c r="AG68" i="40"/>
  <c r="AG110" i="40"/>
  <c r="AG34" i="40"/>
  <c r="AG44" i="40"/>
  <c r="O33" i="40"/>
  <c r="Z33" i="40"/>
  <c r="U33" i="40"/>
  <c r="AG118" i="40"/>
  <c r="AG74" i="40"/>
  <c r="AG95" i="40"/>
  <c r="W138" i="22"/>
  <c r="AG139" i="22"/>
  <c r="AG142" i="22"/>
  <c r="AI143" i="22"/>
  <c r="P145" i="22"/>
  <c r="V145" i="22"/>
  <c r="R144" i="22"/>
  <c r="AJ136" i="22"/>
  <c r="AG10" i="40"/>
  <c r="AG12" i="40"/>
  <c r="AG102" i="40"/>
  <c r="AG114" i="40"/>
  <c r="AG87" i="40"/>
  <c r="M33" i="40"/>
  <c r="AG120" i="40"/>
  <c r="AG52" i="40"/>
  <c r="AG70" i="40"/>
  <c r="AG47" i="40"/>
  <c r="AG32" i="40"/>
  <c r="AG66" i="40"/>
  <c r="AG119" i="40"/>
  <c r="AG55" i="40"/>
  <c r="W33" i="40"/>
  <c r="K33" i="40"/>
  <c r="AC33" i="40"/>
  <c r="AG18" i="40"/>
  <c r="AG128" i="40"/>
  <c r="AG64" i="40"/>
  <c r="AG144" i="22"/>
  <c r="AJ137" i="22"/>
  <c r="AE132" i="40" s="1"/>
  <c r="Z11" i="39" s="1"/>
  <c r="Z266" i="39" s="1"/>
  <c r="Z265" i="39" s="1"/>
  <c r="Z7" i="39" s="1"/>
  <c r="Y139" i="22"/>
  <c r="AA140" i="22"/>
  <c r="AA143" i="22"/>
  <c r="AC144" i="22"/>
  <c r="AI144" i="22"/>
  <c r="AB142" i="22"/>
  <c r="AF138" i="22"/>
  <c r="AG92" i="40"/>
  <c r="AG60" i="40"/>
  <c r="AG62" i="40"/>
  <c r="N33" i="40"/>
  <c r="AG81" i="40"/>
  <c r="AG94" i="40"/>
  <c r="AG15" i="40"/>
  <c r="AG36" i="40"/>
  <c r="AG98" i="40"/>
  <c r="AG88" i="40"/>
  <c r="AG129" i="40"/>
  <c r="AE33" i="40"/>
  <c r="S33" i="40"/>
  <c r="AG84" i="40"/>
  <c r="Y144" i="22"/>
  <c r="AI145" i="22"/>
  <c r="Q139" i="22"/>
  <c r="S140" i="22"/>
  <c r="U141" i="22"/>
  <c r="U144" i="22"/>
  <c r="U142" i="22"/>
  <c r="V142" i="22"/>
  <c r="AG26" i="40"/>
  <c r="AG126" i="40"/>
  <c r="AG28" i="40"/>
  <c r="AG80" i="40"/>
  <c r="AG116" i="40"/>
  <c r="AG82" i="40"/>
  <c r="AG121" i="40"/>
  <c r="AG78" i="40"/>
  <c r="AG46" i="40"/>
  <c r="AG14" i="40"/>
  <c r="P33" i="40"/>
  <c r="AA33" i="40"/>
  <c r="AG104" i="40"/>
  <c r="Q144" i="22"/>
  <c r="AA145" i="22"/>
  <c r="AF136" i="22"/>
  <c r="AF139" i="22"/>
  <c r="AH140" i="22"/>
  <c r="AJ141" i="22"/>
  <c r="AH141" i="22"/>
  <c r="AF140" i="22"/>
  <c r="P138" i="22"/>
  <c r="AG16" i="40"/>
  <c r="AG65" i="40"/>
  <c r="R33" i="40"/>
  <c r="W137" i="22"/>
  <c r="R132" i="40" s="1"/>
  <c r="M11" i="39" s="1"/>
  <c r="M266" i="39" s="1"/>
  <c r="M265" i="39" s="1"/>
  <c r="M7" i="39" s="1"/>
  <c r="AG122" i="40"/>
  <c r="AG30" i="40"/>
  <c r="AG111" i="40"/>
  <c r="AG50" i="40"/>
  <c r="X33" i="40"/>
  <c r="L33" i="40"/>
  <c r="AG72" i="40"/>
  <c r="AG127" i="40"/>
  <c r="AF141" i="22"/>
  <c r="S145" i="22"/>
  <c r="X136" i="22"/>
  <c r="Z137" i="22"/>
  <c r="U132" i="40" s="1"/>
  <c r="P11" i="39" s="1"/>
  <c r="P266" i="39" s="1"/>
  <c r="P265" i="39" s="1"/>
  <c r="P7" i="39" s="1"/>
  <c r="Z140" i="22"/>
  <c r="AB141" i="22"/>
  <c r="T139" i="22"/>
  <c r="AD140" i="22"/>
  <c r="V33" i="40"/>
  <c r="S138" i="22"/>
  <c r="AG48" i="40"/>
  <c r="AG108" i="40"/>
  <c r="AG76" i="40"/>
  <c r="Q33" i="40"/>
  <c r="T33" i="40"/>
  <c r="AG106" i="40"/>
  <c r="AG54" i="40"/>
  <c r="AG42" i="40"/>
  <c r="AG22" i="40"/>
  <c r="X141" i="22"/>
  <c r="AH142" i="22"/>
  <c r="AH145" i="22"/>
  <c r="R137" i="22"/>
  <c r="M132" i="40" s="1"/>
  <c r="H11" i="39" s="1"/>
  <c r="H266" i="39" s="1"/>
  <c r="H265" i="39" s="1"/>
  <c r="H7" i="39" s="1"/>
  <c r="T138" i="22"/>
  <c r="T141" i="22"/>
  <c r="AG138" i="22"/>
  <c r="S139" i="22"/>
  <c r="S130" i="42"/>
  <c r="Y11" i="41"/>
  <c r="AE11" i="41"/>
  <c r="AD11" i="41"/>
  <c r="W11" i="41"/>
  <c r="V11" i="41"/>
  <c r="O11" i="41"/>
  <c r="N11" i="41"/>
  <c r="Z11" i="41"/>
  <c r="X11" i="41"/>
  <c r="M59" i="41"/>
  <c r="AC59" i="41"/>
  <c r="AE59" i="41"/>
  <c r="P11" i="41"/>
  <c r="R59" i="41"/>
  <c r="T59" i="41"/>
  <c r="P59" i="41"/>
  <c r="AC11" i="41"/>
  <c r="AA11" i="41"/>
  <c r="U59" i="41"/>
  <c r="V59" i="41"/>
  <c r="X59" i="41"/>
  <c r="U11" i="41"/>
  <c r="AB11" i="41"/>
  <c r="S11" i="41"/>
  <c r="Y59" i="41"/>
  <c r="K59" i="41"/>
  <c r="Q11" i="41"/>
  <c r="R11" i="41"/>
  <c r="M11" i="41"/>
  <c r="T11" i="41"/>
  <c r="K11" i="41"/>
  <c r="Z59" i="41"/>
  <c r="S59" i="41"/>
  <c r="X21" i="41"/>
  <c r="P21" i="41"/>
  <c r="Y21" i="41"/>
  <c r="O21" i="41"/>
  <c r="Z21" i="41"/>
  <c r="Q21" i="41"/>
  <c r="W21" i="41"/>
  <c r="N21" i="41"/>
  <c r="R21" i="41"/>
  <c r="AE21" i="41"/>
  <c r="V21" i="41"/>
  <c r="M21" i="41"/>
  <c r="AD21" i="41"/>
  <c r="U21" i="41"/>
  <c r="L21" i="41"/>
  <c r="AA21" i="41"/>
  <c r="AC21" i="41"/>
  <c r="T21" i="41"/>
  <c r="K21" i="41"/>
  <c r="AB21" i="41"/>
  <c r="S21" i="41"/>
  <c r="AB121" i="41"/>
  <c r="T121" i="41"/>
  <c r="L121" i="41"/>
  <c r="AA121" i="41"/>
  <c r="S121" i="41"/>
  <c r="K121" i="41"/>
  <c r="Z121" i="41"/>
  <c r="R121" i="41"/>
  <c r="Y121" i="41"/>
  <c r="Q121" i="41"/>
  <c r="X121" i="41"/>
  <c r="P121" i="41"/>
  <c r="AE121" i="41"/>
  <c r="W121" i="41"/>
  <c r="O121" i="41"/>
  <c r="U121" i="41"/>
  <c r="N121" i="41"/>
  <c r="AD121" i="41"/>
  <c r="M121" i="41"/>
  <c r="AC121" i="41"/>
  <c r="V121" i="41"/>
  <c r="Y89" i="41"/>
  <c r="Q89" i="41"/>
  <c r="X89" i="41"/>
  <c r="P89" i="41"/>
  <c r="V89" i="41"/>
  <c r="L89" i="41"/>
  <c r="AA89" i="41"/>
  <c r="O89" i="41"/>
  <c r="W89" i="41"/>
  <c r="U89" i="41"/>
  <c r="AC89" i="41"/>
  <c r="N89" i="41"/>
  <c r="AB89" i="41"/>
  <c r="Z89" i="41"/>
  <c r="T89" i="41"/>
  <c r="R89" i="41"/>
  <c r="M89" i="41"/>
  <c r="AE89" i="41"/>
  <c r="AD89" i="41"/>
  <c r="S89" i="41"/>
  <c r="K89" i="41"/>
  <c r="AC29" i="41"/>
  <c r="U29" i="41"/>
  <c r="AA29" i="41"/>
  <c r="S29" i="41"/>
  <c r="K29" i="41"/>
  <c r="Z29" i="41"/>
  <c r="R29" i="41"/>
  <c r="Y29" i="41"/>
  <c r="X29" i="41"/>
  <c r="P29" i="41"/>
  <c r="T29" i="41"/>
  <c r="Q29" i="41"/>
  <c r="O29" i="41"/>
  <c r="AE29" i="41"/>
  <c r="N29" i="41"/>
  <c r="W29" i="41"/>
  <c r="AD29" i="41"/>
  <c r="M29" i="41"/>
  <c r="V29" i="41"/>
  <c r="AB29" i="41"/>
  <c r="L29" i="41"/>
  <c r="AB47" i="41"/>
  <c r="T47" i="41"/>
  <c r="L47" i="41"/>
  <c r="AA47" i="41"/>
  <c r="S47" i="41"/>
  <c r="K47" i="41"/>
  <c r="AE47" i="41"/>
  <c r="W47" i="41"/>
  <c r="O47" i="41"/>
  <c r="R47" i="41"/>
  <c r="Y47" i="41"/>
  <c r="M47" i="41"/>
  <c r="AC47" i="41"/>
  <c r="Z47" i="41"/>
  <c r="X47" i="41"/>
  <c r="V47" i="41"/>
  <c r="U47" i="41"/>
  <c r="Q47" i="41"/>
  <c r="N47" i="41"/>
  <c r="P47" i="41"/>
  <c r="AD47" i="41"/>
  <c r="X67" i="41"/>
  <c r="P67" i="41"/>
  <c r="AE67" i="41"/>
  <c r="W67" i="41"/>
  <c r="O67" i="41"/>
  <c r="AA67" i="41"/>
  <c r="S67" i="41"/>
  <c r="K67" i="41"/>
  <c r="U67" i="41"/>
  <c r="AD67" i="41"/>
  <c r="R67" i="41"/>
  <c r="AB67" i="41"/>
  <c r="N67" i="41"/>
  <c r="Z67" i="41"/>
  <c r="M67" i="41"/>
  <c r="L67" i="41"/>
  <c r="AC67" i="41"/>
  <c r="Y67" i="41"/>
  <c r="V67" i="41"/>
  <c r="T67" i="41"/>
  <c r="Q67" i="41"/>
  <c r="AE17" i="41"/>
  <c r="W17" i="41"/>
  <c r="O17" i="41"/>
  <c r="Q17" i="41"/>
  <c r="AD17" i="41"/>
  <c r="V17" i="41"/>
  <c r="N17" i="41"/>
  <c r="AC17" i="41"/>
  <c r="U17" i="41"/>
  <c r="M17" i="41"/>
  <c r="Y17" i="41"/>
  <c r="AB17" i="41"/>
  <c r="T17" i="41"/>
  <c r="L17" i="41"/>
  <c r="AA17" i="41"/>
  <c r="S17" i="41"/>
  <c r="K17" i="41"/>
  <c r="X17" i="41"/>
  <c r="P17" i="41"/>
  <c r="Z17" i="41"/>
  <c r="R17" i="41"/>
  <c r="AB63" i="41"/>
  <c r="T63" i="41"/>
  <c r="L63" i="41"/>
  <c r="AA63" i="41"/>
  <c r="S63" i="41"/>
  <c r="K63" i="41"/>
  <c r="AE63" i="41"/>
  <c r="W63" i="41"/>
  <c r="O63" i="41"/>
  <c r="AC63" i="41"/>
  <c r="P63" i="41"/>
  <c r="Y63" i="41"/>
  <c r="M63" i="41"/>
  <c r="V63" i="41"/>
  <c r="U63" i="41"/>
  <c r="R63" i="41"/>
  <c r="Q63" i="41"/>
  <c r="N63" i="41"/>
  <c r="AD63" i="41"/>
  <c r="X63" i="41"/>
  <c r="Z63" i="41"/>
  <c r="AD45" i="41"/>
  <c r="V45" i="41"/>
  <c r="N45" i="41"/>
  <c r="AC45" i="41"/>
  <c r="U45" i="41"/>
  <c r="M45" i="41"/>
  <c r="Y45" i="41"/>
  <c r="Q45" i="41"/>
  <c r="W45" i="41"/>
  <c r="AB45" i="41"/>
  <c r="P45" i="41"/>
  <c r="S45" i="41"/>
  <c r="R45" i="41"/>
  <c r="O45" i="41"/>
  <c r="AE45" i="41"/>
  <c r="L45" i="41"/>
  <c r="AA45" i="41"/>
  <c r="K45" i="41"/>
  <c r="Z45" i="41"/>
  <c r="X45" i="41"/>
  <c r="T45" i="41"/>
  <c r="AE25" i="41"/>
  <c r="W25" i="41"/>
  <c r="O25" i="41"/>
  <c r="AD25" i="41"/>
  <c r="V25" i="41"/>
  <c r="N25" i="41"/>
  <c r="AB25" i="41"/>
  <c r="T25" i="41"/>
  <c r="L25" i="41"/>
  <c r="Z25" i="41"/>
  <c r="M25" i="41"/>
  <c r="AC25" i="41"/>
  <c r="P25" i="41"/>
  <c r="Y25" i="41"/>
  <c r="K25" i="41"/>
  <c r="X25" i="41"/>
  <c r="U25" i="41"/>
  <c r="AA25" i="41"/>
  <c r="S25" i="41"/>
  <c r="Q25" i="41"/>
  <c r="R25" i="41"/>
  <c r="AD53" i="41"/>
  <c r="V53" i="41"/>
  <c r="N53" i="41"/>
  <c r="AC53" i="41"/>
  <c r="U53" i="41"/>
  <c r="M53" i="41"/>
  <c r="Y53" i="41"/>
  <c r="Q53" i="41"/>
  <c r="T53" i="41"/>
  <c r="AA53" i="41"/>
  <c r="O53" i="41"/>
  <c r="Z53" i="41"/>
  <c r="L53" i="41"/>
  <c r="X53" i="41"/>
  <c r="W53" i="41"/>
  <c r="S53" i="41"/>
  <c r="R53" i="41"/>
  <c r="P53" i="41"/>
  <c r="K53" i="41"/>
  <c r="AE53" i="41"/>
  <c r="AB53" i="41"/>
  <c r="AC73" i="41"/>
  <c r="U73" i="41"/>
  <c r="M73" i="41"/>
  <c r="X73" i="41"/>
  <c r="P73" i="41"/>
  <c r="V73" i="41"/>
  <c r="K73" i="41"/>
  <c r="AE73" i="41"/>
  <c r="T73" i="41"/>
  <c r="Z73" i="41"/>
  <c r="O73" i="41"/>
  <c r="W73" i="41"/>
  <c r="R73" i="41"/>
  <c r="AD73" i="41"/>
  <c r="N73" i="41"/>
  <c r="AB73" i="41"/>
  <c r="L73" i="41"/>
  <c r="AA73" i="41"/>
  <c r="Y73" i="41"/>
  <c r="S73" i="41"/>
  <c r="Q73" i="41"/>
  <c r="Z115" i="41"/>
  <c r="R115" i="41"/>
  <c r="Y115" i="41"/>
  <c r="Q115" i="41"/>
  <c r="X115" i="41"/>
  <c r="P115" i="41"/>
  <c r="AE115" i="41"/>
  <c r="W115" i="41"/>
  <c r="O115" i="41"/>
  <c r="AD115" i="41"/>
  <c r="V115" i="41"/>
  <c r="N115" i="41"/>
  <c r="AC115" i="41"/>
  <c r="U115" i="41"/>
  <c r="M115" i="41"/>
  <c r="S115" i="41"/>
  <c r="L115" i="41"/>
  <c r="AB115" i="41"/>
  <c r="K115" i="41"/>
  <c r="AA115" i="41"/>
  <c r="T115" i="41"/>
  <c r="AD37" i="41"/>
  <c r="V37" i="41"/>
  <c r="N37" i="41"/>
  <c r="AC37" i="41"/>
  <c r="U37" i="41"/>
  <c r="M37" i="41"/>
  <c r="Y37" i="41"/>
  <c r="Q37" i="41"/>
  <c r="S37" i="41"/>
  <c r="AE37" i="41"/>
  <c r="R37" i="41"/>
  <c r="AB37" i="41"/>
  <c r="P37" i="41"/>
  <c r="AA37" i="41"/>
  <c r="O37" i="41"/>
  <c r="Z37" i="41"/>
  <c r="L37" i="41"/>
  <c r="X37" i="41"/>
  <c r="K37" i="41"/>
  <c r="W37" i="41"/>
  <c r="T37" i="41"/>
  <c r="Z41" i="41"/>
  <c r="R41" i="41"/>
  <c r="Y41" i="41"/>
  <c r="Q41" i="41"/>
  <c r="AC41" i="41"/>
  <c r="U41" i="41"/>
  <c r="M41" i="41"/>
  <c r="X41" i="41"/>
  <c r="L41" i="41"/>
  <c r="W41" i="41"/>
  <c r="K41" i="41"/>
  <c r="V41" i="41"/>
  <c r="T41" i="41"/>
  <c r="AE41" i="41"/>
  <c r="S41" i="41"/>
  <c r="AD41" i="41"/>
  <c r="P41" i="41"/>
  <c r="N41" i="41"/>
  <c r="AA41" i="41"/>
  <c r="O41" i="41"/>
  <c r="AB41" i="41"/>
  <c r="AD69" i="41"/>
  <c r="V69" i="41"/>
  <c r="N69" i="41"/>
  <c r="AC69" i="41"/>
  <c r="U69" i="41"/>
  <c r="M69" i="41"/>
  <c r="Y69" i="41"/>
  <c r="Q69" i="41"/>
  <c r="AE69" i="41"/>
  <c r="R69" i="41"/>
  <c r="AA69" i="41"/>
  <c r="O69" i="41"/>
  <c r="X69" i="41"/>
  <c r="K69" i="41"/>
  <c r="W69" i="41"/>
  <c r="T69" i="41"/>
  <c r="S69" i="41"/>
  <c r="P69" i="41"/>
  <c r="L69" i="41"/>
  <c r="Z69" i="41"/>
  <c r="AB69" i="41"/>
  <c r="AB113" i="41"/>
  <c r="T113" i="41"/>
  <c r="L113" i="41"/>
  <c r="AA113" i="41"/>
  <c r="S113" i="41"/>
  <c r="K113" i="41"/>
  <c r="Z113" i="41"/>
  <c r="R113" i="41"/>
  <c r="Y113" i="41"/>
  <c r="Q113" i="41"/>
  <c r="X113" i="41"/>
  <c r="P113" i="41"/>
  <c r="AE113" i="41"/>
  <c r="W113" i="41"/>
  <c r="O113" i="41"/>
  <c r="AC113" i="41"/>
  <c r="V113" i="41"/>
  <c r="U113" i="41"/>
  <c r="AD113" i="41"/>
  <c r="N113" i="41"/>
  <c r="M113" i="41"/>
  <c r="AE99" i="41"/>
  <c r="W99" i="41"/>
  <c r="O99" i="41"/>
  <c r="AD99" i="41"/>
  <c r="V99" i="41"/>
  <c r="N99" i="41"/>
  <c r="Z99" i="41"/>
  <c r="P99" i="41"/>
  <c r="AC99" i="41"/>
  <c r="S99" i="41"/>
  <c r="AA99" i="41"/>
  <c r="L99" i="41"/>
  <c r="Y99" i="41"/>
  <c r="K99" i="41"/>
  <c r="R99" i="41"/>
  <c r="U99" i="41"/>
  <c r="T99" i="41"/>
  <c r="Q99" i="41"/>
  <c r="X99" i="41"/>
  <c r="M99" i="41"/>
  <c r="AB99" i="41"/>
  <c r="AC27" i="41"/>
  <c r="U27" i="41"/>
  <c r="M27" i="41"/>
  <c r="AB27" i="41"/>
  <c r="T27" i="41"/>
  <c r="L27" i="41"/>
  <c r="Z27" i="41"/>
  <c r="R27" i="41"/>
  <c r="W27" i="41"/>
  <c r="Y27" i="41"/>
  <c r="X27" i="41"/>
  <c r="K27" i="41"/>
  <c r="V27" i="41"/>
  <c r="S27" i="41"/>
  <c r="AE27" i="41"/>
  <c r="Q27" i="41"/>
  <c r="AD27" i="41"/>
  <c r="P27" i="41"/>
  <c r="N27" i="41"/>
  <c r="AA27" i="41"/>
  <c r="O27" i="41"/>
  <c r="AD61" i="41"/>
  <c r="V61" i="41"/>
  <c r="N61" i="41"/>
  <c r="AC61" i="41"/>
  <c r="U61" i="41"/>
  <c r="M61" i="41"/>
  <c r="Y61" i="41"/>
  <c r="Q61" i="41"/>
  <c r="S61" i="41"/>
  <c r="AB61" i="41"/>
  <c r="P61" i="41"/>
  <c r="Z61" i="41"/>
  <c r="L61" i="41"/>
  <c r="X61" i="41"/>
  <c r="K61" i="41"/>
  <c r="AE61" i="41"/>
  <c r="AA61" i="41"/>
  <c r="W61" i="41"/>
  <c r="T61" i="41"/>
  <c r="R61" i="41"/>
  <c r="O61" i="41"/>
  <c r="X117" i="41"/>
  <c r="P117" i="41"/>
  <c r="AE117" i="41"/>
  <c r="W117" i="41"/>
  <c r="O117" i="41"/>
  <c r="AD117" i="41"/>
  <c r="V117" i="41"/>
  <c r="N117" i="41"/>
  <c r="AC117" i="41"/>
  <c r="U117" i="41"/>
  <c r="M117" i="41"/>
  <c r="AB117" i="41"/>
  <c r="T117" i="41"/>
  <c r="L117" i="41"/>
  <c r="AA117" i="41"/>
  <c r="S117" i="41"/>
  <c r="K117" i="41"/>
  <c r="R117" i="41"/>
  <c r="Y117" i="41"/>
  <c r="Z117" i="41"/>
  <c r="Q117" i="41"/>
  <c r="AC85" i="41"/>
  <c r="U85" i="41"/>
  <c r="M85" i="41"/>
  <c r="AB85" i="41"/>
  <c r="T85" i="41"/>
  <c r="L85" i="41"/>
  <c r="V85" i="41"/>
  <c r="Y85" i="41"/>
  <c r="O85" i="41"/>
  <c r="W85" i="41"/>
  <c r="S85" i="41"/>
  <c r="AA85" i="41"/>
  <c r="N85" i="41"/>
  <c r="R85" i="41"/>
  <c r="Q85" i="41"/>
  <c r="P85" i="41"/>
  <c r="AE85" i="41"/>
  <c r="AD85" i="41"/>
  <c r="K85" i="41"/>
  <c r="X85" i="41"/>
  <c r="Z85" i="41"/>
  <c r="Y77" i="41"/>
  <c r="Q77" i="41"/>
  <c r="AB77" i="41"/>
  <c r="T77" i="41"/>
  <c r="L77" i="41"/>
  <c r="W77" i="41"/>
  <c r="M77" i="41"/>
  <c r="V77" i="41"/>
  <c r="K77" i="41"/>
  <c r="AA77" i="41"/>
  <c r="P77" i="41"/>
  <c r="X77" i="41"/>
  <c r="U77" i="41"/>
  <c r="S77" i="41"/>
  <c r="AE77" i="41"/>
  <c r="O77" i="41"/>
  <c r="AD77" i="41"/>
  <c r="N77" i="41"/>
  <c r="R77" i="41"/>
  <c r="AC77" i="41"/>
  <c r="Z77" i="41"/>
  <c r="AB129" i="41"/>
  <c r="T129" i="41"/>
  <c r="L129" i="41"/>
  <c r="AA129" i="41"/>
  <c r="S129" i="41"/>
  <c r="K129" i="41"/>
  <c r="Z129" i="41"/>
  <c r="R129" i="41"/>
  <c r="Y129" i="41"/>
  <c r="Q129" i="41"/>
  <c r="X129" i="41"/>
  <c r="P129" i="41"/>
  <c r="AE129" i="41"/>
  <c r="W129" i="41"/>
  <c r="O129" i="41"/>
  <c r="M129" i="41"/>
  <c r="V129" i="41"/>
  <c r="AC129" i="41"/>
  <c r="AD129" i="41"/>
  <c r="U129" i="41"/>
  <c r="N129" i="41"/>
  <c r="Z57" i="41"/>
  <c r="R57" i="41"/>
  <c r="Y57" i="41"/>
  <c r="Q57" i="41"/>
  <c r="AC57" i="41"/>
  <c r="U57" i="41"/>
  <c r="M57" i="41"/>
  <c r="AA57" i="41"/>
  <c r="N57" i="41"/>
  <c r="T57" i="41"/>
  <c r="AE57" i="41"/>
  <c r="S57" i="41"/>
  <c r="W57" i="41"/>
  <c r="V57" i="41"/>
  <c r="P57" i="41"/>
  <c r="O57" i="41"/>
  <c r="L57" i="41"/>
  <c r="AD57" i="41"/>
  <c r="K57" i="41"/>
  <c r="AB57" i="41"/>
  <c r="X57" i="41"/>
  <c r="AC93" i="41"/>
  <c r="U93" i="41"/>
  <c r="M93" i="41"/>
  <c r="AB93" i="41"/>
  <c r="T93" i="41"/>
  <c r="L93" i="41"/>
  <c r="X93" i="41"/>
  <c r="N93" i="41"/>
  <c r="AA93" i="41"/>
  <c r="Q93" i="41"/>
  <c r="Y93" i="41"/>
  <c r="W93" i="41"/>
  <c r="AE93" i="41"/>
  <c r="P93" i="41"/>
  <c r="K93" i="41"/>
  <c r="AD93" i="41"/>
  <c r="V93" i="41"/>
  <c r="S93" i="41"/>
  <c r="Z93" i="41"/>
  <c r="R93" i="41"/>
  <c r="O93" i="41"/>
  <c r="Y97" i="41"/>
  <c r="Q97" i="41"/>
  <c r="X97" i="41"/>
  <c r="P97" i="41"/>
  <c r="Z97" i="41"/>
  <c r="N97" i="41"/>
  <c r="AC97" i="41"/>
  <c r="S97" i="41"/>
  <c r="AA97" i="41"/>
  <c r="L97" i="41"/>
  <c r="W97" i="41"/>
  <c r="K97" i="41"/>
  <c r="AE97" i="41"/>
  <c r="R97" i="41"/>
  <c r="T97" i="41"/>
  <c r="O97" i="41"/>
  <c r="M97" i="41"/>
  <c r="AD97" i="41"/>
  <c r="AB97" i="41"/>
  <c r="V97" i="41"/>
  <c r="U97" i="41"/>
  <c r="Z65" i="41"/>
  <c r="R65" i="41"/>
  <c r="Y65" i="41"/>
  <c r="Q65" i="41"/>
  <c r="AC65" i="41"/>
  <c r="U65" i="41"/>
  <c r="M65" i="41"/>
  <c r="X65" i="41"/>
  <c r="L65" i="41"/>
  <c r="V65" i="41"/>
  <c r="AE65" i="41"/>
  <c r="S65" i="41"/>
  <c r="AD65" i="41"/>
  <c r="P65" i="41"/>
  <c r="AB65" i="41"/>
  <c r="AA65" i="41"/>
  <c r="W65" i="41"/>
  <c r="T65" i="41"/>
  <c r="O65" i="41"/>
  <c r="N65" i="41"/>
  <c r="K65" i="41"/>
  <c r="AD127" i="41"/>
  <c r="V127" i="41"/>
  <c r="N127" i="41"/>
  <c r="AC127" i="41"/>
  <c r="U127" i="41"/>
  <c r="M127" i="41"/>
  <c r="AB127" i="41"/>
  <c r="T127" i="41"/>
  <c r="L127" i="41"/>
  <c r="AA127" i="41"/>
  <c r="S127" i="41"/>
  <c r="K127" i="41"/>
  <c r="Z127" i="41"/>
  <c r="R127" i="41"/>
  <c r="Y127" i="41"/>
  <c r="Q127" i="41"/>
  <c r="W127" i="41"/>
  <c r="P127" i="41"/>
  <c r="O127" i="41"/>
  <c r="X127" i="41"/>
  <c r="AE127" i="41"/>
  <c r="X35" i="41"/>
  <c r="P35" i="41"/>
  <c r="AE35" i="41"/>
  <c r="W35" i="41"/>
  <c r="O35" i="41"/>
  <c r="AA35" i="41"/>
  <c r="S35" i="41"/>
  <c r="K35" i="41"/>
  <c r="V35" i="41"/>
  <c r="U35" i="41"/>
  <c r="T35" i="41"/>
  <c r="AD35" i="41"/>
  <c r="R35" i="41"/>
  <c r="AC35" i="41"/>
  <c r="Q35" i="41"/>
  <c r="AB35" i="41"/>
  <c r="N35" i="41"/>
  <c r="Z35" i="41"/>
  <c r="Y35" i="41"/>
  <c r="M35" i="41"/>
  <c r="L35" i="41"/>
  <c r="AB105" i="41"/>
  <c r="T105" i="41"/>
  <c r="L105" i="41"/>
  <c r="AA105" i="41"/>
  <c r="S105" i="41"/>
  <c r="K105" i="41"/>
  <c r="Z105" i="41"/>
  <c r="R105" i="41"/>
  <c r="Y105" i="41"/>
  <c r="Q105" i="41"/>
  <c r="X105" i="41"/>
  <c r="P105" i="41"/>
  <c r="O105" i="41"/>
  <c r="N105" i="41"/>
  <c r="V105" i="41"/>
  <c r="AD105" i="41"/>
  <c r="AC105" i="41"/>
  <c r="U105" i="41"/>
  <c r="M105" i="41"/>
  <c r="AE105" i="41"/>
  <c r="W105" i="41"/>
  <c r="AA95" i="41"/>
  <c r="S95" i="41"/>
  <c r="K95" i="41"/>
  <c r="Z95" i="41"/>
  <c r="R95" i="41"/>
  <c r="X95" i="41"/>
  <c r="N95" i="41"/>
  <c r="AC95" i="41"/>
  <c r="Q95" i="41"/>
  <c r="Y95" i="41"/>
  <c r="L95" i="41"/>
  <c r="W95" i="41"/>
  <c r="AE95" i="41"/>
  <c r="P95" i="41"/>
  <c r="O95" i="41"/>
  <c r="M95" i="41"/>
  <c r="AB95" i="41"/>
  <c r="V95" i="41"/>
  <c r="AD95" i="41"/>
  <c r="U95" i="41"/>
  <c r="T95" i="41"/>
  <c r="X109" i="41"/>
  <c r="P109" i="41"/>
  <c r="AE109" i="41"/>
  <c r="W109" i="41"/>
  <c r="O109" i="41"/>
  <c r="AD109" i="41"/>
  <c r="V109" i="41"/>
  <c r="N109" i="41"/>
  <c r="AC109" i="41"/>
  <c r="U109" i="41"/>
  <c r="M109" i="41"/>
  <c r="AB109" i="41"/>
  <c r="T109" i="41"/>
  <c r="L109" i="41"/>
  <c r="AA109" i="41"/>
  <c r="S109" i="41"/>
  <c r="K109" i="41"/>
  <c r="Q109" i="41"/>
  <c r="Y109" i="41"/>
  <c r="R109" i="41"/>
  <c r="Z109" i="41"/>
  <c r="AA13" i="41"/>
  <c r="S13" i="41"/>
  <c r="K13" i="41"/>
  <c r="M13" i="41"/>
  <c r="Z13" i="41"/>
  <c r="R13" i="41"/>
  <c r="Y13" i="41"/>
  <c r="Q13" i="41"/>
  <c r="X13" i="41"/>
  <c r="P13" i="41"/>
  <c r="AC13" i="41"/>
  <c r="U13" i="41"/>
  <c r="AE13" i="41"/>
  <c r="W13" i="41"/>
  <c r="O13" i="41"/>
  <c r="AB13" i="41"/>
  <c r="T13" i="41"/>
  <c r="L13" i="41"/>
  <c r="AD13" i="41"/>
  <c r="V13" i="41"/>
  <c r="N13" i="41"/>
  <c r="AE83" i="41"/>
  <c r="W83" i="41"/>
  <c r="O83" i="41"/>
  <c r="AD83" i="41"/>
  <c r="V83" i="41"/>
  <c r="N83" i="41"/>
  <c r="T83" i="41"/>
  <c r="Y83" i="41"/>
  <c r="M83" i="41"/>
  <c r="U83" i="41"/>
  <c r="S83" i="41"/>
  <c r="AA83" i="41"/>
  <c r="L83" i="41"/>
  <c r="Q83" i="41"/>
  <c r="P83" i="41"/>
  <c r="K83" i="41"/>
  <c r="AB83" i="41"/>
  <c r="Z83" i="41"/>
  <c r="AC83" i="41"/>
  <c r="X83" i="41"/>
  <c r="R83" i="41"/>
  <c r="Z33" i="41"/>
  <c r="R33" i="41"/>
  <c r="Y33" i="41"/>
  <c r="Q33" i="41"/>
  <c r="AC33" i="41"/>
  <c r="U33" i="41"/>
  <c r="M33" i="41"/>
  <c r="AA33" i="41"/>
  <c r="N33" i="41"/>
  <c r="X33" i="41"/>
  <c r="W33" i="41"/>
  <c r="K33" i="41"/>
  <c r="V33" i="41"/>
  <c r="T33" i="41"/>
  <c r="AE33" i="41"/>
  <c r="S33" i="41"/>
  <c r="AB33" i="41"/>
  <c r="P33" i="41"/>
  <c r="O33" i="41"/>
  <c r="L33" i="41"/>
  <c r="AD33" i="41"/>
  <c r="AC101" i="41"/>
  <c r="U101" i="41"/>
  <c r="M101" i="41"/>
  <c r="AB101" i="41"/>
  <c r="T101" i="41"/>
  <c r="L101" i="41"/>
  <c r="Z101" i="41"/>
  <c r="P101" i="41"/>
  <c r="AE101" i="41"/>
  <c r="S101" i="41"/>
  <c r="AA101" i="41"/>
  <c r="N101" i="41"/>
  <c r="Y101" i="41"/>
  <c r="K101" i="41"/>
  <c r="R101" i="41"/>
  <c r="X101" i="41"/>
  <c r="W101" i="41"/>
  <c r="V101" i="41"/>
  <c r="O101" i="41"/>
  <c r="AD101" i="41"/>
  <c r="Q101" i="41"/>
  <c r="Z49" i="41"/>
  <c r="R49" i="41"/>
  <c r="Y49" i="41"/>
  <c r="Q49" i="41"/>
  <c r="AC49" i="41"/>
  <c r="U49" i="41"/>
  <c r="M49" i="41"/>
  <c r="AB49" i="41"/>
  <c r="O49" i="41"/>
  <c r="V49" i="41"/>
  <c r="T49" i="41"/>
  <c r="AA49" i="41"/>
  <c r="X49" i="41"/>
  <c r="W49" i="41"/>
  <c r="S49" i="41"/>
  <c r="P49" i="41"/>
  <c r="N49" i="41"/>
  <c r="AE49" i="41"/>
  <c r="AD49" i="41"/>
  <c r="L49" i="41"/>
  <c r="K49" i="41"/>
  <c r="AB39" i="41"/>
  <c r="T39" i="41"/>
  <c r="L39" i="41"/>
  <c r="AA39" i="41"/>
  <c r="S39" i="41"/>
  <c r="K39" i="41"/>
  <c r="AE39" i="41"/>
  <c r="W39" i="41"/>
  <c r="O39" i="41"/>
  <c r="AC39" i="41"/>
  <c r="P39" i="41"/>
  <c r="Z39" i="41"/>
  <c r="N39" i="41"/>
  <c r="Y39" i="41"/>
  <c r="M39" i="41"/>
  <c r="X39" i="41"/>
  <c r="V39" i="41"/>
  <c r="U39" i="41"/>
  <c r="Q39" i="41"/>
  <c r="AD39" i="41"/>
  <c r="R39" i="41"/>
  <c r="X125" i="41"/>
  <c r="P125" i="41"/>
  <c r="AE125" i="41"/>
  <c r="W125" i="41"/>
  <c r="O125" i="41"/>
  <c r="AD125" i="41"/>
  <c r="V125" i="41"/>
  <c r="N125" i="41"/>
  <c r="AC125" i="41"/>
  <c r="U125" i="41"/>
  <c r="M125" i="41"/>
  <c r="AB125" i="41"/>
  <c r="T125" i="41"/>
  <c r="L125" i="41"/>
  <c r="AA125" i="41"/>
  <c r="S125" i="41"/>
  <c r="K125" i="41"/>
  <c r="Z125" i="41"/>
  <c r="Y125" i="41"/>
  <c r="R125" i="41"/>
  <c r="Q125" i="41"/>
  <c r="Y81" i="41"/>
  <c r="Q81" i="41"/>
  <c r="X81" i="41"/>
  <c r="P81" i="41"/>
  <c r="AD81" i="41"/>
  <c r="T81" i="41"/>
  <c r="W81" i="41"/>
  <c r="M81" i="41"/>
  <c r="U81" i="41"/>
  <c r="S81" i="41"/>
  <c r="AA81" i="41"/>
  <c r="L81" i="41"/>
  <c r="N81" i="41"/>
  <c r="AE81" i="41"/>
  <c r="K81" i="41"/>
  <c r="AC81" i="41"/>
  <c r="Z81" i="41"/>
  <c r="V81" i="41"/>
  <c r="AB81" i="41"/>
  <c r="R81" i="41"/>
  <c r="O81" i="41"/>
  <c r="AC131" i="42"/>
  <c r="AC130" i="42"/>
  <c r="L130" i="42"/>
  <c r="M131" i="42"/>
  <c r="M130" i="42"/>
  <c r="Q131" i="42"/>
  <c r="W131" i="42"/>
  <c r="Z131" i="42"/>
  <c r="X131" i="42"/>
  <c r="P131" i="42"/>
  <c r="P130" i="42"/>
  <c r="V130" i="42"/>
  <c r="AA131" i="42"/>
  <c r="I131" i="42"/>
  <c r="AA130" i="42"/>
  <c r="Y130" i="42"/>
  <c r="R131" i="42"/>
  <c r="Q130" i="42"/>
  <c r="AF155" i="38"/>
  <c r="AC140" i="38"/>
  <c r="AD154" i="38"/>
  <c r="U154" i="38"/>
  <c r="AH148" i="38"/>
  <c r="Q147" i="38"/>
  <c r="P147" i="38"/>
  <c r="T145" i="22"/>
  <c r="S142" i="22"/>
  <c r="R139" i="22"/>
  <c r="Q136" i="22"/>
  <c r="U143" i="22"/>
  <c r="T140" i="22"/>
  <c r="S137" i="22"/>
  <c r="N132" i="40" s="1"/>
  <c r="I11" i="39" s="1"/>
  <c r="I266" i="39" s="1"/>
  <c r="I265" i="39" s="1"/>
  <c r="I7" i="39" s="1"/>
  <c r="AJ143" i="22"/>
  <c r="AI140" i="22"/>
  <c r="AH137" i="22"/>
  <c r="AC132" i="40" s="1"/>
  <c r="X11" i="39" s="1"/>
  <c r="X266" i="39" s="1"/>
  <c r="X265" i="39" s="1"/>
  <c r="X7" i="39" s="1"/>
  <c r="AD144" i="22"/>
  <c r="AC141" i="22"/>
  <c r="AB138" i="22"/>
  <c r="X145" i="22"/>
  <c r="W142" i="22"/>
  <c r="V139" i="22"/>
  <c r="U136" i="22"/>
  <c r="P143" i="22"/>
  <c r="AJ139" i="22"/>
  <c r="AI136" i="22"/>
  <c r="AB136" i="22"/>
  <c r="W145" i="22"/>
  <c r="AE143" i="22"/>
  <c r="AI141" i="22"/>
  <c r="P140" i="22"/>
  <c r="Z144" i="22"/>
  <c r="AJ142" i="22"/>
  <c r="AI138" i="22"/>
  <c r="AD145" i="22"/>
  <c r="AC142" i="22"/>
  <c r="AB139" i="22"/>
  <c r="AA136" i="22"/>
  <c r="AC145" i="22"/>
  <c r="AG143" i="22"/>
  <c r="T142" i="22"/>
  <c r="X140" i="22"/>
  <c r="Z138" i="22"/>
  <c r="W143" i="22"/>
  <c r="X138" i="22"/>
  <c r="AI139" i="22"/>
  <c r="AD143" i="22"/>
  <c r="AC140" i="22"/>
  <c r="AB137" i="22"/>
  <c r="W132" i="40" s="1"/>
  <c r="R11" i="39" s="1"/>
  <c r="R266" i="39" s="1"/>
  <c r="R265" i="39" s="1"/>
  <c r="R7" i="39" s="1"/>
  <c r="AF144" i="22"/>
  <c r="AE141" i="22"/>
  <c r="AD138" i="22"/>
  <c r="Z145" i="22"/>
  <c r="Y142" i="22"/>
  <c r="X139" i="22"/>
  <c r="W136" i="22"/>
  <c r="S143" i="22"/>
  <c r="R140" i="22"/>
  <c r="Q137" i="22"/>
  <c r="L132" i="40" s="1"/>
  <c r="G11" i="39" s="1"/>
  <c r="G266" i="39" s="1"/>
  <c r="G265" i="39" s="1"/>
  <c r="G7" i="39" s="1"/>
  <c r="AH143" i="22"/>
  <c r="AG140" i="22"/>
  <c r="AF137" i="22"/>
  <c r="AA132" i="40" s="1"/>
  <c r="V11" i="39" s="1"/>
  <c r="V266" i="39" s="1"/>
  <c r="V265" i="39" s="1"/>
  <c r="V7" i="39" s="1"/>
  <c r="AA144" i="22"/>
  <c r="Z141" i="22"/>
  <c r="Y138" i="22"/>
  <c r="AD142" i="22"/>
  <c r="Q141" i="22"/>
  <c r="U139" i="22"/>
  <c r="AC137" i="22"/>
  <c r="X132" i="40" s="1"/>
  <c r="S11" i="39" s="1"/>
  <c r="S266" i="39" s="1"/>
  <c r="S265" i="39" s="1"/>
  <c r="S7" i="39" s="1"/>
  <c r="R136" i="22"/>
  <c r="V143" i="22"/>
  <c r="U140" i="22"/>
  <c r="T137" i="22"/>
  <c r="O132" i="40" s="1"/>
  <c r="J11" i="39" s="1"/>
  <c r="J266" i="39" s="1"/>
  <c r="J265" i="39" s="1"/>
  <c r="J7" i="39" s="1"/>
  <c r="X144" i="22"/>
  <c r="W141" i="22"/>
  <c r="V138" i="22"/>
  <c r="R145" i="22"/>
  <c r="Q142" i="22"/>
  <c r="P139" i="22"/>
  <c r="AG145" i="22"/>
  <c r="AF142" i="22"/>
  <c r="AE139" i="22"/>
  <c r="AD136" i="22"/>
  <c r="Z143" i="22"/>
  <c r="Y140" i="22"/>
  <c r="X137" i="22"/>
  <c r="S132" i="40" s="1"/>
  <c r="N11" i="39" s="1"/>
  <c r="N266" i="39" s="1"/>
  <c r="N265" i="39" s="1"/>
  <c r="N7" i="39" s="1"/>
  <c r="S144" i="22"/>
  <c r="R141" i="22"/>
  <c r="Q138" i="22"/>
  <c r="S141" i="22"/>
  <c r="AA139" i="22"/>
  <c r="AE137" i="22"/>
  <c r="Z132" i="40" s="1"/>
  <c r="U11" i="39" s="1"/>
  <c r="U266" i="39" s="1"/>
  <c r="U265" i="39" s="1"/>
  <c r="U7" i="39" s="1"/>
  <c r="S136" i="22"/>
  <c r="AB144" i="22"/>
  <c r="Y141" i="22"/>
  <c r="AJ145" i="22"/>
  <c r="AI142" i="22"/>
  <c r="AH139" i="22"/>
  <c r="AG136" i="22"/>
  <c r="P144" i="22"/>
  <c r="AJ140" i="22"/>
  <c r="AI137" i="22"/>
  <c r="AD132" i="40" s="1"/>
  <c r="Y11" i="39" s="1"/>
  <c r="Y266" i="39" s="1"/>
  <c r="Y265" i="39" s="1"/>
  <c r="Y7" i="39" s="1"/>
  <c r="AE144" i="22"/>
  <c r="AD141" i="22"/>
  <c r="AC138" i="22"/>
  <c r="Y145" i="22"/>
  <c r="X142" i="22"/>
  <c r="W139" i="22"/>
  <c r="V136" i="22"/>
  <c r="R143" i="22"/>
  <c r="Q140" i="22"/>
  <c r="P137" i="22"/>
  <c r="K132" i="40" s="1"/>
  <c r="F11" i="39" s="1"/>
  <c r="F266" i="39" s="1"/>
  <c r="F265" i="39" s="1"/>
  <c r="F7" i="39" s="1"/>
  <c r="AF143" i="22"/>
  <c r="AE140" i="22"/>
  <c r="AD137" i="22"/>
  <c r="Y132" i="40" s="1"/>
  <c r="T11" i="39" s="1"/>
  <c r="T266" i="39" s="1"/>
  <c r="T265" i="39" s="1"/>
  <c r="T7" i="39" s="1"/>
  <c r="AC139" i="22"/>
  <c r="T136" i="22"/>
  <c r="AJ144" i="22"/>
  <c r="Q143" i="22"/>
  <c r="AB145" i="22"/>
  <c r="AA142" i="22"/>
  <c r="Z139" i="22"/>
  <c r="Y136" i="22"/>
  <c r="AC143" i="22"/>
  <c r="AB140" i="22"/>
  <c r="AA137" i="22"/>
  <c r="V132" i="40" s="1"/>
  <c r="Q11" i="39" s="1"/>
  <c r="Q266" i="39" s="1"/>
  <c r="Q265" i="39" s="1"/>
  <c r="Q7" i="39" s="1"/>
  <c r="W144" i="22"/>
  <c r="V141" i="22"/>
  <c r="U138" i="22"/>
  <c r="Q145" i="22"/>
  <c r="P142" i="22"/>
  <c r="AJ138" i="22"/>
  <c r="AF145" i="22"/>
  <c r="AE142" i="22"/>
  <c r="AD139" i="22"/>
  <c r="AC136" i="22"/>
  <c r="X143" i="22"/>
  <c r="W140" i="22"/>
  <c r="V137" i="22"/>
  <c r="Q132" i="40" s="1"/>
  <c r="L11" i="39" s="1"/>
  <c r="L266" i="39" s="1"/>
  <c r="L265" i="39" s="1"/>
  <c r="L7" i="39" s="1"/>
  <c r="R138" i="22"/>
  <c r="Z136" i="22"/>
  <c r="U145" i="22"/>
  <c r="Y143" i="22"/>
  <c r="AA141" i="22"/>
  <c r="AG141" i="22"/>
  <c r="V140" i="22"/>
  <c r="AH144" i="22"/>
  <c r="AC103" i="40"/>
  <c r="U103" i="40"/>
  <c r="M103" i="40"/>
  <c r="AB103" i="40"/>
  <c r="T103" i="40"/>
  <c r="L103" i="40"/>
  <c r="AA103" i="40"/>
  <c r="S103" i="40"/>
  <c r="K103" i="40"/>
  <c r="Z103" i="40"/>
  <c r="R103" i="40"/>
  <c r="Y103" i="40"/>
  <c r="Q103" i="40"/>
  <c r="X103" i="40"/>
  <c r="P103" i="40"/>
  <c r="AE103" i="40"/>
  <c r="AD103" i="40"/>
  <c r="W103" i="40"/>
  <c r="V103" i="40"/>
  <c r="O103" i="40"/>
  <c r="N103" i="40"/>
  <c r="AA73" i="40"/>
  <c r="S73" i="40"/>
  <c r="K73" i="40"/>
  <c r="Z73" i="40"/>
  <c r="R73" i="40"/>
  <c r="Y73" i="40"/>
  <c r="Q73" i="40"/>
  <c r="AE73" i="40"/>
  <c r="W73" i="40"/>
  <c r="O73" i="40"/>
  <c r="U73" i="40"/>
  <c r="T73" i="40"/>
  <c r="P73" i="40"/>
  <c r="AD73" i="40"/>
  <c r="N73" i="40"/>
  <c r="AB73" i="40"/>
  <c r="L73" i="40"/>
  <c r="X73" i="40"/>
  <c r="AC73" i="40"/>
  <c r="V73" i="40"/>
  <c r="M73" i="40"/>
  <c r="AC115" i="40"/>
  <c r="U115" i="40"/>
  <c r="M115" i="40"/>
  <c r="AB115" i="40"/>
  <c r="T115" i="40"/>
  <c r="L115" i="40"/>
  <c r="AA115" i="40"/>
  <c r="S115" i="40"/>
  <c r="K115" i="40"/>
  <c r="Z115" i="40"/>
  <c r="R115" i="40"/>
  <c r="AD115" i="40"/>
  <c r="N115" i="40"/>
  <c r="Y115" i="40"/>
  <c r="X115" i="40"/>
  <c r="W115" i="40"/>
  <c r="V115" i="40"/>
  <c r="Q115" i="40"/>
  <c r="AE115" i="40"/>
  <c r="P115" i="40"/>
  <c r="O115" i="40"/>
  <c r="AA35" i="40"/>
  <c r="S35" i="40"/>
  <c r="K35" i="40"/>
  <c r="Z35" i="40"/>
  <c r="R35" i="40"/>
  <c r="Y35" i="40"/>
  <c r="Q35" i="40"/>
  <c r="X35" i="40"/>
  <c r="P35" i="40"/>
  <c r="AE35" i="40"/>
  <c r="W35" i="40"/>
  <c r="O35" i="40"/>
  <c r="AD35" i="40"/>
  <c r="V35" i="40"/>
  <c r="N35" i="40"/>
  <c r="AC35" i="40"/>
  <c r="U35" i="40"/>
  <c r="M35" i="40"/>
  <c r="AB35" i="40"/>
  <c r="T35" i="40"/>
  <c r="L35" i="40"/>
  <c r="AB107" i="40"/>
  <c r="AA107" i="40"/>
  <c r="Y107" i="40"/>
  <c r="Q107" i="40"/>
  <c r="X107" i="40"/>
  <c r="P107" i="40"/>
  <c r="W107" i="40"/>
  <c r="O107" i="40"/>
  <c r="V107" i="40"/>
  <c r="N107" i="40"/>
  <c r="AE107" i="40"/>
  <c r="U107" i="40"/>
  <c r="M107" i="40"/>
  <c r="AD107" i="40"/>
  <c r="T107" i="40"/>
  <c r="L107" i="40"/>
  <c r="K107" i="40"/>
  <c r="AC107" i="40"/>
  <c r="S107" i="40"/>
  <c r="R107" i="40"/>
  <c r="Z107" i="40"/>
  <c r="AD61" i="40"/>
  <c r="V61" i="40"/>
  <c r="N61" i="40"/>
  <c r="AC61" i="40"/>
  <c r="U61" i="40"/>
  <c r="M61" i="40"/>
  <c r="AB61" i="40"/>
  <c r="T61" i="40"/>
  <c r="L61" i="40"/>
  <c r="AA61" i="40"/>
  <c r="S61" i="40"/>
  <c r="K61" i="40"/>
  <c r="Y61" i="40"/>
  <c r="Q61" i="40"/>
  <c r="X61" i="40"/>
  <c r="P61" i="40"/>
  <c r="AE61" i="40"/>
  <c r="Z61" i="40"/>
  <c r="W61" i="40"/>
  <c r="R61" i="40"/>
  <c r="O61" i="40"/>
  <c r="AA105" i="40"/>
  <c r="S105" i="40"/>
  <c r="K105" i="40"/>
  <c r="Z105" i="40"/>
  <c r="R105" i="40"/>
  <c r="Y105" i="40"/>
  <c r="Q105" i="40"/>
  <c r="X105" i="40"/>
  <c r="P105" i="40"/>
  <c r="AE105" i="40"/>
  <c r="W105" i="40"/>
  <c r="O105" i="40"/>
  <c r="AD105" i="40"/>
  <c r="V105" i="40"/>
  <c r="N105" i="40"/>
  <c r="U105" i="40"/>
  <c r="T105" i="40"/>
  <c r="M105" i="40"/>
  <c r="L105" i="40"/>
  <c r="AC105" i="40"/>
  <c r="AB105" i="40"/>
  <c r="AE31" i="40"/>
  <c r="W31" i="40"/>
  <c r="O31" i="40"/>
  <c r="AD31" i="40"/>
  <c r="V31" i="40"/>
  <c r="N31" i="40"/>
  <c r="AC31" i="40"/>
  <c r="U31" i="40"/>
  <c r="M31" i="40"/>
  <c r="AB31" i="40"/>
  <c r="T31" i="40"/>
  <c r="L31" i="40"/>
  <c r="AA31" i="40"/>
  <c r="S31" i="40"/>
  <c r="K31" i="40"/>
  <c r="Z31" i="40"/>
  <c r="R31" i="40"/>
  <c r="Y31" i="40"/>
  <c r="Q31" i="40"/>
  <c r="X31" i="40"/>
  <c r="P31" i="40"/>
  <c r="AE51" i="40"/>
  <c r="W51" i="40"/>
  <c r="O51" i="40"/>
  <c r="AD51" i="40"/>
  <c r="V51" i="40"/>
  <c r="N51" i="40"/>
  <c r="AC51" i="40"/>
  <c r="U51" i="40"/>
  <c r="M51" i="40"/>
  <c r="AA51" i="40"/>
  <c r="S51" i="40"/>
  <c r="K51" i="40"/>
  <c r="Z51" i="40"/>
  <c r="R51" i="40"/>
  <c r="AB51" i="40"/>
  <c r="Y51" i="40"/>
  <c r="X51" i="40"/>
  <c r="T51" i="40"/>
  <c r="Q51" i="40"/>
  <c r="P51" i="40"/>
  <c r="L51" i="40"/>
  <c r="Y85" i="40"/>
  <c r="Q85" i="40"/>
  <c r="X85" i="40"/>
  <c r="AE85" i="40"/>
  <c r="W85" i="40"/>
  <c r="O85" i="40"/>
  <c r="AD85" i="40"/>
  <c r="V85" i="40"/>
  <c r="N85" i="40"/>
  <c r="AC85" i="40"/>
  <c r="U85" i="40"/>
  <c r="M85" i="40"/>
  <c r="AA85" i="40"/>
  <c r="S85" i="40"/>
  <c r="K85" i="40"/>
  <c r="P85" i="40"/>
  <c r="L85" i="40"/>
  <c r="AB85" i="40"/>
  <c r="T85" i="40"/>
  <c r="R85" i="40"/>
  <c r="Z85" i="40"/>
  <c r="X21" i="40"/>
  <c r="P21" i="40"/>
  <c r="AE21" i="40"/>
  <c r="W21" i="40"/>
  <c r="O21" i="40"/>
  <c r="AD21" i="40"/>
  <c r="V21" i="40"/>
  <c r="N21" i="40"/>
  <c r="AB21" i="40"/>
  <c r="T21" i="40"/>
  <c r="L21" i="40"/>
  <c r="AA21" i="40"/>
  <c r="S21" i="40"/>
  <c r="K21" i="40"/>
  <c r="AC21" i="40"/>
  <c r="M21" i="40"/>
  <c r="Z21" i="40"/>
  <c r="Y21" i="40"/>
  <c r="U21" i="40"/>
  <c r="R21" i="40"/>
  <c r="Q21" i="40"/>
  <c r="Z109" i="40"/>
  <c r="R109" i="40"/>
  <c r="Y109" i="40"/>
  <c r="Q109" i="40"/>
  <c r="AA109" i="40"/>
  <c r="O109" i="40"/>
  <c r="X109" i="40"/>
  <c r="N109" i="40"/>
  <c r="W109" i="40"/>
  <c r="M109" i="40"/>
  <c r="V109" i="40"/>
  <c r="L109" i="40"/>
  <c r="AE109" i="40"/>
  <c r="U109" i="40"/>
  <c r="K109" i="40"/>
  <c r="AD109" i="40"/>
  <c r="T109" i="40"/>
  <c r="AC109" i="40"/>
  <c r="S109" i="40"/>
  <c r="P109" i="40"/>
  <c r="AB109" i="40"/>
  <c r="AE39" i="40"/>
  <c r="W39" i="40"/>
  <c r="O39" i="40"/>
  <c r="AD39" i="40"/>
  <c r="V39" i="40"/>
  <c r="N39" i="40"/>
  <c r="AC39" i="40"/>
  <c r="U39" i="40"/>
  <c r="M39" i="40"/>
  <c r="AB39" i="40"/>
  <c r="T39" i="40"/>
  <c r="L39" i="40"/>
  <c r="AA39" i="40"/>
  <c r="S39" i="40"/>
  <c r="K39" i="40"/>
  <c r="Z39" i="40"/>
  <c r="R39" i="40"/>
  <c r="Y39" i="40"/>
  <c r="Q39" i="40"/>
  <c r="P39" i="40"/>
  <c r="X39" i="40"/>
  <c r="AE101" i="40"/>
  <c r="W101" i="40"/>
  <c r="O101" i="40"/>
  <c r="AD101" i="40"/>
  <c r="V101" i="40"/>
  <c r="N101" i="40"/>
  <c r="AC101" i="40"/>
  <c r="U101" i="40"/>
  <c r="M101" i="40"/>
  <c r="AB101" i="40"/>
  <c r="T101" i="40"/>
  <c r="L101" i="40"/>
  <c r="AA101" i="40"/>
  <c r="S101" i="40"/>
  <c r="K101" i="40"/>
  <c r="Z101" i="40"/>
  <c r="R101" i="40"/>
  <c r="Y101" i="40"/>
  <c r="Q101" i="40"/>
  <c r="P101" i="40"/>
  <c r="X101" i="40"/>
  <c r="AC41" i="40"/>
  <c r="U41" i="40"/>
  <c r="M41" i="40"/>
  <c r="AB41" i="40"/>
  <c r="T41" i="40"/>
  <c r="L41" i="40"/>
  <c r="AA41" i="40"/>
  <c r="S41" i="40"/>
  <c r="K41" i="40"/>
  <c r="Z41" i="40"/>
  <c r="R41" i="40"/>
  <c r="Y41" i="40"/>
  <c r="Q41" i="40"/>
  <c r="X41" i="40"/>
  <c r="P41" i="40"/>
  <c r="AE41" i="40"/>
  <c r="W41" i="40"/>
  <c r="O41" i="40"/>
  <c r="AD41" i="40"/>
  <c r="V41" i="40"/>
  <c r="N41" i="40"/>
  <c r="X13" i="40"/>
  <c r="P13" i="40"/>
  <c r="AE13" i="40"/>
  <c r="W13" i="40"/>
  <c r="O13" i="40"/>
  <c r="AD13" i="40"/>
  <c r="AB13" i="40"/>
  <c r="T13" i="40"/>
  <c r="L13" i="40"/>
  <c r="Z13" i="40"/>
  <c r="M13" i="40"/>
  <c r="Y13" i="40"/>
  <c r="K13" i="40"/>
  <c r="Q13" i="40"/>
  <c r="N13" i="40"/>
  <c r="V13" i="40"/>
  <c r="U13" i="40"/>
  <c r="S13" i="40"/>
  <c r="AC13" i="40"/>
  <c r="AA13" i="40"/>
  <c r="R13" i="40"/>
  <c r="AE69" i="40"/>
  <c r="W69" i="40"/>
  <c r="O69" i="40"/>
  <c r="AD69" i="40"/>
  <c r="V69" i="40"/>
  <c r="AA69" i="40"/>
  <c r="S69" i="40"/>
  <c r="K69" i="40"/>
  <c r="Z69" i="40"/>
  <c r="N69" i="40"/>
  <c r="Y69" i="40"/>
  <c r="M69" i="40"/>
  <c r="X69" i="40"/>
  <c r="L69" i="40"/>
  <c r="U69" i="40"/>
  <c r="R69" i="40"/>
  <c r="AC69" i="40"/>
  <c r="Q69" i="40"/>
  <c r="AB69" i="40"/>
  <c r="T69" i="40"/>
  <c r="P69" i="40"/>
  <c r="AC71" i="40"/>
  <c r="U71" i="40"/>
  <c r="M71" i="40"/>
  <c r="AB71" i="40"/>
  <c r="T71" i="40"/>
  <c r="L71" i="40"/>
  <c r="AA71" i="40"/>
  <c r="S71" i="40"/>
  <c r="K71" i="40"/>
  <c r="Y71" i="40"/>
  <c r="Q71" i="40"/>
  <c r="AE71" i="40"/>
  <c r="O71" i="40"/>
  <c r="AD71" i="40"/>
  <c r="N71" i="40"/>
  <c r="Z71" i="40"/>
  <c r="X71" i="40"/>
  <c r="V71" i="40"/>
  <c r="R71" i="40"/>
  <c r="P71" i="40"/>
  <c r="W71" i="40"/>
  <c r="Y67" i="40"/>
  <c r="Q67" i="40"/>
  <c r="AC67" i="40"/>
  <c r="U67" i="40"/>
  <c r="M67" i="40"/>
  <c r="X67" i="40"/>
  <c r="N67" i="40"/>
  <c r="W67" i="40"/>
  <c r="L67" i="40"/>
  <c r="V67" i="40"/>
  <c r="K67" i="40"/>
  <c r="AE67" i="40"/>
  <c r="T67" i="40"/>
  <c r="AB67" i="40"/>
  <c r="R67" i="40"/>
  <c r="AA67" i="40"/>
  <c r="P67" i="40"/>
  <c r="AD67" i="40"/>
  <c r="Z67" i="40"/>
  <c r="S67" i="40"/>
  <c r="O67" i="40"/>
  <c r="Z19" i="40"/>
  <c r="R19" i="40"/>
  <c r="Y19" i="40"/>
  <c r="Q19" i="40"/>
  <c r="X19" i="40"/>
  <c r="P19" i="40"/>
  <c r="AD19" i="40"/>
  <c r="V19" i="40"/>
  <c r="N19" i="40"/>
  <c r="AC19" i="40"/>
  <c r="AB19" i="40"/>
  <c r="L19" i="40"/>
  <c r="AE19" i="40"/>
  <c r="AA19" i="40"/>
  <c r="K19" i="40"/>
  <c r="W19" i="40"/>
  <c r="U19" i="40"/>
  <c r="T19" i="40"/>
  <c r="O19" i="40"/>
  <c r="M19" i="40"/>
  <c r="S19" i="40"/>
  <c r="X59" i="40"/>
  <c r="P59" i="40"/>
  <c r="AE59" i="40"/>
  <c r="W59" i="40"/>
  <c r="O59" i="40"/>
  <c r="AD59" i="40"/>
  <c r="V59" i="40"/>
  <c r="N59" i="40"/>
  <c r="AC59" i="40"/>
  <c r="U59" i="40"/>
  <c r="M59" i="40"/>
  <c r="AA59" i="40"/>
  <c r="S59" i="40"/>
  <c r="K59" i="40"/>
  <c r="Z59" i="40"/>
  <c r="R59" i="40"/>
  <c r="AB59" i="40"/>
  <c r="Y59" i="40"/>
  <c r="T59" i="40"/>
  <c r="Q59" i="40"/>
  <c r="L59" i="40"/>
  <c r="Y37" i="40"/>
  <c r="Q37" i="40"/>
  <c r="X37" i="40"/>
  <c r="P37" i="40"/>
  <c r="AE37" i="40"/>
  <c r="W37" i="40"/>
  <c r="O37" i="40"/>
  <c r="AD37" i="40"/>
  <c r="V37" i="40"/>
  <c r="N37" i="40"/>
  <c r="AC37" i="40"/>
  <c r="U37" i="40"/>
  <c r="M37" i="40"/>
  <c r="AB37" i="40"/>
  <c r="T37" i="40"/>
  <c r="L37" i="40"/>
  <c r="AA37" i="40"/>
  <c r="S37" i="40"/>
  <c r="K37" i="40"/>
  <c r="Z37" i="40"/>
  <c r="R37" i="40"/>
  <c r="Y99" i="40"/>
  <c r="Q99" i="40"/>
  <c r="X99" i="40"/>
  <c r="P99" i="40"/>
  <c r="AE99" i="40"/>
  <c r="W99" i="40"/>
  <c r="O99" i="40"/>
  <c r="AD99" i="40"/>
  <c r="V99" i="40"/>
  <c r="N99" i="40"/>
  <c r="AC99" i="40"/>
  <c r="U99" i="40"/>
  <c r="M99" i="40"/>
  <c r="AB99" i="40"/>
  <c r="T99" i="40"/>
  <c r="L99" i="40"/>
  <c r="S99" i="40"/>
  <c r="R99" i="40"/>
  <c r="K99" i="40"/>
  <c r="AA99" i="40"/>
  <c r="Z99" i="40"/>
  <c r="AC53" i="40"/>
  <c r="U53" i="40"/>
  <c r="M53" i="40"/>
  <c r="AB53" i="40"/>
  <c r="T53" i="40"/>
  <c r="L53" i="40"/>
  <c r="AA53" i="40"/>
  <c r="S53" i="40"/>
  <c r="K53" i="40"/>
  <c r="Y53" i="40"/>
  <c r="Q53" i="40"/>
  <c r="X53" i="40"/>
  <c r="P53" i="40"/>
  <c r="AD53" i="40"/>
  <c r="Z53" i="40"/>
  <c r="W53" i="40"/>
  <c r="V53" i="40"/>
  <c r="R53" i="40"/>
  <c r="O53" i="40"/>
  <c r="N53" i="40"/>
  <c r="AE53" i="40"/>
  <c r="AE43" i="40"/>
  <c r="AA43" i="40"/>
  <c r="S43" i="40"/>
  <c r="K43" i="40"/>
  <c r="Z43" i="40"/>
  <c r="R43" i="40"/>
  <c r="Y43" i="40"/>
  <c r="Q43" i="40"/>
  <c r="X43" i="40"/>
  <c r="P43" i="40"/>
  <c r="W43" i="40"/>
  <c r="O43" i="40"/>
  <c r="AD43" i="40"/>
  <c r="V43" i="40"/>
  <c r="N43" i="40"/>
  <c r="AC43" i="40"/>
  <c r="U43" i="40"/>
  <c r="M43" i="40"/>
  <c r="L43" i="40"/>
  <c r="AB43" i="40"/>
  <c r="T43" i="40"/>
  <c r="Z11" i="40"/>
  <c r="R11" i="40"/>
  <c r="Y11" i="40"/>
  <c r="Q11" i="40"/>
  <c r="AE11" i="40"/>
  <c r="U11" i="40"/>
  <c r="K11" i="40"/>
  <c r="M11" i="40"/>
  <c r="AD11" i="40"/>
  <c r="T11" i="40"/>
  <c r="W11" i="40"/>
  <c r="AC11" i="40"/>
  <c r="S11" i="40"/>
  <c r="V11" i="40"/>
  <c r="AB11" i="40"/>
  <c r="P11" i="40"/>
  <c r="L11" i="40"/>
  <c r="AA11" i="40"/>
  <c r="O11" i="40"/>
  <c r="X11" i="40"/>
  <c r="N11" i="40"/>
  <c r="Y49" i="40"/>
  <c r="Q49" i="40"/>
  <c r="X49" i="40"/>
  <c r="P49" i="40"/>
  <c r="AE49" i="40"/>
  <c r="W49" i="40"/>
  <c r="O49" i="40"/>
  <c r="AC49" i="40"/>
  <c r="U49" i="40"/>
  <c r="M49" i="40"/>
  <c r="AB49" i="40"/>
  <c r="T49" i="40"/>
  <c r="L49" i="40"/>
  <c r="AA49" i="40"/>
  <c r="Z49" i="40"/>
  <c r="V49" i="40"/>
  <c r="S49" i="40"/>
  <c r="R49" i="40"/>
  <c r="N49" i="40"/>
  <c r="K49" i="40"/>
  <c r="AD49" i="40"/>
  <c r="AB63" i="40"/>
  <c r="T63" i="40"/>
  <c r="L63" i="40"/>
  <c r="AA63" i="40"/>
  <c r="S63" i="40"/>
  <c r="K63" i="40"/>
  <c r="Z63" i="40"/>
  <c r="R63" i="40"/>
  <c r="Y63" i="40"/>
  <c r="Q63" i="40"/>
  <c r="AE63" i="40"/>
  <c r="W63" i="40"/>
  <c r="O63" i="40"/>
  <c r="AD63" i="40"/>
  <c r="V63" i="40"/>
  <c r="N63" i="40"/>
  <c r="U63" i="40"/>
  <c r="P63" i="40"/>
  <c r="M63" i="40"/>
  <c r="AC63" i="40"/>
  <c r="X63" i="40"/>
  <c r="AE77" i="40"/>
  <c r="W77" i="40"/>
  <c r="O77" i="40"/>
  <c r="AD77" i="40"/>
  <c r="V77" i="40"/>
  <c r="N77" i="40"/>
  <c r="AC77" i="40"/>
  <c r="U77" i="40"/>
  <c r="M77" i="40"/>
  <c r="AA77" i="40"/>
  <c r="S77" i="40"/>
  <c r="K77" i="40"/>
  <c r="Q77" i="40"/>
  <c r="P77" i="40"/>
  <c r="AB77" i="40"/>
  <c r="L77" i="40"/>
  <c r="Z77" i="40"/>
  <c r="X77" i="40"/>
  <c r="T77" i="40"/>
  <c r="R77" i="40"/>
  <c r="Y77" i="40"/>
  <c r="AA125" i="40"/>
  <c r="S125" i="40"/>
  <c r="K125" i="40"/>
  <c r="Z125" i="40"/>
  <c r="R125" i="40"/>
  <c r="Y125" i="40"/>
  <c r="Q125" i="40"/>
  <c r="X125" i="40"/>
  <c r="P125" i="40"/>
  <c r="AE125" i="40"/>
  <c r="W125" i="40"/>
  <c r="O125" i="40"/>
  <c r="N125" i="40"/>
  <c r="M125" i="40"/>
  <c r="AD125" i="40"/>
  <c r="L125" i="40"/>
  <c r="AC125" i="40"/>
  <c r="AB125" i="40"/>
  <c r="V125" i="40"/>
  <c r="U125" i="40"/>
  <c r="T125" i="40"/>
  <c r="AE93" i="40"/>
  <c r="W93" i="40"/>
  <c r="O93" i="40"/>
  <c r="AD93" i="40"/>
  <c r="V93" i="40"/>
  <c r="N93" i="40"/>
  <c r="AC93" i="40"/>
  <c r="U93" i="40"/>
  <c r="M93" i="40"/>
  <c r="AB93" i="40"/>
  <c r="T93" i="40"/>
  <c r="L93" i="40"/>
  <c r="AA93" i="40"/>
  <c r="S93" i="40"/>
  <c r="K93" i="40"/>
  <c r="Z93" i="40"/>
  <c r="R93" i="40"/>
  <c r="Q93" i="40"/>
  <c r="P93" i="40"/>
  <c r="Y93" i="40"/>
  <c r="X93" i="40"/>
  <c r="Y29" i="40"/>
  <c r="Q29" i="40"/>
  <c r="X29" i="40"/>
  <c r="P29" i="40"/>
  <c r="AE29" i="40"/>
  <c r="W29" i="40"/>
  <c r="O29" i="40"/>
  <c r="AD29" i="40"/>
  <c r="V29" i="40"/>
  <c r="N29" i="40"/>
  <c r="AC29" i="40"/>
  <c r="U29" i="40"/>
  <c r="M29" i="40"/>
  <c r="AB29" i="40"/>
  <c r="T29" i="40"/>
  <c r="L29" i="40"/>
  <c r="AA29" i="40"/>
  <c r="S29" i="40"/>
  <c r="K29" i="40"/>
  <c r="Z29" i="40"/>
  <c r="R29" i="40"/>
  <c r="AC123" i="40"/>
  <c r="U123" i="40"/>
  <c r="M123" i="40"/>
  <c r="AB123" i="40"/>
  <c r="T123" i="40"/>
  <c r="L123" i="40"/>
  <c r="AA123" i="40"/>
  <c r="S123" i="40"/>
  <c r="K123" i="40"/>
  <c r="Z123" i="40"/>
  <c r="R123" i="40"/>
  <c r="V123" i="40"/>
  <c r="Q123" i="40"/>
  <c r="P123" i="40"/>
  <c r="AE123" i="40"/>
  <c r="O123" i="40"/>
  <c r="AD123" i="40"/>
  <c r="N123" i="40"/>
  <c r="Y123" i="40"/>
  <c r="X123" i="40"/>
  <c r="W123" i="40"/>
  <c r="Y91" i="40"/>
  <c r="Q91" i="40"/>
  <c r="AB91" i="40"/>
  <c r="T91" i="40"/>
  <c r="L91" i="40"/>
  <c r="V91" i="40"/>
  <c r="K91" i="40"/>
  <c r="AE91" i="40"/>
  <c r="U91" i="40"/>
  <c r="AD91" i="40"/>
  <c r="S91" i="40"/>
  <c r="AC91" i="40"/>
  <c r="R91" i="40"/>
  <c r="AA91" i="40"/>
  <c r="P91" i="40"/>
  <c r="X91" i="40"/>
  <c r="N91" i="40"/>
  <c r="W91" i="40"/>
  <c r="M91" i="40"/>
  <c r="Z91" i="40"/>
  <c r="O91" i="40"/>
  <c r="AA27" i="40"/>
  <c r="S27" i="40"/>
  <c r="K27" i="40"/>
  <c r="Z27" i="40"/>
  <c r="R27" i="40"/>
  <c r="Y27" i="40"/>
  <c r="Q27" i="40"/>
  <c r="X27" i="40"/>
  <c r="P27" i="40"/>
  <c r="AE27" i="40"/>
  <c r="W27" i="40"/>
  <c r="O27" i="40"/>
  <c r="AD27" i="40"/>
  <c r="V27" i="40"/>
  <c r="N27" i="40"/>
  <c r="AC27" i="40"/>
  <c r="U27" i="40"/>
  <c r="M27" i="40"/>
  <c r="L27" i="40"/>
  <c r="AB27" i="40"/>
  <c r="T27" i="40"/>
  <c r="Y83" i="40"/>
  <c r="Q83" i="40"/>
  <c r="X83" i="40"/>
  <c r="P83" i="40"/>
  <c r="AE83" i="40"/>
  <c r="W83" i="40"/>
  <c r="O83" i="40"/>
  <c r="AC83" i="40"/>
  <c r="U83" i="40"/>
  <c r="M83" i="40"/>
  <c r="T83" i="40"/>
  <c r="S83" i="40"/>
  <c r="R83" i="40"/>
  <c r="AD83" i="40"/>
  <c r="N83" i="40"/>
  <c r="AB83" i="40"/>
  <c r="L83" i="40"/>
  <c r="Z83" i="40"/>
  <c r="V83" i="40"/>
  <c r="AA83" i="40"/>
  <c r="K83" i="40"/>
  <c r="AC45" i="40"/>
  <c r="U45" i="40"/>
  <c r="M45" i="40"/>
  <c r="Y45" i="40"/>
  <c r="Q45" i="40"/>
  <c r="AA45" i="40"/>
  <c r="P45" i="40"/>
  <c r="Z45" i="40"/>
  <c r="O45" i="40"/>
  <c r="X45" i="40"/>
  <c r="N45" i="40"/>
  <c r="W45" i="40"/>
  <c r="L45" i="40"/>
  <c r="V45" i="40"/>
  <c r="K45" i="40"/>
  <c r="AE45" i="40"/>
  <c r="T45" i="40"/>
  <c r="AD45" i="40"/>
  <c r="S45" i="40"/>
  <c r="AB45" i="40"/>
  <c r="R45" i="40"/>
  <c r="AE113" i="40"/>
  <c r="W113" i="40"/>
  <c r="O113" i="40"/>
  <c r="AD113" i="40"/>
  <c r="V113" i="40"/>
  <c r="N113" i="40"/>
  <c r="AC113" i="40"/>
  <c r="U113" i="40"/>
  <c r="M113" i="40"/>
  <c r="AB113" i="40"/>
  <c r="T113" i="40"/>
  <c r="L113" i="40"/>
  <c r="X113" i="40"/>
  <c r="S113" i="40"/>
  <c r="R113" i="40"/>
  <c r="Q113" i="40"/>
  <c r="P113" i="40"/>
  <c r="AA113" i="40"/>
  <c r="K113" i="40"/>
  <c r="Z113" i="40"/>
  <c r="Y113" i="40"/>
  <c r="AB17" i="40"/>
  <c r="T17" i="40"/>
  <c r="L17" i="40"/>
  <c r="AA17" i="40"/>
  <c r="S17" i="40"/>
  <c r="K17" i="40"/>
  <c r="Z17" i="40"/>
  <c r="R17" i="40"/>
  <c r="X17" i="40"/>
  <c r="P17" i="40"/>
  <c r="V17" i="40"/>
  <c r="U17" i="40"/>
  <c r="Y17" i="40"/>
  <c r="W17" i="40"/>
  <c r="Q17" i="40"/>
  <c r="AE17" i="40"/>
  <c r="O17" i="40"/>
  <c r="AD17" i="40"/>
  <c r="N17" i="40"/>
  <c r="AC17" i="40"/>
  <c r="M17" i="40"/>
  <c r="AA117" i="40"/>
  <c r="S117" i="40"/>
  <c r="K117" i="40"/>
  <c r="Z117" i="40"/>
  <c r="R117" i="40"/>
  <c r="Y117" i="40"/>
  <c r="Q117" i="40"/>
  <c r="X117" i="40"/>
  <c r="P117" i="40"/>
  <c r="T117" i="40"/>
  <c r="AE117" i="40"/>
  <c r="O117" i="40"/>
  <c r="AD117" i="40"/>
  <c r="N117" i="40"/>
  <c r="AC117" i="40"/>
  <c r="M117" i="40"/>
  <c r="AB117" i="40"/>
  <c r="L117" i="40"/>
  <c r="W117" i="40"/>
  <c r="V117" i="40"/>
  <c r="U117" i="40"/>
  <c r="Y75" i="40"/>
  <c r="Q75" i="40"/>
  <c r="X75" i="40"/>
  <c r="P75" i="40"/>
  <c r="AE75" i="40"/>
  <c r="W75" i="40"/>
  <c r="O75" i="40"/>
  <c r="AC75" i="40"/>
  <c r="U75" i="40"/>
  <c r="M75" i="40"/>
  <c r="AA75" i="40"/>
  <c r="K75" i="40"/>
  <c r="Z75" i="40"/>
  <c r="V75" i="40"/>
  <c r="T75" i="40"/>
  <c r="R75" i="40"/>
  <c r="AD75" i="40"/>
  <c r="N75" i="40"/>
  <c r="AB75" i="40"/>
  <c r="S75" i="40"/>
  <c r="L75" i="40"/>
  <c r="AB137" i="38"/>
  <c r="X143" i="38"/>
  <c r="AA151" i="38"/>
  <c r="AA142" i="38"/>
  <c r="P150" i="38"/>
  <c r="R141" i="38"/>
  <c r="V137" i="38"/>
  <c r="Z148" i="38"/>
  <c r="R136" i="38"/>
  <c r="Y136" i="38"/>
  <c r="T139" i="38"/>
  <c r="T156" i="38"/>
  <c r="V154" i="38"/>
  <c r="W138" i="38"/>
  <c r="AA156" i="38"/>
  <c r="AG144" i="38"/>
  <c r="Z136" i="38"/>
  <c r="S153" i="38"/>
  <c r="Y141" i="38"/>
  <c r="T137" i="38"/>
  <c r="AJ145" i="38"/>
  <c r="T154" i="38"/>
  <c r="R148" i="38"/>
  <c r="S142" i="38"/>
  <c r="Q136" i="38"/>
  <c r="AD152" i="38"/>
  <c r="R144" i="38"/>
  <c r="Q141" i="38"/>
  <c r="P138" i="38"/>
  <c r="AC149" i="38"/>
  <c r="P143" i="38"/>
  <c r="R139" i="38"/>
  <c r="AE155" i="38"/>
  <c r="AB145" i="38"/>
  <c r="AJ139" i="38"/>
  <c r="AI136" i="38"/>
  <c r="S151" i="38"/>
  <c r="AC151" i="38"/>
  <c r="W140" i="38"/>
  <c r="C11" i="38"/>
  <c r="AN13" i="38"/>
  <c r="Y144" i="38"/>
  <c r="S136" i="38"/>
  <c r="AJ154" i="38"/>
  <c r="AB142" i="38"/>
  <c r="U151" i="38"/>
  <c r="R150" i="38"/>
  <c r="Z139" i="38"/>
  <c r="R156" i="38"/>
  <c r="W143" i="38"/>
  <c r="AG155" i="38"/>
  <c r="AA148" i="38"/>
  <c r="AB151" i="38"/>
  <c r="AC154" i="38"/>
  <c r="Y153" i="38"/>
  <c r="Z141" i="38"/>
  <c r="T148" i="38"/>
  <c r="AB148" i="38"/>
  <c r="X138" i="38"/>
  <c r="AB154" i="38"/>
  <c r="U142" i="38"/>
  <c r="T142" i="38"/>
  <c r="X141" i="38"/>
  <c r="U140" i="38"/>
  <c r="V140" i="38"/>
  <c r="Z156" i="38"/>
  <c r="AG81" i="41" l="1"/>
  <c r="AG19" i="41"/>
  <c r="AG117" i="41"/>
  <c r="AG125" i="41"/>
  <c r="AG105" i="41"/>
  <c r="AG93" i="41"/>
  <c r="AG85" i="41"/>
  <c r="AG99" i="41"/>
  <c r="AG121" i="41"/>
  <c r="AG101" i="41"/>
  <c r="AG83" i="41"/>
  <c r="AG109" i="41"/>
  <c r="AG129" i="41"/>
  <c r="AG13" i="41"/>
  <c r="AG127" i="41"/>
  <c r="AG77" i="41"/>
  <c r="AG115" i="41"/>
  <c r="AG17" i="41"/>
  <c r="AG89" i="41"/>
  <c r="AG95" i="41"/>
  <c r="AG97" i="41"/>
  <c r="AG113" i="41"/>
  <c r="AG73" i="41"/>
  <c r="J39" i="15"/>
  <c r="J38" i="15" s="1"/>
  <c r="J8" i="15" s="1"/>
  <c r="J9" i="15"/>
  <c r="AG25" i="40"/>
  <c r="AG29" i="40"/>
  <c r="AG19" i="40"/>
  <c r="AG57" i="40"/>
  <c r="AG49" i="41"/>
  <c r="AG61" i="41"/>
  <c r="AG27" i="41"/>
  <c r="AG53" i="41"/>
  <c r="AG39" i="41"/>
  <c r="AG65" i="41"/>
  <c r="AG37" i="41"/>
  <c r="AG25" i="41"/>
  <c r="AG29" i="41"/>
  <c r="AG33" i="41"/>
  <c r="AG57" i="41"/>
  <c r="AG21" i="41"/>
  <c r="AG45" i="41"/>
  <c r="AG47" i="41"/>
  <c r="AG35" i="41"/>
  <c r="AG69" i="41"/>
  <c r="AG41" i="41"/>
  <c r="AG63" i="41"/>
  <c r="AG67" i="41"/>
  <c r="AG59" i="41"/>
  <c r="AG23" i="40"/>
  <c r="AG109" i="40"/>
  <c r="AG49" i="40"/>
  <c r="N38" i="15"/>
  <c r="N8" i="15" s="1"/>
  <c r="H39" i="15"/>
  <c r="H38" i="15" s="1"/>
  <c r="H9" i="15"/>
  <c r="K9" i="15"/>
  <c r="K39" i="15"/>
  <c r="K38" i="15" s="1"/>
  <c r="F9" i="15"/>
  <c r="F39" i="15"/>
  <c r="F38" i="15" s="1"/>
  <c r="M9" i="15"/>
  <c r="M39" i="15"/>
  <c r="M38" i="15" s="1"/>
  <c r="L39" i="15"/>
  <c r="L38" i="15" s="1"/>
  <c r="L9" i="15"/>
  <c r="E9" i="15"/>
  <c r="E39" i="15"/>
  <c r="E38" i="15" s="1"/>
  <c r="O9" i="15"/>
  <c r="O39" i="15"/>
  <c r="O38" i="15" s="1"/>
  <c r="I39" i="15"/>
  <c r="I38" i="15" s="1"/>
  <c r="I9" i="15"/>
  <c r="G9" i="15"/>
  <c r="G39" i="15"/>
  <c r="G38" i="15" s="1"/>
  <c r="AG11" i="40"/>
  <c r="AG39" i="40"/>
  <c r="AG115" i="40"/>
  <c r="AG59" i="40"/>
  <c r="AG31" i="40"/>
  <c r="AG35" i="40"/>
  <c r="AG37" i="40"/>
  <c r="AG45" i="40"/>
  <c r="AG123" i="40"/>
  <c r="AG99" i="40"/>
  <c r="AG105" i="40"/>
  <c r="AG103" i="40"/>
  <c r="AG75" i="40"/>
  <c r="AG91" i="40"/>
  <c r="AG125" i="40"/>
  <c r="AG77" i="40"/>
  <c r="AG69" i="40"/>
  <c r="AG13" i="40"/>
  <c r="AG101" i="40"/>
  <c r="AG21" i="40"/>
  <c r="AG73" i="40"/>
  <c r="AG113" i="40"/>
  <c r="AG43" i="40"/>
  <c r="AG41" i="40"/>
  <c r="AG117" i="40"/>
  <c r="AG27" i="40"/>
  <c r="AG93" i="40"/>
  <c r="AG63" i="40"/>
  <c r="AG67" i="40"/>
  <c r="AG61" i="40"/>
  <c r="AG107" i="40"/>
  <c r="AG11" i="41"/>
  <c r="AG71" i="40"/>
  <c r="AG17" i="40"/>
  <c r="AG83" i="40"/>
  <c r="AG53" i="40"/>
  <c r="AG85" i="40"/>
  <c r="AG51" i="40"/>
  <c r="AG33" i="40"/>
  <c r="O130" i="41"/>
  <c r="S131" i="41"/>
  <c r="M130" i="41"/>
  <c r="U130" i="41"/>
  <c r="W130" i="41"/>
  <c r="N131" i="41"/>
  <c r="Z130" i="41"/>
  <c r="O131" i="41"/>
  <c r="AA131" i="41"/>
  <c r="V131" i="41"/>
  <c r="P131" i="41"/>
  <c r="L131" i="41"/>
  <c r="AD131" i="41"/>
  <c r="AC130" i="41"/>
  <c r="AA130" i="41"/>
  <c r="R130" i="41"/>
  <c r="Y130" i="41"/>
  <c r="R131" i="41"/>
  <c r="T131" i="41"/>
  <c r="AE130" i="41"/>
  <c r="L130" i="41"/>
  <c r="N130" i="41"/>
  <c r="N133" i="41" s="1"/>
  <c r="P130" i="41"/>
  <c r="W131" i="41"/>
  <c r="AB131" i="41"/>
  <c r="K130" i="41"/>
  <c r="T130" i="41"/>
  <c r="V130" i="41"/>
  <c r="X130" i="41"/>
  <c r="X131" i="41"/>
  <c r="Q131" i="41"/>
  <c r="M131" i="41"/>
  <c r="AB130" i="41"/>
  <c r="AD130" i="41"/>
  <c r="Z131" i="41"/>
  <c r="Y131" i="41"/>
  <c r="U131" i="41"/>
  <c r="U133" i="41" s="1"/>
  <c r="Q130" i="41"/>
  <c r="S130" i="41"/>
  <c r="S133" i="41" s="1"/>
  <c r="AE131" i="41"/>
  <c r="K131" i="41"/>
  <c r="AC131" i="41"/>
  <c r="W130" i="40"/>
  <c r="X130" i="40"/>
  <c r="Q130" i="40"/>
  <c r="W131" i="40"/>
  <c r="O130" i="40"/>
  <c r="J8" i="39" s="1"/>
  <c r="Y130" i="40"/>
  <c r="T8" i="39" s="1"/>
  <c r="P131" i="40"/>
  <c r="K9" i="39" s="1"/>
  <c r="AE131" i="40"/>
  <c r="AB131" i="40"/>
  <c r="AA130" i="40"/>
  <c r="T130" i="40"/>
  <c r="R130" i="40"/>
  <c r="R131" i="40"/>
  <c r="M9" i="39" s="1"/>
  <c r="Q131" i="40"/>
  <c r="M131" i="40"/>
  <c r="L130" i="40"/>
  <c r="AD130" i="40"/>
  <c r="Z130" i="40"/>
  <c r="V131" i="40"/>
  <c r="Q9" i="39" s="1"/>
  <c r="Y131" i="40"/>
  <c r="U131" i="40"/>
  <c r="T131" i="40"/>
  <c r="P130" i="40"/>
  <c r="M130" i="40"/>
  <c r="H8" i="39" s="1"/>
  <c r="X131" i="40"/>
  <c r="K131" i="40"/>
  <c r="AC131" i="40"/>
  <c r="O131" i="40"/>
  <c r="AB130" i="40"/>
  <c r="K130" i="40"/>
  <c r="Z131" i="40"/>
  <c r="S131" i="40"/>
  <c r="N9" i="39" s="1"/>
  <c r="AC130" i="40"/>
  <c r="X8" i="39" s="1"/>
  <c r="V130" i="40"/>
  <c r="U130" i="40"/>
  <c r="P8" i="39" s="1"/>
  <c r="N131" i="40"/>
  <c r="I9" i="39" s="1"/>
  <c r="AA131" i="40"/>
  <c r="V9" i="39" s="1"/>
  <c r="N130" i="40"/>
  <c r="S130" i="40"/>
  <c r="AE130" i="40"/>
  <c r="AD131" i="40"/>
  <c r="L131" i="40"/>
  <c r="C13" i="38"/>
  <c r="AN15" i="38"/>
  <c r="K8" i="39" l="1"/>
  <c r="H9" i="39"/>
  <c r="J9" i="39"/>
  <c r="M8" i="39"/>
  <c r="R9" i="39"/>
  <c r="S9" i="39"/>
  <c r="Y8" i="39"/>
  <c r="W9" i="39"/>
  <c r="L9" i="39"/>
  <c r="L8" i="39"/>
  <c r="I8" i="39"/>
  <c r="U8" i="39"/>
  <c r="V8" i="39"/>
  <c r="N8" i="39"/>
  <c r="M133" i="41"/>
  <c r="F9" i="39"/>
  <c r="F8" i="39"/>
  <c r="C74" i="39" a="1"/>
  <c r="C74" i="39" s="1"/>
  <c r="X9" i="39"/>
  <c r="O8" i="39"/>
  <c r="L133" i="41"/>
  <c r="U9" i="39"/>
  <c r="O9" i="39"/>
  <c r="W8" i="39"/>
  <c r="Y9" i="39"/>
  <c r="R8" i="39"/>
  <c r="Z8" i="39"/>
  <c r="G8" i="39"/>
  <c r="Z9" i="39"/>
  <c r="G9" i="39"/>
  <c r="Q8" i="39"/>
  <c r="P9" i="39"/>
  <c r="T9" i="39"/>
  <c r="S8" i="39"/>
  <c r="N42" i="15"/>
  <c r="N12" i="15" s="1"/>
  <c r="J42" i="15"/>
  <c r="J12" i="15" s="1"/>
  <c r="E42" i="15"/>
  <c r="E12" i="15" s="1"/>
  <c r="E8" i="15"/>
  <c r="F8" i="15"/>
  <c r="F42" i="15"/>
  <c r="F12" i="15" s="1"/>
  <c r="K42" i="15"/>
  <c r="K12" i="15" s="1"/>
  <c r="K8" i="15"/>
  <c r="G8" i="15"/>
  <c r="G42" i="15"/>
  <c r="G12" i="15" s="1"/>
  <c r="I8" i="15"/>
  <c r="I42" i="15"/>
  <c r="I12" i="15" s="1"/>
  <c r="L42" i="15"/>
  <c r="L12" i="15" s="1"/>
  <c r="L8" i="15"/>
  <c r="O8" i="15"/>
  <c r="O42" i="15"/>
  <c r="O12" i="15" s="1"/>
  <c r="M42" i="15"/>
  <c r="M12" i="15" s="1"/>
  <c r="M8" i="15"/>
  <c r="H42" i="15"/>
  <c r="H12" i="15" s="1"/>
  <c r="H8" i="15"/>
  <c r="O133" i="41"/>
  <c r="Q133" i="41"/>
  <c r="C12" i="39" a="1"/>
  <c r="C12" i="39" s="1"/>
  <c r="W133" i="41"/>
  <c r="AA133" i="41"/>
  <c r="X133" i="41"/>
  <c r="AD133" i="41"/>
  <c r="R133" i="41"/>
  <c r="V133" i="41"/>
  <c r="Y133" i="41"/>
  <c r="P133" i="41"/>
  <c r="Z133" i="41"/>
  <c r="T133" i="41"/>
  <c r="AC133" i="41"/>
  <c r="K133" i="41"/>
  <c r="AE133" i="41"/>
  <c r="AB133" i="41"/>
  <c r="AN17" i="38"/>
  <c r="C15" i="38"/>
  <c r="C17" i="38" l="1"/>
  <c r="C20" i="41" s="1"/>
  <c r="C21" i="41" s="1"/>
  <c r="AN19" i="38"/>
  <c r="AN21" i="38" l="1"/>
  <c r="C19" i="38"/>
  <c r="C22" i="41" s="1"/>
  <c r="C23" i="41" s="1"/>
  <c r="C21" i="38" l="1"/>
  <c r="C24" i="41" s="1"/>
  <c r="C25" i="41" s="1"/>
  <c r="AN23" i="38"/>
  <c r="AN25" i="38" l="1"/>
  <c r="C23" i="38"/>
  <c r="C26" i="41" s="1"/>
  <c r="C27" i="41" s="1"/>
  <c r="C25" i="38" l="1"/>
  <c r="C28" i="41" s="1"/>
  <c r="C29" i="41" s="1"/>
  <c r="AN27" i="38"/>
  <c r="AN29" i="38" l="1"/>
  <c r="C27" i="38"/>
  <c r="C30" i="41" s="1"/>
  <c r="C31" i="41" s="1"/>
  <c r="AN31" i="38" l="1"/>
  <c r="C29" i="38"/>
  <c r="C32" i="41" s="1"/>
  <c r="C33" i="41" s="1"/>
  <c r="AN33" i="38" l="1"/>
  <c r="C31" i="38"/>
  <c r="C34" i="41" s="1"/>
  <c r="C35" i="41" s="1"/>
  <c r="AN35" i="38" l="1"/>
  <c r="C33" i="38"/>
  <c r="C36" i="41" s="1"/>
  <c r="C37" i="41" s="1"/>
  <c r="AN37" i="38" l="1"/>
  <c r="C35" i="38"/>
  <c r="C38" i="41" s="1"/>
  <c r="C39" i="41" s="1"/>
  <c r="C37" i="38" l="1"/>
  <c r="C40" i="41" s="1"/>
  <c r="C41" i="41" s="1"/>
  <c r="AN39" i="38"/>
  <c r="C39" i="38" l="1"/>
  <c r="C42" i="41" s="1"/>
  <c r="C43" i="41" s="1"/>
  <c r="AN41" i="38"/>
  <c r="C41" i="38" l="1"/>
  <c r="C44" i="41" s="1"/>
  <c r="C45" i="41" s="1"/>
  <c r="AN43" i="38"/>
  <c r="C43" i="38" l="1"/>
  <c r="C46" i="41" s="1"/>
  <c r="C47" i="41" s="1"/>
  <c r="AN45" i="38"/>
  <c r="C45" i="38" l="1"/>
  <c r="C48" i="41" s="1"/>
  <c r="C49" i="41" s="1"/>
  <c r="AN47" i="38"/>
  <c r="AN49" i="38" l="1"/>
  <c r="C47" i="38"/>
  <c r="C50" i="41" s="1"/>
  <c r="C51" i="41" s="1"/>
  <c r="AJ130" i="22"/>
  <c r="AE133" i="40" s="1"/>
  <c r="AI130" i="22"/>
  <c r="AH130" i="22"/>
  <c r="AG130" i="22"/>
  <c r="AF130" i="22"/>
  <c r="AE130" i="22"/>
  <c r="AD130" i="22"/>
  <c r="AC130" i="22"/>
  <c r="AB130" i="22"/>
  <c r="AA130" i="22"/>
  <c r="Z130" i="22"/>
  <c r="Y130" i="22"/>
  <c r="X130" i="22"/>
  <c r="W130" i="22"/>
  <c r="V130" i="22"/>
  <c r="U130" i="22"/>
  <c r="T130" i="22"/>
  <c r="S130" i="22"/>
  <c r="R130" i="22"/>
  <c r="Q130" i="22"/>
  <c r="P130" i="22"/>
  <c r="Z286" i="29"/>
  <c r="U286" i="29"/>
  <c r="R286" i="29"/>
  <c r="M286" i="29"/>
  <c r="J286" i="29"/>
  <c r="F286" i="29"/>
  <c r="Z285" i="29"/>
  <c r="T285" i="29"/>
  <c r="S285" i="29"/>
  <c r="R285" i="29"/>
  <c r="L285" i="29"/>
  <c r="K285" i="29"/>
  <c r="J285" i="29"/>
  <c r="F285" i="29"/>
  <c r="Y286" i="29"/>
  <c r="X286" i="29"/>
  <c r="W286" i="29"/>
  <c r="V286" i="29"/>
  <c r="T286" i="29"/>
  <c r="S286" i="29"/>
  <c r="Q286" i="29"/>
  <c r="P286" i="29"/>
  <c r="O286" i="29"/>
  <c r="N286" i="29"/>
  <c r="L286" i="29"/>
  <c r="K286" i="29"/>
  <c r="I286" i="29"/>
  <c r="H286" i="29"/>
  <c r="G286" i="29"/>
  <c r="Y285" i="29"/>
  <c r="X285" i="29"/>
  <c r="W285" i="29"/>
  <c r="V285" i="29"/>
  <c r="U285" i="29"/>
  <c r="Q285" i="29"/>
  <c r="P285" i="29"/>
  <c r="O285" i="29"/>
  <c r="N285" i="29"/>
  <c r="M285" i="29"/>
  <c r="I285" i="29"/>
  <c r="H285" i="29"/>
  <c r="G285" i="29"/>
  <c r="C279" i="29"/>
  <c r="D290" i="29"/>
  <c r="D289" i="29"/>
  <c r="D286" i="29"/>
  <c r="D285" i="29"/>
  <c r="D282" i="29"/>
  <c r="D281" i="29"/>
  <c r="C290" i="29"/>
  <c r="C289" i="29"/>
  <c r="C286" i="29"/>
  <c r="C285" i="29"/>
  <c r="C282" i="29"/>
  <c r="C281" i="29"/>
  <c r="E133" i="37"/>
  <c r="G133" i="37" s="1"/>
  <c r="D133" i="37"/>
  <c r="F133" i="37" s="1"/>
  <c r="E132" i="37"/>
  <c r="G132" i="37" s="1"/>
  <c r="D132" i="37"/>
  <c r="F132" i="37" s="1"/>
  <c r="H131" i="37"/>
  <c r="H130" i="37"/>
  <c r="G130" i="37"/>
  <c r="G131" i="37" s="1"/>
  <c r="F130" i="37"/>
  <c r="F131" i="37" s="1"/>
  <c r="E130" i="37"/>
  <c r="E131" i="37" s="1"/>
  <c r="D130" i="37"/>
  <c r="D131" i="37" s="1"/>
  <c r="H129" i="37"/>
  <c r="H128" i="37"/>
  <c r="G128" i="37"/>
  <c r="G129" i="37" s="1"/>
  <c r="F128" i="37"/>
  <c r="F129" i="37" s="1"/>
  <c r="E128" i="37"/>
  <c r="E129" i="37" s="1"/>
  <c r="D128" i="37"/>
  <c r="D129" i="37" s="1"/>
  <c r="H127" i="37"/>
  <c r="H126" i="37"/>
  <c r="G126" i="37"/>
  <c r="G127" i="37" s="1"/>
  <c r="F126" i="37"/>
  <c r="F127" i="37" s="1"/>
  <c r="E126" i="37"/>
  <c r="E127" i="37" s="1"/>
  <c r="D126" i="37"/>
  <c r="D127" i="37" s="1"/>
  <c r="H125" i="37"/>
  <c r="H124" i="37"/>
  <c r="G124" i="37"/>
  <c r="G125" i="37" s="1"/>
  <c r="F124" i="37"/>
  <c r="F125" i="37" s="1"/>
  <c r="E124" i="37"/>
  <c r="E125" i="37" s="1"/>
  <c r="D124" i="37"/>
  <c r="H123" i="37"/>
  <c r="H122" i="37"/>
  <c r="G122" i="37"/>
  <c r="G123" i="37" s="1"/>
  <c r="F122" i="37"/>
  <c r="F123" i="37" s="1"/>
  <c r="E122" i="37"/>
  <c r="E123" i="37" s="1"/>
  <c r="D122" i="37"/>
  <c r="D123" i="37" s="1"/>
  <c r="H121" i="37"/>
  <c r="H120" i="37"/>
  <c r="G120" i="37"/>
  <c r="G121" i="37" s="1"/>
  <c r="F120" i="37"/>
  <c r="F121" i="37" s="1"/>
  <c r="E120" i="37"/>
  <c r="E121" i="37" s="1"/>
  <c r="D120" i="37"/>
  <c r="D121" i="37" s="1"/>
  <c r="H119" i="37"/>
  <c r="H118" i="37"/>
  <c r="G118" i="37"/>
  <c r="G119" i="37" s="1"/>
  <c r="F118" i="37"/>
  <c r="F119" i="37" s="1"/>
  <c r="E118" i="37"/>
  <c r="E119" i="37" s="1"/>
  <c r="D118" i="37"/>
  <c r="H117" i="37"/>
  <c r="H116" i="37"/>
  <c r="G116" i="37"/>
  <c r="G117" i="37" s="1"/>
  <c r="F116" i="37"/>
  <c r="F117" i="37" s="1"/>
  <c r="E116" i="37"/>
  <c r="E117" i="37" s="1"/>
  <c r="D116" i="37"/>
  <c r="H115" i="37"/>
  <c r="H114" i="37"/>
  <c r="G114" i="37"/>
  <c r="G115" i="37" s="1"/>
  <c r="F114" i="37"/>
  <c r="F115" i="37" s="1"/>
  <c r="E114" i="37"/>
  <c r="E115" i="37" s="1"/>
  <c r="D114" i="37"/>
  <c r="D115" i="37" s="1"/>
  <c r="H113" i="37"/>
  <c r="H112" i="37"/>
  <c r="G112" i="37"/>
  <c r="G113" i="37" s="1"/>
  <c r="F112" i="37"/>
  <c r="F113" i="37" s="1"/>
  <c r="E112" i="37"/>
  <c r="E113" i="37" s="1"/>
  <c r="D112" i="37"/>
  <c r="D113" i="37" s="1"/>
  <c r="H111" i="37"/>
  <c r="H110" i="37"/>
  <c r="G110" i="37"/>
  <c r="G111" i="37" s="1"/>
  <c r="F110" i="37"/>
  <c r="F111" i="37" s="1"/>
  <c r="E110" i="37"/>
  <c r="E111" i="37" s="1"/>
  <c r="D110" i="37"/>
  <c r="D111" i="37" s="1"/>
  <c r="H109" i="37"/>
  <c r="H108" i="37"/>
  <c r="G108" i="37"/>
  <c r="G109" i="37" s="1"/>
  <c r="F108" i="37"/>
  <c r="F109" i="37" s="1"/>
  <c r="E108" i="37"/>
  <c r="E109" i="37" s="1"/>
  <c r="D108" i="37"/>
  <c r="D109" i="37" s="1"/>
  <c r="H107" i="37"/>
  <c r="H106" i="37"/>
  <c r="G106" i="37"/>
  <c r="G107" i="37" s="1"/>
  <c r="F106" i="37"/>
  <c r="F107" i="37" s="1"/>
  <c r="E106" i="37"/>
  <c r="E107" i="37" s="1"/>
  <c r="D106" i="37"/>
  <c r="D107" i="37" s="1"/>
  <c r="H105" i="37"/>
  <c r="H104" i="37"/>
  <c r="G104" i="37"/>
  <c r="G105" i="37" s="1"/>
  <c r="F104" i="37"/>
  <c r="F105" i="37" s="1"/>
  <c r="E104" i="37"/>
  <c r="E105" i="37" s="1"/>
  <c r="D104" i="37"/>
  <c r="H103" i="37"/>
  <c r="H102" i="37"/>
  <c r="G102" i="37"/>
  <c r="G103" i="37" s="1"/>
  <c r="F102" i="37"/>
  <c r="F103" i="37" s="1"/>
  <c r="E102" i="37"/>
  <c r="E103" i="37" s="1"/>
  <c r="D102" i="37"/>
  <c r="D103" i="37" s="1"/>
  <c r="H101" i="37"/>
  <c r="H100" i="37"/>
  <c r="G100" i="37"/>
  <c r="G101" i="37" s="1"/>
  <c r="F100" i="37"/>
  <c r="F101" i="37" s="1"/>
  <c r="E100" i="37"/>
  <c r="E101" i="37" s="1"/>
  <c r="D100" i="37"/>
  <c r="D101" i="37" s="1"/>
  <c r="H99" i="37"/>
  <c r="H98" i="37"/>
  <c r="G98" i="37"/>
  <c r="G99" i="37" s="1"/>
  <c r="F98" i="37"/>
  <c r="F99" i="37" s="1"/>
  <c r="E98" i="37"/>
  <c r="E99" i="37" s="1"/>
  <c r="D98" i="37"/>
  <c r="D99" i="37" s="1"/>
  <c r="H97" i="37"/>
  <c r="H96" i="37"/>
  <c r="G96" i="37"/>
  <c r="G97" i="37" s="1"/>
  <c r="F96" i="37"/>
  <c r="F97" i="37" s="1"/>
  <c r="E96" i="37"/>
  <c r="E97" i="37" s="1"/>
  <c r="D96" i="37"/>
  <c r="D97" i="37" s="1"/>
  <c r="H95" i="37"/>
  <c r="H94" i="37"/>
  <c r="G94" i="37"/>
  <c r="G95" i="37" s="1"/>
  <c r="F94" i="37"/>
  <c r="F95" i="37" s="1"/>
  <c r="E94" i="37"/>
  <c r="E95" i="37" s="1"/>
  <c r="D94" i="37"/>
  <c r="D95" i="37" s="1"/>
  <c r="H93" i="37"/>
  <c r="H92" i="37"/>
  <c r="G92" i="37"/>
  <c r="G93" i="37" s="1"/>
  <c r="F92" i="37"/>
  <c r="F93" i="37" s="1"/>
  <c r="E92" i="37"/>
  <c r="E93" i="37" s="1"/>
  <c r="D92" i="37"/>
  <c r="H91" i="37"/>
  <c r="H90" i="37"/>
  <c r="G90" i="37"/>
  <c r="G91" i="37" s="1"/>
  <c r="F90" i="37"/>
  <c r="F91" i="37" s="1"/>
  <c r="E90" i="37"/>
  <c r="E91" i="37" s="1"/>
  <c r="D90" i="37"/>
  <c r="D91" i="37" s="1"/>
  <c r="H89" i="37"/>
  <c r="H88" i="37"/>
  <c r="G88" i="37"/>
  <c r="G89" i="37" s="1"/>
  <c r="F88" i="37"/>
  <c r="F89" i="37" s="1"/>
  <c r="E88" i="37"/>
  <c r="E89" i="37" s="1"/>
  <c r="D88" i="37"/>
  <c r="D89" i="37" s="1"/>
  <c r="H87" i="37"/>
  <c r="H86" i="37"/>
  <c r="G86" i="37"/>
  <c r="G87" i="37" s="1"/>
  <c r="F86" i="37"/>
  <c r="F87" i="37" s="1"/>
  <c r="E86" i="37"/>
  <c r="E87" i="37" s="1"/>
  <c r="D86" i="37"/>
  <c r="D87" i="37" s="1"/>
  <c r="H85" i="37"/>
  <c r="H84" i="37"/>
  <c r="G84" i="37"/>
  <c r="G85" i="37" s="1"/>
  <c r="F84" i="37"/>
  <c r="F85" i="37" s="1"/>
  <c r="E84" i="37"/>
  <c r="E85" i="37" s="1"/>
  <c r="D84" i="37"/>
  <c r="D85" i="37" s="1"/>
  <c r="H83" i="37"/>
  <c r="H82" i="37"/>
  <c r="G82" i="37"/>
  <c r="G83" i="37" s="1"/>
  <c r="F82" i="37"/>
  <c r="F83" i="37" s="1"/>
  <c r="E82" i="37"/>
  <c r="E83" i="37" s="1"/>
  <c r="D82" i="37"/>
  <c r="H81" i="37"/>
  <c r="H80" i="37"/>
  <c r="G80" i="37"/>
  <c r="G81" i="37" s="1"/>
  <c r="F80" i="37"/>
  <c r="F81" i="37" s="1"/>
  <c r="E80" i="37"/>
  <c r="E81" i="37" s="1"/>
  <c r="D80" i="37"/>
  <c r="H79" i="37"/>
  <c r="H78" i="37"/>
  <c r="G78" i="37"/>
  <c r="G79" i="37" s="1"/>
  <c r="F78" i="37"/>
  <c r="F79" i="37" s="1"/>
  <c r="E78" i="37"/>
  <c r="E79" i="37" s="1"/>
  <c r="D78" i="37"/>
  <c r="D79" i="37" s="1"/>
  <c r="H77" i="37"/>
  <c r="H76" i="37"/>
  <c r="G76" i="37"/>
  <c r="G77" i="37" s="1"/>
  <c r="F76" i="37"/>
  <c r="F77" i="37" s="1"/>
  <c r="E76" i="37"/>
  <c r="E77" i="37" s="1"/>
  <c r="D76" i="37"/>
  <c r="D77" i="37" s="1"/>
  <c r="H75" i="37"/>
  <c r="H74" i="37"/>
  <c r="G74" i="37"/>
  <c r="G75" i="37" s="1"/>
  <c r="F74" i="37"/>
  <c r="F75" i="37" s="1"/>
  <c r="E74" i="37"/>
  <c r="E75" i="37" s="1"/>
  <c r="D74" i="37"/>
  <c r="H73" i="37"/>
  <c r="H72" i="37"/>
  <c r="G72" i="37"/>
  <c r="G73" i="37" s="1"/>
  <c r="F72" i="37"/>
  <c r="F73" i="37" s="1"/>
  <c r="E72" i="37"/>
  <c r="E73" i="37" s="1"/>
  <c r="D72" i="37"/>
  <c r="H71" i="37"/>
  <c r="H70" i="37"/>
  <c r="G70" i="37"/>
  <c r="G71" i="37" s="1"/>
  <c r="F70" i="37"/>
  <c r="F71" i="37" s="1"/>
  <c r="E70" i="37"/>
  <c r="E71" i="37" s="1"/>
  <c r="D70" i="37"/>
  <c r="D71" i="37" s="1"/>
  <c r="H69" i="37"/>
  <c r="H68" i="37"/>
  <c r="G68" i="37"/>
  <c r="G69" i="37" s="1"/>
  <c r="F68" i="37"/>
  <c r="F69" i="37" s="1"/>
  <c r="E68" i="37"/>
  <c r="E69" i="37" s="1"/>
  <c r="D68" i="37"/>
  <c r="D69" i="37" s="1"/>
  <c r="H67" i="37"/>
  <c r="H66" i="37"/>
  <c r="G66" i="37"/>
  <c r="G67" i="37" s="1"/>
  <c r="F66" i="37"/>
  <c r="F67" i="37" s="1"/>
  <c r="E66" i="37"/>
  <c r="E67" i="37" s="1"/>
  <c r="D66" i="37"/>
  <c r="D67" i="37" s="1"/>
  <c r="H65" i="37"/>
  <c r="H64" i="37"/>
  <c r="G64" i="37"/>
  <c r="G65" i="37" s="1"/>
  <c r="F64" i="37"/>
  <c r="F65" i="37" s="1"/>
  <c r="E64" i="37"/>
  <c r="E65" i="37" s="1"/>
  <c r="D64" i="37"/>
  <c r="D65" i="37" s="1"/>
  <c r="H63" i="37"/>
  <c r="H62" i="37"/>
  <c r="G62" i="37"/>
  <c r="G63" i="37" s="1"/>
  <c r="F62" i="37"/>
  <c r="F63" i="37" s="1"/>
  <c r="E62" i="37"/>
  <c r="E63" i="37" s="1"/>
  <c r="D62" i="37"/>
  <c r="D63" i="37" s="1"/>
  <c r="H61" i="37"/>
  <c r="H60" i="37"/>
  <c r="G60" i="37"/>
  <c r="G61" i="37" s="1"/>
  <c r="F60" i="37"/>
  <c r="F61" i="37" s="1"/>
  <c r="E60" i="37"/>
  <c r="E61" i="37" s="1"/>
  <c r="D60" i="37"/>
  <c r="H59" i="37"/>
  <c r="H58" i="37"/>
  <c r="G58" i="37"/>
  <c r="G59" i="37" s="1"/>
  <c r="F58" i="37"/>
  <c r="F59" i="37" s="1"/>
  <c r="E58" i="37"/>
  <c r="E59" i="37" s="1"/>
  <c r="D58" i="37"/>
  <c r="D59" i="37" s="1"/>
  <c r="H57" i="37"/>
  <c r="H56" i="37"/>
  <c r="G56" i="37"/>
  <c r="G57" i="37" s="1"/>
  <c r="F56" i="37"/>
  <c r="F57" i="37" s="1"/>
  <c r="E56" i="37"/>
  <c r="E57" i="37" s="1"/>
  <c r="D56" i="37"/>
  <c r="D57" i="37" s="1"/>
  <c r="H55" i="37"/>
  <c r="H54" i="37"/>
  <c r="G54" i="37"/>
  <c r="G55" i="37" s="1"/>
  <c r="F54" i="37"/>
  <c r="F55" i="37" s="1"/>
  <c r="E54" i="37"/>
  <c r="E55" i="37" s="1"/>
  <c r="D54" i="37"/>
  <c r="D55" i="37" s="1"/>
  <c r="H53" i="37"/>
  <c r="H52" i="37"/>
  <c r="G52" i="37"/>
  <c r="G53" i="37" s="1"/>
  <c r="F52" i="37"/>
  <c r="F53" i="37" s="1"/>
  <c r="E52" i="37"/>
  <c r="E53" i="37" s="1"/>
  <c r="D52" i="37"/>
  <c r="H51" i="37"/>
  <c r="H50" i="37"/>
  <c r="G50" i="37"/>
  <c r="G51" i="37" s="1"/>
  <c r="F50" i="37"/>
  <c r="F51" i="37" s="1"/>
  <c r="E50" i="37"/>
  <c r="E51" i="37" s="1"/>
  <c r="D50" i="37"/>
  <c r="D51" i="37" s="1"/>
  <c r="H49" i="37"/>
  <c r="H48" i="37"/>
  <c r="G48" i="37"/>
  <c r="G49" i="37" s="1"/>
  <c r="F48" i="37"/>
  <c r="F49" i="37" s="1"/>
  <c r="E48" i="37"/>
  <c r="E49" i="37" s="1"/>
  <c r="D48" i="37"/>
  <c r="D49" i="37" s="1"/>
  <c r="H47" i="37"/>
  <c r="H46" i="37"/>
  <c r="G46" i="37"/>
  <c r="G47" i="37" s="1"/>
  <c r="F46" i="37"/>
  <c r="F47" i="37" s="1"/>
  <c r="E46" i="37"/>
  <c r="E47" i="37" s="1"/>
  <c r="D46" i="37"/>
  <c r="D47" i="37" s="1"/>
  <c r="H45" i="37"/>
  <c r="H44" i="37"/>
  <c r="G44" i="37"/>
  <c r="G45" i="37" s="1"/>
  <c r="F44" i="37"/>
  <c r="F45" i="37" s="1"/>
  <c r="E44" i="37"/>
  <c r="E45" i="37" s="1"/>
  <c r="D44" i="37"/>
  <c r="D45" i="37" s="1"/>
  <c r="H43" i="37"/>
  <c r="H42" i="37"/>
  <c r="G42" i="37"/>
  <c r="G43" i="37" s="1"/>
  <c r="F42" i="37"/>
  <c r="F43" i="37" s="1"/>
  <c r="E42" i="37"/>
  <c r="E43" i="37" s="1"/>
  <c r="D42" i="37"/>
  <c r="D43" i="37" s="1"/>
  <c r="H41" i="37"/>
  <c r="H40" i="37"/>
  <c r="G40" i="37"/>
  <c r="G41" i="37" s="1"/>
  <c r="F40" i="37"/>
  <c r="F41" i="37" s="1"/>
  <c r="E40" i="37"/>
  <c r="E41" i="37" s="1"/>
  <c r="D40" i="37"/>
  <c r="D41" i="37" s="1"/>
  <c r="H39" i="37"/>
  <c r="H38" i="37"/>
  <c r="G38" i="37"/>
  <c r="G39" i="37" s="1"/>
  <c r="F38" i="37"/>
  <c r="F39" i="37" s="1"/>
  <c r="E38" i="37"/>
  <c r="E39" i="37" s="1"/>
  <c r="D38" i="37"/>
  <c r="D39" i="37" s="1"/>
  <c r="H37" i="37"/>
  <c r="H36" i="37"/>
  <c r="G36" i="37"/>
  <c r="G37" i="37" s="1"/>
  <c r="F36" i="37"/>
  <c r="F37" i="37" s="1"/>
  <c r="E36" i="37"/>
  <c r="E37" i="37" s="1"/>
  <c r="D36" i="37"/>
  <c r="H35" i="37"/>
  <c r="H34" i="37"/>
  <c r="G34" i="37"/>
  <c r="G35" i="37" s="1"/>
  <c r="F34" i="37"/>
  <c r="F35" i="37" s="1"/>
  <c r="E34" i="37"/>
  <c r="E35" i="37" s="1"/>
  <c r="D34" i="37"/>
  <c r="H33" i="37"/>
  <c r="H32" i="37"/>
  <c r="G32" i="37"/>
  <c r="G33" i="37" s="1"/>
  <c r="F32" i="37"/>
  <c r="F33" i="37" s="1"/>
  <c r="E32" i="37"/>
  <c r="E33" i="37" s="1"/>
  <c r="D32" i="37"/>
  <c r="D33" i="37" s="1"/>
  <c r="H31" i="37"/>
  <c r="H30" i="37"/>
  <c r="G30" i="37"/>
  <c r="G31" i="37" s="1"/>
  <c r="F30" i="37"/>
  <c r="F31" i="37" s="1"/>
  <c r="E30" i="37"/>
  <c r="E31" i="37" s="1"/>
  <c r="D30" i="37"/>
  <c r="D31" i="37" s="1"/>
  <c r="H29" i="37"/>
  <c r="H28" i="37"/>
  <c r="G28" i="37"/>
  <c r="G29" i="37" s="1"/>
  <c r="F28" i="37"/>
  <c r="F29" i="37" s="1"/>
  <c r="E28" i="37"/>
  <c r="E29" i="37" s="1"/>
  <c r="D28" i="37"/>
  <c r="H27" i="37"/>
  <c r="H26" i="37"/>
  <c r="G26" i="37"/>
  <c r="G27" i="37" s="1"/>
  <c r="F26" i="37"/>
  <c r="F27" i="37" s="1"/>
  <c r="E26" i="37"/>
  <c r="E27" i="37" s="1"/>
  <c r="D26" i="37"/>
  <c r="D27" i="37" s="1"/>
  <c r="H25" i="37"/>
  <c r="H24" i="37"/>
  <c r="G24" i="37"/>
  <c r="G25" i="37" s="1"/>
  <c r="F24" i="37"/>
  <c r="F25" i="37" s="1"/>
  <c r="E24" i="37"/>
  <c r="E25" i="37" s="1"/>
  <c r="D24" i="37"/>
  <c r="D25" i="37" s="1"/>
  <c r="H23" i="37"/>
  <c r="H22" i="37"/>
  <c r="G22" i="37"/>
  <c r="G23" i="37" s="1"/>
  <c r="F22" i="37"/>
  <c r="F23" i="37" s="1"/>
  <c r="E22" i="37"/>
  <c r="E23" i="37" s="1"/>
  <c r="D22" i="37"/>
  <c r="D23" i="37" s="1"/>
  <c r="H21" i="37"/>
  <c r="H20" i="37"/>
  <c r="G20" i="37"/>
  <c r="G21" i="37" s="1"/>
  <c r="F20" i="37"/>
  <c r="F21" i="37" s="1"/>
  <c r="E20" i="37"/>
  <c r="E21" i="37" s="1"/>
  <c r="D20" i="37"/>
  <c r="D21" i="37" s="1"/>
  <c r="H19" i="37"/>
  <c r="H18" i="37"/>
  <c r="G18" i="37"/>
  <c r="G19" i="37" s="1"/>
  <c r="F18" i="37"/>
  <c r="F19" i="37" s="1"/>
  <c r="E18" i="37"/>
  <c r="E19" i="37" s="1"/>
  <c r="D18" i="37"/>
  <c r="D19" i="37" s="1"/>
  <c r="H17" i="37"/>
  <c r="H16" i="37"/>
  <c r="G16" i="37"/>
  <c r="G17" i="37" s="1"/>
  <c r="F16" i="37"/>
  <c r="F17" i="37" s="1"/>
  <c r="E16" i="37"/>
  <c r="E17" i="37" s="1"/>
  <c r="D16" i="37"/>
  <c r="D17" i="37" s="1"/>
  <c r="H15" i="37"/>
  <c r="H14" i="37"/>
  <c r="G14" i="37"/>
  <c r="G15" i="37" s="1"/>
  <c r="F14" i="37"/>
  <c r="F15" i="37" s="1"/>
  <c r="E14" i="37"/>
  <c r="E15" i="37" s="1"/>
  <c r="D14" i="37"/>
  <c r="H13" i="37"/>
  <c r="H12" i="37"/>
  <c r="G12" i="37"/>
  <c r="G13" i="37" s="1"/>
  <c r="F12" i="37"/>
  <c r="F13" i="37" s="1"/>
  <c r="E12" i="37"/>
  <c r="E13" i="37" s="1"/>
  <c r="D12" i="37"/>
  <c r="D13" i="37" s="1"/>
  <c r="E6" i="37"/>
  <c r="G6" i="37" s="1"/>
  <c r="D6" i="37"/>
  <c r="F6" i="37" s="1"/>
  <c r="E5" i="37"/>
  <c r="G5" i="37" s="1"/>
  <c r="D5" i="37"/>
  <c r="F5" i="37" s="1"/>
  <c r="E141" i="36"/>
  <c r="G141" i="36" s="1"/>
  <c r="E140" i="36"/>
  <c r="G140" i="36" s="1"/>
  <c r="D141" i="36"/>
  <c r="F141" i="36" s="1"/>
  <c r="D140" i="36"/>
  <c r="F140" i="36" s="1"/>
  <c r="E133" i="36"/>
  <c r="G133" i="36" s="1"/>
  <c r="D133" i="36"/>
  <c r="F133" i="36" s="1"/>
  <c r="E132" i="36"/>
  <c r="G132" i="36" s="1"/>
  <c r="D132" i="36"/>
  <c r="F132" i="36" s="1"/>
  <c r="H131" i="36"/>
  <c r="H130" i="36"/>
  <c r="G130" i="36"/>
  <c r="G131" i="36" s="1"/>
  <c r="F130" i="36"/>
  <c r="F131" i="36" s="1"/>
  <c r="E130" i="36"/>
  <c r="E131" i="36" s="1"/>
  <c r="D130" i="36"/>
  <c r="D131" i="36" s="1"/>
  <c r="H129" i="36"/>
  <c r="H128" i="36"/>
  <c r="G128" i="36"/>
  <c r="G129" i="36" s="1"/>
  <c r="F128" i="36"/>
  <c r="F129" i="36" s="1"/>
  <c r="E128" i="36"/>
  <c r="E129" i="36" s="1"/>
  <c r="D128" i="36"/>
  <c r="D129" i="36" s="1"/>
  <c r="H127" i="36"/>
  <c r="H126" i="36"/>
  <c r="G126" i="36"/>
  <c r="G127" i="36" s="1"/>
  <c r="F126" i="36"/>
  <c r="F127" i="36" s="1"/>
  <c r="E126" i="36"/>
  <c r="E127" i="36" s="1"/>
  <c r="D126" i="36"/>
  <c r="D127" i="36" s="1"/>
  <c r="H125" i="36"/>
  <c r="H124" i="36"/>
  <c r="G124" i="36"/>
  <c r="G125" i="36" s="1"/>
  <c r="F124" i="36"/>
  <c r="F125" i="36" s="1"/>
  <c r="E124" i="36"/>
  <c r="E125" i="36" s="1"/>
  <c r="D124" i="36"/>
  <c r="D125" i="36" s="1"/>
  <c r="H123" i="36"/>
  <c r="H122" i="36"/>
  <c r="G122" i="36"/>
  <c r="G123" i="36" s="1"/>
  <c r="F122" i="36"/>
  <c r="F123" i="36" s="1"/>
  <c r="E122" i="36"/>
  <c r="E123" i="36" s="1"/>
  <c r="D122" i="36"/>
  <c r="D123" i="36" s="1"/>
  <c r="H121" i="36"/>
  <c r="H120" i="36"/>
  <c r="G120" i="36"/>
  <c r="G121" i="36" s="1"/>
  <c r="F120" i="36"/>
  <c r="F121" i="36" s="1"/>
  <c r="E120" i="36"/>
  <c r="E121" i="36" s="1"/>
  <c r="D120" i="36"/>
  <c r="D121" i="36" s="1"/>
  <c r="H119" i="36"/>
  <c r="H118" i="36"/>
  <c r="G118" i="36"/>
  <c r="G119" i="36" s="1"/>
  <c r="F118" i="36"/>
  <c r="F119" i="36" s="1"/>
  <c r="E118" i="36"/>
  <c r="E119" i="36" s="1"/>
  <c r="D118" i="36"/>
  <c r="D119" i="36" s="1"/>
  <c r="H117" i="36"/>
  <c r="H116" i="36"/>
  <c r="G116" i="36"/>
  <c r="G117" i="36" s="1"/>
  <c r="F116" i="36"/>
  <c r="F117" i="36" s="1"/>
  <c r="E116" i="36"/>
  <c r="E117" i="36" s="1"/>
  <c r="D116" i="36"/>
  <c r="D117" i="36" s="1"/>
  <c r="H115" i="36"/>
  <c r="H114" i="36"/>
  <c r="G114" i="36"/>
  <c r="G115" i="36" s="1"/>
  <c r="F114" i="36"/>
  <c r="F115" i="36" s="1"/>
  <c r="E114" i="36"/>
  <c r="E115" i="36" s="1"/>
  <c r="D114" i="36"/>
  <c r="D115" i="36" s="1"/>
  <c r="H113" i="36"/>
  <c r="H112" i="36"/>
  <c r="G112" i="36"/>
  <c r="G113" i="36" s="1"/>
  <c r="F112" i="36"/>
  <c r="F113" i="36" s="1"/>
  <c r="E112" i="36"/>
  <c r="E113" i="36" s="1"/>
  <c r="D112" i="36"/>
  <c r="D113" i="36" s="1"/>
  <c r="H111" i="36"/>
  <c r="H110" i="36"/>
  <c r="G110" i="36"/>
  <c r="G111" i="36" s="1"/>
  <c r="F110" i="36"/>
  <c r="F111" i="36" s="1"/>
  <c r="E110" i="36"/>
  <c r="E111" i="36" s="1"/>
  <c r="D110" i="36"/>
  <c r="D111" i="36" s="1"/>
  <c r="H109" i="36"/>
  <c r="H108" i="36"/>
  <c r="G108" i="36"/>
  <c r="G109" i="36" s="1"/>
  <c r="F108" i="36"/>
  <c r="F109" i="36" s="1"/>
  <c r="E108" i="36"/>
  <c r="E109" i="36" s="1"/>
  <c r="D108" i="36"/>
  <c r="D109" i="36" s="1"/>
  <c r="H107" i="36"/>
  <c r="H106" i="36"/>
  <c r="G106" i="36"/>
  <c r="G107" i="36" s="1"/>
  <c r="F106" i="36"/>
  <c r="F107" i="36" s="1"/>
  <c r="E106" i="36"/>
  <c r="E107" i="36" s="1"/>
  <c r="D106" i="36"/>
  <c r="D107" i="36" s="1"/>
  <c r="H105" i="36"/>
  <c r="H104" i="36"/>
  <c r="G104" i="36"/>
  <c r="G105" i="36" s="1"/>
  <c r="F104" i="36"/>
  <c r="F105" i="36" s="1"/>
  <c r="E104" i="36"/>
  <c r="E105" i="36" s="1"/>
  <c r="D104" i="36"/>
  <c r="D105" i="36" s="1"/>
  <c r="H103" i="36"/>
  <c r="H102" i="36"/>
  <c r="G102" i="36"/>
  <c r="G103" i="36" s="1"/>
  <c r="F102" i="36"/>
  <c r="F103" i="36" s="1"/>
  <c r="E102" i="36"/>
  <c r="E103" i="36" s="1"/>
  <c r="D102" i="36"/>
  <c r="D103" i="36" s="1"/>
  <c r="H101" i="36"/>
  <c r="H100" i="36"/>
  <c r="G100" i="36"/>
  <c r="G101" i="36" s="1"/>
  <c r="F100" i="36"/>
  <c r="F101" i="36" s="1"/>
  <c r="E100" i="36"/>
  <c r="E101" i="36" s="1"/>
  <c r="D100" i="36"/>
  <c r="D101" i="36" s="1"/>
  <c r="H99" i="36"/>
  <c r="H98" i="36"/>
  <c r="G98" i="36"/>
  <c r="G99" i="36" s="1"/>
  <c r="F98" i="36"/>
  <c r="F99" i="36" s="1"/>
  <c r="E98" i="36"/>
  <c r="E99" i="36" s="1"/>
  <c r="D98" i="36"/>
  <c r="D99" i="36" s="1"/>
  <c r="H97" i="36"/>
  <c r="H96" i="36"/>
  <c r="G96" i="36"/>
  <c r="G97" i="36" s="1"/>
  <c r="F96" i="36"/>
  <c r="F97" i="36" s="1"/>
  <c r="E96" i="36"/>
  <c r="E97" i="36" s="1"/>
  <c r="D96" i="36"/>
  <c r="D97" i="36" s="1"/>
  <c r="H95" i="36"/>
  <c r="H94" i="36"/>
  <c r="G94" i="36"/>
  <c r="G95" i="36" s="1"/>
  <c r="F94" i="36"/>
  <c r="F95" i="36" s="1"/>
  <c r="E94" i="36"/>
  <c r="E95" i="36" s="1"/>
  <c r="D94" i="36"/>
  <c r="D95" i="36" s="1"/>
  <c r="H93" i="36"/>
  <c r="H92" i="36"/>
  <c r="G92" i="36"/>
  <c r="G93" i="36" s="1"/>
  <c r="F92" i="36"/>
  <c r="F93" i="36" s="1"/>
  <c r="E92" i="36"/>
  <c r="E93" i="36" s="1"/>
  <c r="D92" i="36"/>
  <c r="D93" i="36" s="1"/>
  <c r="H91" i="36"/>
  <c r="H90" i="36"/>
  <c r="G90" i="36"/>
  <c r="G91" i="36" s="1"/>
  <c r="F90" i="36"/>
  <c r="F91" i="36" s="1"/>
  <c r="E90" i="36"/>
  <c r="E91" i="36" s="1"/>
  <c r="D90" i="36"/>
  <c r="D91" i="36" s="1"/>
  <c r="H89" i="36"/>
  <c r="H88" i="36"/>
  <c r="G88" i="36"/>
  <c r="G89" i="36" s="1"/>
  <c r="F88" i="36"/>
  <c r="F89" i="36" s="1"/>
  <c r="E88" i="36"/>
  <c r="E89" i="36" s="1"/>
  <c r="D88" i="36"/>
  <c r="D89" i="36" s="1"/>
  <c r="H87" i="36"/>
  <c r="H86" i="36"/>
  <c r="G86" i="36"/>
  <c r="G87" i="36" s="1"/>
  <c r="F86" i="36"/>
  <c r="F87" i="36" s="1"/>
  <c r="E86" i="36"/>
  <c r="E87" i="36" s="1"/>
  <c r="D86" i="36"/>
  <c r="D87" i="36" s="1"/>
  <c r="H85" i="36"/>
  <c r="H84" i="36"/>
  <c r="G84" i="36"/>
  <c r="G85" i="36" s="1"/>
  <c r="F84" i="36"/>
  <c r="F85" i="36" s="1"/>
  <c r="E84" i="36"/>
  <c r="E85" i="36" s="1"/>
  <c r="D84" i="36"/>
  <c r="D85" i="36" s="1"/>
  <c r="H83" i="36"/>
  <c r="H82" i="36"/>
  <c r="G82" i="36"/>
  <c r="G83" i="36" s="1"/>
  <c r="F82" i="36"/>
  <c r="F83" i="36" s="1"/>
  <c r="E82" i="36"/>
  <c r="E83" i="36" s="1"/>
  <c r="D82" i="36"/>
  <c r="D83" i="36" s="1"/>
  <c r="H81" i="36"/>
  <c r="H80" i="36"/>
  <c r="G80" i="36"/>
  <c r="G81" i="36" s="1"/>
  <c r="F80" i="36"/>
  <c r="F81" i="36" s="1"/>
  <c r="E80" i="36"/>
  <c r="E81" i="36" s="1"/>
  <c r="D80" i="36"/>
  <c r="D81" i="36" s="1"/>
  <c r="H79" i="36"/>
  <c r="H78" i="36"/>
  <c r="G78" i="36"/>
  <c r="G79" i="36" s="1"/>
  <c r="F78" i="36"/>
  <c r="F79" i="36" s="1"/>
  <c r="E78" i="36"/>
  <c r="E79" i="36" s="1"/>
  <c r="D78" i="36"/>
  <c r="D79" i="36" s="1"/>
  <c r="H77" i="36"/>
  <c r="H76" i="36"/>
  <c r="G76" i="36"/>
  <c r="G77" i="36" s="1"/>
  <c r="F76" i="36"/>
  <c r="F77" i="36" s="1"/>
  <c r="E76" i="36"/>
  <c r="E77" i="36" s="1"/>
  <c r="D76" i="36"/>
  <c r="D77" i="36" s="1"/>
  <c r="H75" i="36"/>
  <c r="H74" i="36"/>
  <c r="G74" i="36"/>
  <c r="G75" i="36" s="1"/>
  <c r="F74" i="36"/>
  <c r="F75" i="36" s="1"/>
  <c r="E74" i="36"/>
  <c r="E75" i="36" s="1"/>
  <c r="D74" i="36"/>
  <c r="D75" i="36" s="1"/>
  <c r="H73" i="36"/>
  <c r="H72" i="36"/>
  <c r="G72" i="36"/>
  <c r="G73" i="36" s="1"/>
  <c r="F72" i="36"/>
  <c r="F73" i="36" s="1"/>
  <c r="E72" i="36"/>
  <c r="E73" i="36" s="1"/>
  <c r="D72" i="36"/>
  <c r="D73" i="36" s="1"/>
  <c r="H71" i="36"/>
  <c r="H70" i="36"/>
  <c r="G70" i="36"/>
  <c r="G71" i="36" s="1"/>
  <c r="F70" i="36"/>
  <c r="F71" i="36" s="1"/>
  <c r="E70" i="36"/>
  <c r="E71" i="36" s="1"/>
  <c r="D70" i="36"/>
  <c r="D71" i="36" s="1"/>
  <c r="H69" i="36"/>
  <c r="H68" i="36"/>
  <c r="G68" i="36"/>
  <c r="G69" i="36" s="1"/>
  <c r="F68" i="36"/>
  <c r="F69" i="36" s="1"/>
  <c r="E68" i="36"/>
  <c r="E69" i="36" s="1"/>
  <c r="D68" i="36"/>
  <c r="D69" i="36" s="1"/>
  <c r="H67" i="36"/>
  <c r="H66" i="36"/>
  <c r="G66" i="36"/>
  <c r="G67" i="36" s="1"/>
  <c r="F66" i="36"/>
  <c r="F67" i="36" s="1"/>
  <c r="E66" i="36"/>
  <c r="E67" i="36" s="1"/>
  <c r="D66" i="36"/>
  <c r="D67" i="36" s="1"/>
  <c r="H65" i="36"/>
  <c r="H64" i="36"/>
  <c r="G64" i="36"/>
  <c r="G65" i="36" s="1"/>
  <c r="F64" i="36"/>
  <c r="F65" i="36" s="1"/>
  <c r="E64" i="36"/>
  <c r="E65" i="36" s="1"/>
  <c r="D64" i="36"/>
  <c r="D65" i="36" s="1"/>
  <c r="H63" i="36"/>
  <c r="H62" i="36"/>
  <c r="G62" i="36"/>
  <c r="G63" i="36" s="1"/>
  <c r="F62" i="36"/>
  <c r="F63" i="36" s="1"/>
  <c r="E62" i="36"/>
  <c r="E63" i="36" s="1"/>
  <c r="D62" i="36"/>
  <c r="D63" i="36" s="1"/>
  <c r="H61" i="36"/>
  <c r="H60" i="36"/>
  <c r="G60" i="36"/>
  <c r="G61" i="36" s="1"/>
  <c r="F60" i="36"/>
  <c r="F61" i="36" s="1"/>
  <c r="E60" i="36"/>
  <c r="E61" i="36" s="1"/>
  <c r="D60" i="36"/>
  <c r="D61" i="36" s="1"/>
  <c r="H59" i="36"/>
  <c r="H58" i="36"/>
  <c r="G58" i="36"/>
  <c r="G59" i="36" s="1"/>
  <c r="F58" i="36"/>
  <c r="F59" i="36" s="1"/>
  <c r="E58" i="36"/>
  <c r="E59" i="36" s="1"/>
  <c r="D58" i="36"/>
  <c r="D59" i="36" s="1"/>
  <c r="H57" i="36"/>
  <c r="H56" i="36"/>
  <c r="G56" i="36"/>
  <c r="G57" i="36" s="1"/>
  <c r="F56" i="36"/>
  <c r="F57" i="36" s="1"/>
  <c r="E56" i="36"/>
  <c r="E57" i="36" s="1"/>
  <c r="D56" i="36"/>
  <c r="D57" i="36" s="1"/>
  <c r="H55" i="36"/>
  <c r="H54" i="36"/>
  <c r="G54" i="36"/>
  <c r="G55" i="36" s="1"/>
  <c r="F54" i="36"/>
  <c r="F55" i="36" s="1"/>
  <c r="E54" i="36"/>
  <c r="E55" i="36" s="1"/>
  <c r="D54" i="36"/>
  <c r="D55" i="36" s="1"/>
  <c r="H53" i="36"/>
  <c r="H52" i="36"/>
  <c r="G52" i="36"/>
  <c r="G53" i="36" s="1"/>
  <c r="F52" i="36"/>
  <c r="F53" i="36" s="1"/>
  <c r="E52" i="36"/>
  <c r="E53" i="36" s="1"/>
  <c r="D52" i="36"/>
  <c r="D53" i="36" s="1"/>
  <c r="H51" i="36"/>
  <c r="H50" i="36"/>
  <c r="G50" i="36"/>
  <c r="G51" i="36" s="1"/>
  <c r="F50" i="36"/>
  <c r="F51" i="36" s="1"/>
  <c r="E50" i="36"/>
  <c r="E51" i="36" s="1"/>
  <c r="D50" i="36"/>
  <c r="D51" i="36" s="1"/>
  <c r="H49" i="36"/>
  <c r="H48" i="36"/>
  <c r="G48" i="36"/>
  <c r="G49" i="36" s="1"/>
  <c r="F48" i="36"/>
  <c r="F49" i="36" s="1"/>
  <c r="E48" i="36"/>
  <c r="E49" i="36" s="1"/>
  <c r="D48" i="36"/>
  <c r="D49" i="36" s="1"/>
  <c r="H47" i="36"/>
  <c r="H46" i="36"/>
  <c r="G46" i="36"/>
  <c r="G47" i="36" s="1"/>
  <c r="F46" i="36"/>
  <c r="F47" i="36" s="1"/>
  <c r="E46" i="36"/>
  <c r="E47" i="36" s="1"/>
  <c r="D46" i="36"/>
  <c r="D47" i="36" s="1"/>
  <c r="H45" i="36"/>
  <c r="H44" i="36"/>
  <c r="G44" i="36"/>
  <c r="G45" i="36" s="1"/>
  <c r="F44" i="36"/>
  <c r="F45" i="36" s="1"/>
  <c r="E44" i="36"/>
  <c r="E45" i="36" s="1"/>
  <c r="D44" i="36"/>
  <c r="D45" i="36" s="1"/>
  <c r="H43" i="36"/>
  <c r="H42" i="36"/>
  <c r="G42" i="36"/>
  <c r="G43" i="36" s="1"/>
  <c r="F42" i="36"/>
  <c r="F43" i="36" s="1"/>
  <c r="E42" i="36"/>
  <c r="E43" i="36" s="1"/>
  <c r="D42" i="36"/>
  <c r="D43" i="36" s="1"/>
  <c r="H41" i="36"/>
  <c r="H40" i="36"/>
  <c r="G40" i="36"/>
  <c r="G41" i="36" s="1"/>
  <c r="F40" i="36"/>
  <c r="F41" i="36" s="1"/>
  <c r="E40" i="36"/>
  <c r="E41" i="36" s="1"/>
  <c r="D40" i="36"/>
  <c r="D41" i="36" s="1"/>
  <c r="H39" i="36"/>
  <c r="H38" i="36"/>
  <c r="G38" i="36"/>
  <c r="G39" i="36" s="1"/>
  <c r="F38" i="36"/>
  <c r="F39" i="36" s="1"/>
  <c r="E38" i="36"/>
  <c r="E39" i="36" s="1"/>
  <c r="D38" i="36"/>
  <c r="D39" i="36" s="1"/>
  <c r="H37" i="36"/>
  <c r="H36" i="36"/>
  <c r="G36" i="36"/>
  <c r="G37" i="36" s="1"/>
  <c r="F36" i="36"/>
  <c r="F37" i="36" s="1"/>
  <c r="E36" i="36"/>
  <c r="E37" i="36" s="1"/>
  <c r="D36" i="36"/>
  <c r="D37" i="36" s="1"/>
  <c r="H35" i="36"/>
  <c r="H34" i="36"/>
  <c r="G34" i="36"/>
  <c r="G35" i="36" s="1"/>
  <c r="F34" i="36"/>
  <c r="F35" i="36" s="1"/>
  <c r="E34" i="36"/>
  <c r="E35" i="36" s="1"/>
  <c r="D34" i="36"/>
  <c r="D35" i="36" s="1"/>
  <c r="H33" i="36"/>
  <c r="H32" i="36"/>
  <c r="G32" i="36"/>
  <c r="G33" i="36" s="1"/>
  <c r="F32" i="36"/>
  <c r="F33" i="36" s="1"/>
  <c r="E32" i="36"/>
  <c r="E33" i="36" s="1"/>
  <c r="D32" i="36"/>
  <c r="D33" i="36" s="1"/>
  <c r="H31" i="36"/>
  <c r="H30" i="36"/>
  <c r="G30" i="36"/>
  <c r="G31" i="36" s="1"/>
  <c r="F30" i="36"/>
  <c r="F31" i="36" s="1"/>
  <c r="E30" i="36"/>
  <c r="E31" i="36" s="1"/>
  <c r="D30" i="36"/>
  <c r="D31" i="36" s="1"/>
  <c r="H29" i="36"/>
  <c r="H28" i="36"/>
  <c r="G28" i="36"/>
  <c r="G29" i="36" s="1"/>
  <c r="F28" i="36"/>
  <c r="F29" i="36" s="1"/>
  <c r="E28" i="36"/>
  <c r="E29" i="36" s="1"/>
  <c r="D28" i="36"/>
  <c r="D29" i="36" s="1"/>
  <c r="H27" i="36"/>
  <c r="H26" i="36"/>
  <c r="G26" i="36"/>
  <c r="G27" i="36" s="1"/>
  <c r="F26" i="36"/>
  <c r="F27" i="36" s="1"/>
  <c r="E26" i="36"/>
  <c r="E27" i="36" s="1"/>
  <c r="D26" i="36"/>
  <c r="D27" i="36" s="1"/>
  <c r="H25" i="36"/>
  <c r="H24" i="36"/>
  <c r="G24" i="36"/>
  <c r="G25" i="36" s="1"/>
  <c r="F24" i="36"/>
  <c r="F25" i="36" s="1"/>
  <c r="E24" i="36"/>
  <c r="E25" i="36" s="1"/>
  <c r="D24" i="36"/>
  <c r="D25" i="36" s="1"/>
  <c r="H23" i="36"/>
  <c r="H22" i="36"/>
  <c r="G22" i="36"/>
  <c r="G23" i="36" s="1"/>
  <c r="F22" i="36"/>
  <c r="F23" i="36" s="1"/>
  <c r="E22" i="36"/>
  <c r="E23" i="36" s="1"/>
  <c r="D22" i="36"/>
  <c r="D23" i="36" s="1"/>
  <c r="H21" i="36"/>
  <c r="H20" i="36"/>
  <c r="G20" i="36"/>
  <c r="G21" i="36" s="1"/>
  <c r="F20" i="36"/>
  <c r="F21" i="36" s="1"/>
  <c r="E20" i="36"/>
  <c r="E21" i="36" s="1"/>
  <c r="D20" i="36"/>
  <c r="D21" i="36" s="1"/>
  <c r="H19" i="36"/>
  <c r="H18" i="36"/>
  <c r="G18" i="36"/>
  <c r="G19" i="36" s="1"/>
  <c r="F18" i="36"/>
  <c r="F19" i="36" s="1"/>
  <c r="E18" i="36"/>
  <c r="E19" i="36" s="1"/>
  <c r="D18" i="36"/>
  <c r="D19" i="36" s="1"/>
  <c r="H17" i="36"/>
  <c r="H16" i="36"/>
  <c r="G16" i="36"/>
  <c r="G17" i="36" s="1"/>
  <c r="F16" i="36"/>
  <c r="F17" i="36" s="1"/>
  <c r="E16" i="36"/>
  <c r="E17" i="36" s="1"/>
  <c r="D16" i="36"/>
  <c r="D17" i="36" s="1"/>
  <c r="H15" i="36"/>
  <c r="H14" i="36"/>
  <c r="G14" i="36"/>
  <c r="G15" i="36" s="1"/>
  <c r="F14" i="36"/>
  <c r="F15" i="36" s="1"/>
  <c r="E14" i="36"/>
  <c r="E15" i="36" s="1"/>
  <c r="D14" i="36"/>
  <c r="D15" i="36" s="1"/>
  <c r="H13" i="36"/>
  <c r="H12" i="36"/>
  <c r="G12" i="36"/>
  <c r="G13" i="36" s="1"/>
  <c r="F12" i="36"/>
  <c r="F13" i="36" s="1"/>
  <c r="E12" i="36"/>
  <c r="E13" i="36" s="1"/>
  <c r="D12" i="36"/>
  <c r="D13" i="36" s="1"/>
  <c r="E6" i="36"/>
  <c r="G6" i="36" s="1"/>
  <c r="D6" i="36"/>
  <c r="F6" i="36" s="1"/>
  <c r="E5" i="36"/>
  <c r="G5" i="36" s="1"/>
  <c r="D5" i="36"/>
  <c r="F5" i="36" s="1"/>
  <c r="AC132" i="31"/>
  <c r="E131" i="35"/>
  <c r="G131" i="35" s="1"/>
  <c r="D131" i="35"/>
  <c r="E130" i="35"/>
  <c r="D130" i="35"/>
  <c r="F130" i="35" s="1"/>
  <c r="H129" i="35"/>
  <c r="H128" i="35"/>
  <c r="G128" i="35"/>
  <c r="G129" i="35" s="1"/>
  <c r="F128" i="35"/>
  <c r="F129" i="35" s="1"/>
  <c r="E128" i="35"/>
  <c r="E129" i="35" s="1"/>
  <c r="D128" i="35"/>
  <c r="D129" i="35" s="1"/>
  <c r="H127" i="35"/>
  <c r="H126" i="35"/>
  <c r="G126" i="35"/>
  <c r="G127" i="35" s="1"/>
  <c r="F126" i="35"/>
  <c r="F127" i="35" s="1"/>
  <c r="E126" i="35"/>
  <c r="E127" i="35" s="1"/>
  <c r="D126" i="35"/>
  <c r="D127" i="35" s="1"/>
  <c r="H125" i="35"/>
  <c r="H124" i="35"/>
  <c r="G124" i="35"/>
  <c r="G125" i="35" s="1"/>
  <c r="F124" i="35"/>
  <c r="F125" i="35" s="1"/>
  <c r="E124" i="35"/>
  <c r="E125" i="35" s="1"/>
  <c r="D124" i="35"/>
  <c r="D125" i="35" s="1"/>
  <c r="H123" i="35"/>
  <c r="H122" i="35"/>
  <c r="G122" i="35"/>
  <c r="G123" i="35" s="1"/>
  <c r="F122" i="35"/>
  <c r="F123" i="35" s="1"/>
  <c r="E122" i="35"/>
  <c r="E123" i="35" s="1"/>
  <c r="D122" i="35"/>
  <c r="D123" i="35" s="1"/>
  <c r="H121" i="35"/>
  <c r="H120" i="35"/>
  <c r="G120" i="35"/>
  <c r="G121" i="35" s="1"/>
  <c r="F120" i="35"/>
  <c r="F121" i="35" s="1"/>
  <c r="E120" i="35"/>
  <c r="E121" i="35" s="1"/>
  <c r="D120" i="35"/>
  <c r="D121" i="35" s="1"/>
  <c r="H119" i="35"/>
  <c r="H118" i="35"/>
  <c r="G118" i="35"/>
  <c r="G119" i="35" s="1"/>
  <c r="F118" i="35"/>
  <c r="F119" i="35" s="1"/>
  <c r="E118" i="35"/>
  <c r="E119" i="35" s="1"/>
  <c r="D118" i="35"/>
  <c r="D119" i="35" s="1"/>
  <c r="H117" i="35"/>
  <c r="H116" i="35"/>
  <c r="G116" i="35"/>
  <c r="G117" i="35" s="1"/>
  <c r="F116" i="35"/>
  <c r="F117" i="35" s="1"/>
  <c r="E116" i="35"/>
  <c r="E117" i="35" s="1"/>
  <c r="D116" i="35"/>
  <c r="D117" i="35" s="1"/>
  <c r="H115" i="35"/>
  <c r="H114" i="35"/>
  <c r="G114" i="35"/>
  <c r="G115" i="35" s="1"/>
  <c r="F114" i="35"/>
  <c r="F115" i="35" s="1"/>
  <c r="E114" i="35"/>
  <c r="E115" i="35" s="1"/>
  <c r="D114" i="35"/>
  <c r="D115" i="35" s="1"/>
  <c r="H113" i="35"/>
  <c r="H112" i="35"/>
  <c r="G112" i="35"/>
  <c r="G113" i="35" s="1"/>
  <c r="F112" i="35"/>
  <c r="F113" i="35" s="1"/>
  <c r="E112" i="35"/>
  <c r="E113" i="35" s="1"/>
  <c r="D112" i="35"/>
  <c r="D113" i="35" s="1"/>
  <c r="H111" i="35"/>
  <c r="H110" i="35"/>
  <c r="G110" i="35"/>
  <c r="G111" i="35" s="1"/>
  <c r="F110" i="35"/>
  <c r="F111" i="35" s="1"/>
  <c r="E110" i="35"/>
  <c r="E111" i="35" s="1"/>
  <c r="D110" i="35"/>
  <c r="D111" i="35" s="1"/>
  <c r="H109" i="35"/>
  <c r="H108" i="35"/>
  <c r="G108" i="35"/>
  <c r="G109" i="35" s="1"/>
  <c r="F108" i="35"/>
  <c r="F109" i="35" s="1"/>
  <c r="E108" i="35"/>
  <c r="E109" i="35" s="1"/>
  <c r="D108" i="35"/>
  <c r="D109" i="35" s="1"/>
  <c r="H107" i="35"/>
  <c r="H106" i="35"/>
  <c r="G106" i="35"/>
  <c r="G107" i="35" s="1"/>
  <c r="F106" i="35"/>
  <c r="F107" i="35" s="1"/>
  <c r="E106" i="35"/>
  <c r="E107" i="35" s="1"/>
  <c r="D106" i="35"/>
  <c r="D107" i="35" s="1"/>
  <c r="H105" i="35"/>
  <c r="H104" i="35"/>
  <c r="G104" i="35"/>
  <c r="G105" i="35" s="1"/>
  <c r="F104" i="35"/>
  <c r="F105" i="35" s="1"/>
  <c r="E104" i="35"/>
  <c r="E105" i="35" s="1"/>
  <c r="D104" i="35"/>
  <c r="D105" i="35" s="1"/>
  <c r="H103" i="35"/>
  <c r="H102" i="35"/>
  <c r="G102" i="35"/>
  <c r="G103" i="35" s="1"/>
  <c r="F102" i="35"/>
  <c r="F103" i="35" s="1"/>
  <c r="E102" i="35"/>
  <c r="E103" i="35" s="1"/>
  <c r="D102" i="35"/>
  <c r="D103" i="35" s="1"/>
  <c r="H101" i="35"/>
  <c r="H100" i="35"/>
  <c r="G100" i="35"/>
  <c r="G101" i="35" s="1"/>
  <c r="F100" i="35"/>
  <c r="F101" i="35" s="1"/>
  <c r="E100" i="35"/>
  <c r="E101" i="35" s="1"/>
  <c r="D100" i="35"/>
  <c r="D101" i="35" s="1"/>
  <c r="H99" i="35"/>
  <c r="H98" i="35"/>
  <c r="G98" i="35"/>
  <c r="G99" i="35" s="1"/>
  <c r="F98" i="35"/>
  <c r="F99" i="35" s="1"/>
  <c r="E98" i="35"/>
  <c r="E99" i="35" s="1"/>
  <c r="D98" i="35"/>
  <c r="D99" i="35" s="1"/>
  <c r="H97" i="35"/>
  <c r="H96" i="35"/>
  <c r="G96" i="35"/>
  <c r="G97" i="35" s="1"/>
  <c r="F96" i="35"/>
  <c r="F97" i="35" s="1"/>
  <c r="E96" i="35"/>
  <c r="E97" i="35" s="1"/>
  <c r="D96" i="35"/>
  <c r="D97" i="35" s="1"/>
  <c r="H95" i="35"/>
  <c r="H94" i="35"/>
  <c r="G94" i="35"/>
  <c r="G95" i="35" s="1"/>
  <c r="F94" i="35"/>
  <c r="F95" i="35" s="1"/>
  <c r="E94" i="35"/>
  <c r="E95" i="35" s="1"/>
  <c r="D94" i="35"/>
  <c r="D95" i="35" s="1"/>
  <c r="H93" i="35"/>
  <c r="H92" i="35"/>
  <c r="G92" i="35"/>
  <c r="G93" i="35" s="1"/>
  <c r="F92" i="35"/>
  <c r="F93" i="35" s="1"/>
  <c r="E92" i="35"/>
  <c r="E93" i="35" s="1"/>
  <c r="D92" i="35"/>
  <c r="D93" i="35" s="1"/>
  <c r="H91" i="35"/>
  <c r="H90" i="35"/>
  <c r="G90" i="35"/>
  <c r="G91" i="35" s="1"/>
  <c r="F90" i="35"/>
  <c r="F91" i="35" s="1"/>
  <c r="E90" i="35"/>
  <c r="E91" i="35" s="1"/>
  <c r="D90" i="35"/>
  <c r="D91" i="35" s="1"/>
  <c r="H89" i="35"/>
  <c r="H88" i="35"/>
  <c r="G88" i="35"/>
  <c r="G89" i="35" s="1"/>
  <c r="F88" i="35"/>
  <c r="F89" i="35" s="1"/>
  <c r="E88" i="35"/>
  <c r="E89" i="35" s="1"/>
  <c r="D88" i="35"/>
  <c r="D89" i="35" s="1"/>
  <c r="H87" i="35"/>
  <c r="H86" i="35"/>
  <c r="G86" i="35"/>
  <c r="G87" i="35" s="1"/>
  <c r="F86" i="35"/>
  <c r="F87" i="35" s="1"/>
  <c r="E86" i="35"/>
  <c r="E87" i="35" s="1"/>
  <c r="D86" i="35"/>
  <c r="D87" i="35" s="1"/>
  <c r="H85" i="35"/>
  <c r="H84" i="35"/>
  <c r="G84" i="35"/>
  <c r="G85" i="35" s="1"/>
  <c r="F84" i="35"/>
  <c r="F85" i="35" s="1"/>
  <c r="E84" i="35"/>
  <c r="E85" i="35" s="1"/>
  <c r="D84" i="35"/>
  <c r="D85" i="35" s="1"/>
  <c r="H83" i="35"/>
  <c r="H82" i="35"/>
  <c r="G82" i="35"/>
  <c r="G83" i="35" s="1"/>
  <c r="F82" i="35"/>
  <c r="F83" i="35" s="1"/>
  <c r="E82" i="35"/>
  <c r="E83" i="35" s="1"/>
  <c r="D82" i="35"/>
  <c r="D83" i="35" s="1"/>
  <c r="H81" i="35"/>
  <c r="H80" i="35"/>
  <c r="G80" i="35"/>
  <c r="G81" i="35" s="1"/>
  <c r="F80" i="35"/>
  <c r="F81" i="35" s="1"/>
  <c r="E80" i="35"/>
  <c r="E81" i="35" s="1"/>
  <c r="D80" i="35"/>
  <c r="D81" i="35" s="1"/>
  <c r="H79" i="35"/>
  <c r="H78" i="35"/>
  <c r="G78" i="35"/>
  <c r="G79" i="35" s="1"/>
  <c r="F78" i="35"/>
  <c r="F79" i="35" s="1"/>
  <c r="E78" i="35"/>
  <c r="E79" i="35" s="1"/>
  <c r="D78" i="35"/>
  <c r="D79" i="35" s="1"/>
  <c r="H77" i="35"/>
  <c r="H76" i="35"/>
  <c r="G76" i="35"/>
  <c r="G77" i="35" s="1"/>
  <c r="F76" i="35"/>
  <c r="F77" i="35" s="1"/>
  <c r="E76" i="35"/>
  <c r="E77" i="35" s="1"/>
  <c r="D76" i="35"/>
  <c r="D77" i="35" s="1"/>
  <c r="H75" i="35"/>
  <c r="H74" i="35"/>
  <c r="G74" i="35"/>
  <c r="G75" i="35" s="1"/>
  <c r="F74" i="35"/>
  <c r="F75" i="35" s="1"/>
  <c r="E74" i="35"/>
  <c r="E75" i="35" s="1"/>
  <c r="D74" i="35"/>
  <c r="D75" i="35" s="1"/>
  <c r="H73" i="35"/>
  <c r="H72" i="35"/>
  <c r="G72" i="35"/>
  <c r="G73" i="35" s="1"/>
  <c r="F72" i="35"/>
  <c r="F73" i="35" s="1"/>
  <c r="E72" i="35"/>
  <c r="E73" i="35" s="1"/>
  <c r="D72" i="35"/>
  <c r="D73" i="35" s="1"/>
  <c r="H71" i="35"/>
  <c r="H70" i="35"/>
  <c r="G70" i="35"/>
  <c r="G71" i="35" s="1"/>
  <c r="F70" i="35"/>
  <c r="F71" i="35" s="1"/>
  <c r="E70" i="35"/>
  <c r="E71" i="35" s="1"/>
  <c r="D70" i="35"/>
  <c r="D71" i="35" s="1"/>
  <c r="H69" i="35"/>
  <c r="H68" i="35"/>
  <c r="G68" i="35"/>
  <c r="G69" i="35" s="1"/>
  <c r="F68" i="35"/>
  <c r="F69" i="35" s="1"/>
  <c r="E68" i="35"/>
  <c r="E69" i="35" s="1"/>
  <c r="D68" i="35"/>
  <c r="D69" i="35" s="1"/>
  <c r="H67" i="35"/>
  <c r="H66" i="35"/>
  <c r="G66" i="35"/>
  <c r="G67" i="35" s="1"/>
  <c r="F66" i="35"/>
  <c r="F67" i="35" s="1"/>
  <c r="E66" i="35"/>
  <c r="E67" i="35" s="1"/>
  <c r="D66" i="35"/>
  <c r="D67" i="35" s="1"/>
  <c r="H65" i="35"/>
  <c r="H64" i="35"/>
  <c r="G64" i="35"/>
  <c r="G65" i="35" s="1"/>
  <c r="F64" i="35"/>
  <c r="F65" i="35" s="1"/>
  <c r="E64" i="35"/>
  <c r="E65" i="35" s="1"/>
  <c r="D64" i="35"/>
  <c r="D65" i="35" s="1"/>
  <c r="H63" i="35"/>
  <c r="H62" i="35"/>
  <c r="G62" i="35"/>
  <c r="G63" i="35" s="1"/>
  <c r="F62" i="35"/>
  <c r="F63" i="35" s="1"/>
  <c r="E62" i="35"/>
  <c r="E63" i="35" s="1"/>
  <c r="D62" i="35"/>
  <c r="D63" i="35" s="1"/>
  <c r="H61" i="35"/>
  <c r="H60" i="35"/>
  <c r="G60" i="35"/>
  <c r="G61" i="35" s="1"/>
  <c r="F60" i="35"/>
  <c r="F61" i="35" s="1"/>
  <c r="E60" i="35"/>
  <c r="E61" i="35" s="1"/>
  <c r="D60" i="35"/>
  <c r="D61" i="35" s="1"/>
  <c r="H59" i="35"/>
  <c r="H58" i="35"/>
  <c r="G58" i="35"/>
  <c r="G59" i="35" s="1"/>
  <c r="F58" i="35"/>
  <c r="F59" i="35" s="1"/>
  <c r="E58" i="35"/>
  <c r="E59" i="35" s="1"/>
  <c r="D58" i="35"/>
  <c r="D59" i="35" s="1"/>
  <c r="H57" i="35"/>
  <c r="H56" i="35"/>
  <c r="G56" i="35"/>
  <c r="G57" i="35" s="1"/>
  <c r="F56" i="35"/>
  <c r="F57" i="35" s="1"/>
  <c r="E56" i="35"/>
  <c r="E57" i="35" s="1"/>
  <c r="D56" i="35"/>
  <c r="D57" i="35" s="1"/>
  <c r="H55" i="35"/>
  <c r="H54" i="35"/>
  <c r="G54" i="35"/>
  <c r="G55" i="35" s="1"/>
  <c r="F54" i="35"/>
  <c r="F55" i="35" s="1"/>
  <c r="E54" i="35"/>
  <c r="E55" i="35" s="1"/>
  <c r="D54" i="35"/>
  <c r="D55" i="35" s="1"/>
  <c r="H53" i="35"/>
  <c r="H52" i="35"/>
  <c r="G52" i="35"/>
  <c r="G53" i="35" s="1"/>
  <c r="F52" i="35"/>
  <c r="F53" i="35" s="1"/>
  <c r="E52" i="35"/>
  <c r="E53" i="35" s="1"/>
  <c r="D52" i="35"/>
  <c r="D53" i="35" s="1"/>
  <c r="H51" i="35"/>
  <c r="H50" i="35"/>
  <c r="G50" i="35"/>
  <c r="G51" i="35" s="1"/>
  <c r="F50" i="35"/>
  <c r="F51" i="35" s="1"/>
  <c r="E50" i="35"/>
  <c r="E51" i="35" s="1"/>
  <c r="D50" i="35"/>
  <c r="D51" i="35" s="1"/>
  <c r="H49" i="35"/>
  <c r="H48" i="35"/>
  <c r="G48" i="35"/>
  <c r="G49" i="35" s="1"/>
  <c r="F48" i="35"/>
  <c r="F49" i="35" s="1"/>
  <c r="E48" i="35"/>
  <c r="E49" i="35" s="1"/>
  <c r="D48" i="35"/>
  <c r="D49" i="35" s="1"/>
  <c r="H47" i="35"/>
  <c r="H46" i="35"/>
  <c r="G46" i="35"/>
  <c r="G47" i="35" s="1"/>
  <c r="F46" i="35"/>
  <c r="F47" i="35" s="1"/>
  <c r="E46" i="35"/>
  <c r="E47" i="35" s="1"/>
  <c r="D46" i="35"/>
  <c r="D47" i="35" s="1"/>
  <c r="H45" i="35"/>
  <c r="H44" i="35"/>
  <c r="G44" i="35"/>
  <c r="G45" i="35" s="1"/>
  <c r="F44" i="35"/>
  <c r="F45" i="35" s="1"/>
  <c r="E44" i="35"/>
  <c r="E45" i="35" s="1"/>
  <c r="D44" i="35"/>
  <c r="D45" i="35" s="1"/>
  <c r="H43" i="35"/>
  <c r="H42" i="35"/>
  <c r="G42" i="35"/>
  <c r="G43" i="35" s="1"/>
  <c r="F42" i="35"/>
  <c r="F43" i="35" s="1"/>
  <c r="E42" i="35"/>
  <c r="E43" i="35" s="1"/>
  <c r="D42" i="35"/>
  <c r="D43" i="35" s="1"/>
  <c r="H41" i="35"/>
  <c r="H40" i="35"/>
  <c r="G40" i="35"/>
  <c r="G41" i="35" s="1"/>
  <c r="F40" i="35"/>
  <c r="F41" i="35" s="1"/>
  <c r="E40" i="35"/>
  <c r="E41" i="35" s="1"/>
  <c r="D40" i="35"/>
  <c r="D41" i="35" s="1"/>
  <c r="H39" i="35"/>
  <c r="H38" i="35"/>
  <c r="G38" i="35"/>
  <c r="G39" i="35" s="1"/>
  <c r="F38" i="35"/>
  <c r="F39" i="35" s="1"/>
  <c r="E38" i="35"/>
  <c r="E39" i="35" s="1"/>
  <c r="D38" i="35"/>
  <c r="D39" i="35" s="1"/>
  <c r="H37" i="35"/>
  <c r="H36" i="35"/>
  <c r="G36" i="35"/>
  <c r="G37" i="35" s="1"/>
  <c r="F36" i="35"/>
  <c r="F37" i="35" s="1"/>
  <c r="E36" i="35"/>
  <c r="E37" i="35" s="1"/>
  <c r="D36" i="35"/>
  <c r="D37" i="35" s="1"/>
  <c r="H35" i="35"/>
  <c r="H34" i="35"/>
  <c r="G34" i="35"/>
  <c r="G35" i="35" s="1"/>
  <c r="F34" i="35"/>
  <c r="F35" i="35" s="1"/>
  <c r="E34" i="35"/>
  <c r="E35" i="35" s="1"/>
  <c r="D34" i="35"/>
  <c r="D35" i="35" s="1"/>
  <c r="H33" i="35"/>
  <c r="H32" i="35"/>
  <c r="G32" i="35"/>
  <c r="G33" i="35" s="1"/>
  <c r="F32" i="35"/>
  <c r="F33" i="35" s="1"/>
  <c r="E32" i="35"/>
  <c r="E33" i="35" s="1"/>
  <c r="D32" i="35"/>
  <c r="D33" i="35" s="1"/>
  <c r="H31" i="35"/>
  <c r="H30" i="35"/>
  <c r="G30" i="35"/>
  <c r="G31" i="35" s="1"/>
  <c r="F30" i="35"/>
  <c r="F31" i="35" s="1"/>
  <c r="E30" i="35"/>
  <c r="E31" i="35" s="1"/>
  <c r="D30" i="35"/>
  <c r="D31" i="35" s="1"/>
  <c r="H29" i="35"/>
  <c r="H28" i="35"/>
  <c r="G28" i="35"/>
  <c r="G29" i="35" s="1"/>
  <c r="F28" i="35"/>
  <c r="F29" i="35" s="1"/>
  <c r="E28" i="35"/>
  <c r="E29" i="35" s="1"/>
  <c r="D28" i="35"/>
  <c r="D29" i="35" s="1"/>
  <c r="H27" i="35"/>
  <c r="H26" i="35"/>
  <c r="G26" i="35"/>
  <c r="G27" i="35" s="1"/>
  <c r="F26" i="35"/>
  <c r="F27" i="35" s="1"/>
  <c r="E26" i="35"/>
  <c r="E27" i="35" s="1"/>
  <c r="D26" i="35"/>
  <c r="D27" i="35" s="1"/>
  <c r="H25" i="35"/>
  <c r="H24" i="35"/>
  <c r="G24" i="35"/>
  <c r="G25" i="35" s="1"/>
  <c r="F24" i="35"/>
  <c r="F25" i="35" s="1"/>
  <c r="E24" i="35"/>
  <c r="E25" i="35" s="1"/>
  <c r="D24" i="35"/>
  <c r="D25" i="35" s="1"/>
  <c r="H23" i="35"/>
  <c r="H22" i="35"/>
  <c r="G22" i="35"/>
  <c r="G23" i="35" s="1"/>
  <c r="F22" i="35"/>
  <c r="F23" i="35" s="1"/>
  <c r="E22" i="35"/>
  <c r="E23" i="35" s="1"/>
  <c r="D22" i="35"/>
  <c r="D23" i="35" s="1"/>
  <c r="H21" i="35"/>
  <c r="H20" i="35"/>
  <c r="G20" i="35"/>
  <c r="G21" i="35" s="1"/>
  <c r="F20" i="35"/>
  <c r="F21" i="35" s="1"/>
  <c r="E20" i="35"/>
  <c r="E21" i="35" s="1"/>
  <c r="D20" i="35"/>
  <c r="D21" i="35" s="1"/>
  <c r="H19" i="35"/>
  <c r="H18" i="35"/>
  <c r="G18" i="35"/>
  <c r="G19" i="35" s="1"/>
  <c r="F18" i="35"/>
  <c r="F19" i="35" s="1"/>
  <c r="E18" i="35"/>
  <c r="E19" i="35" s="1"/>
  <c r="D18" i="35"/>
  <c r="D19" i="35" s="1"/>
  <c r="H17" i="35"/>
  <c r="H16" i="35"/>
  <c r="G16" i="35"/>
  <c r="G17" i="35" s="1"/>
  <c r="F16" i="35"/>
  <c r="F17" i="35" s="1"/>
  <c r="E16" i="35"/>
  <c r="E17" i="35" s="1"/>
  <c r="D16" i="35"/>
  <c r="D17" i="35" s="1"/>
  <c r="H15" i="35"/>
  <c r="H14" i="35"/>
  <c r="G14" i="35"/>
  <c r="G15" i="35" s="1"/>
  <c r="F14" i="35"/>
  <c r="F15" i="35" s="1"/>
  <c r="E14" i="35"/>
  <c r="E15" i="35" s="1"/>
  <c r="D14" i="35"/>
  <c r="D15" i="35" s="1"/>
  <c r="H13" i="35"/>
  <c r="H12" i="35"/>
  <c r="G12" i="35"/>
  <c r="G13" i="35" s="1"/>
  <c r="F12" i="35"/>
  <c r="F13" i="35" s="1"/>
  <c r="E12" i="35"/>
  <c r="E13" i="35" s="1"/>
  <c r="D12" i="35"/>
  <c r="D13" i="35" s="1"/>
  <c r="H11" i="35"/>
  <c r="H10" i="35"/>
  <c r="G10" i="35"/>
  <c r="G11" i="35" s="1"/>
  <c r="F10" i="35"/>
  <c r="F11" i="35" s="1"/>
  <c r="E10" i="35"/>
  <c r="E11" i="35" s="1"/>
  <c r="D10" i="35"/>
  <c r="D11" i="35" s="1"/>
  <c r="E6" i="35"/>
  <c r="G6" i="35" s="1"/>
  <c r="D6" i="35"/>
  <c r="F6" i="35" s="1"/>
  <c r="E5" i="35"/>
  <c r="G5" i="35" s="1"/>
  <c r="D5" i="35"/>
  <c r="F5" i="35" s="1"/>
  <c r="P134" i="22"/>
  <c r="AC129" i="31"/>
  <c r="AB129" i="31"/>
  <c r="AA129" i="31"/>
  <c r="Z129" i="31"/>
  <c r="Y129" i="31"/>
  <c r="X129" i="31"/>
  <c r="W129" i="31"/>
  <c r="V129" i="31"/>
  <c r="U129" i="31"/>
  <c r="T129" i="31"/>
  <c r="S129" i="31"/>
  <c r="R129" i="31"/>
  <c r="Q129" i="31"/>
  <c r="P129" i="31"/>
  <c r="O129" i="31"/>
  <c r="N129" i="31"/>
  <c r="M129" i="31"/>
  <c r="L129" i="31"/>
  <c r="K129" i="31"/>
  <c r="J129" i="31"/>
  <c r="I129" i="31"/>
  <c r="AC128" i="31"/>
  <c r="AB128" i="31"/>
  <c r="AA128" i="31"/>
  <c r="Z128" i="31"/>
  <c r="Y128" i="31"/>
  <c r="X128" i="31"/>
  <c r="W128" i="31"/>
  <c r="V128" i="31"/>
  <c r="U128" i="31"/>
  <c r="T128" i="31"/>
  <c r="S128" i="31"/>
  <c r="R128" i="31"/>
  <c r="Q128" i="31"/>
  <c r="P128" i="31"/>
  <c r="O128" i="31"/>
  <c r="N128" i="31"/>
  <c r="M128" i="31"/>
  <c r="L128" i="31"/>
  <c r="K128" i="31"/>
  <c r="J128" i="31"/>
  <c r="I128" i="31"/>
  <c r="AC127" i="31"/>
  <c r="AB127" i="31"/>
  <c r="AA127" i="31"/>
  <c r="Z127" i="31"/>
  <c r="Y127" i="31"/>
  <c r="X127" i="31"/>
  <c r="W127" i="31"/>
  <c r="V127" i="31"/>
  <c r="U127" i="31"/>
  <c r="T127" i="31"/>
  <c r="S127" i="31"/>
  <c r="R127" i="31"/>
  <c r="Q127" i="31"/>
  <c r="P127" i="31"/>
  <c r="O127" i="31"/>
  <c r="N127" i="31"/>
  <c r="M127" i="31"/>
  <c r="L127" i="31"/>
  <c r="K127" i="31"/>
  <c r="J127" i="31"/>
  <c r="I127" i="31"/>
  <c r="AC126" i="31"/>
  <c r="AB126" i="31"/>
  <c r="AA126" i="31"/>
  <c r="Z126" i="31"/>
  <c r="Y126" i="31"/>
  <c r="X126" i="31"/>
  <c r="W126" i="31"/>
  <c r="V126" i="31"/>
  <c r="U126" i="31"/>
  <c r="T126" i="31"/>
  <c r="S126" i="31"/>
  <c r="R126" i="31"/>
  <c r="Q126" i="31"/>
  <c r="P126" i="31"/>
  <c r="O126" i="31"/>
  <c r="N126" i="31"/>
  <c r="M126" i="31"/>
  <c r="L126" i="31"/>
  <c r="K126" i="31"/>
  <c r="J126" i="31"/>
  <c r="I126" i="31"/>
  <c r="AC125" i="31"/>
  <c r="AB125" i="31"/>
  <c r="AA125" i="31"/>
  <c r="Z125" i="31"/>
  <c r="Y125" i="31"/>
  <c r="X125" i="31"/>
  <c r="W125" i="31"/>
  <c r="V125" i="31"/>
  <c r="U125" i="31"/>
  <c r="T125" i="31"/>
  <c r="S125" i="31"/>
  <c r="R125" i="31"/>
  <c r="Q125" i="31"/>
  <c r="P125" i="31"/>
  <c r="O125" i="31"/>
  <c r="N125" i="31"/>
  <c r="M125" i="31"/>
  <c r="L125" i="31"/>
  <c r="K125" i="31"/>
  <c r="J125" i="31"/>
  <c r="I125" i="31"/>
  <c r="AC124" i="31"/>
  <c r="AB124" i="31"/>
  <c r="AA124" i="31"/>
  <c r="Z124" i="31"/>
  <c r="Y124" i="31"/>
  <c r="X124" i="31"/>
  <c r="W124" i="31"/>
  <c r="V124" i="31"/>
  <c r="U124" i="31"/>
  <c r="T124" i="31"/>
  <c r="S124" i="31"/>
  <c r="R124" i="31"/>
  <c r="Q124" i="31"/>
  <c r="P124" i="31"/>
  <c r="O124" i="31"/>
  <c r="N124" i="31"/>
  <c r="M124" i="31"/>
  <c r="L124" i="31"/>
  <c r="K124" i="31"/>
  <c r="J124" i="31"/>
  <c r="I124" i="31"/>
  <c r="AC123" i="31"/>
  <c r="AB123" i="31"/>
  <c r="AA123" i="31"/>
  <c r="Z123" i="31"/>
  <c r="Y123" i="31"/>
  <c r="X123" i="31"/>
  <c r="W123" i="31"/>
  <c r="V123" i="31"/>
  <c r="U123" i="31"/>
  <c r="T123" i="31"/>
  <c r="S123" i="31"/>
  <c r="R123" i="31"/>
  <c r="Q123" i="31"/>
  <c r="P123" i="31"/>
  <c r="O123" i="31"/>
  <c r="N123" i="31"/>
  <c r="M123" i="31"/>
  <c r="L123" i="31"/>
  <c r="K123" i="31"/>
  <c r="J123" i="31"/>
  <c r="I123" i="31"/>
  <c r="AC122" i="31"/>
  <c r="AB122" i="31"/>
  <c r="AA122" i="31"/>
  <c r="Z122" i="31"/>
  <c r="Y122" i="31"/>
  <c r="X122" i="31"/>
  <c r="W122" i="31"/>
  <c r="V122" i="31"/>
  <c r="U122" i="31"/>
  <c r="T122" i="31"/>
  <c r="S122" i="31"/>
  <c r="R122" i="31"/>
  <c r="Q122" i="31"/>
  <c r="P122" i="31"/>
  <c r="O122" i="31"/>
  <c r="N122" i="31"/>
  <c r="M122" i="31"/>
  <c r="L122" i="31"/>
  <c r="K122" i="31"/>
  <c r="J122" i="31"/>
  <c r="I122" i="31"/>
  <c r="AC121" i="31"/>
  <c r="AB121" i="31"/>
  <c r="AA121" i="31"/>
  <c r="Z121" i="31"/>
  <c r="Y121" i="31"/>
  <c r="X121" i="31"/>
  <c r="W121" i="31"/>
  <c r="V121" i="31"/>
  <c r="U121" i="31"/>
  <c r="T121" i="31"/>
  <c r="S121" i="31"/>
  <c r="R121" i="31"/>
  <c r="Q121" i="31"/>
  <c r="P121" i="31"/>
  <c r="O121" i="31"/>
  <c r="N121" i="31"/>
  <c r="M121" i="31"/>
  <c r="L121" i="31"/>
  <c r="K121" i="31"/>
  <c r="J121" i="31"/>
  <c r="I121" i="31"/>
  <c r="AC120" i="31"/>
  <c r="AB120" i="31"/>
  <c r="AA120" i="31"/>
  <c r="Z120" i="31"/>
  <c r="Y120" i="31"/>
  <c r="X120" i="31"/>
  <c r="W120" i="31"/>
  <c r="V120" i="31"/>
  <c r="U120" i="31"/>
  <c r="T120" i="31"/>
  <c r="S120" i="31"/>
  <c r="R120" i="31"/>
  <c r="Q120" i="31"/>
  <c r="P120" i="31"/>
  <c r="O120" i="31"/>
  <c r="N120" i="31"/>
  <c r="M120" i="31"/>
  <c r="L120" i="31"/>
  <c r="K120" i="31"/>
  <c r="J120" i="31"/>
  <c r="I120" i="31"/>
  <c r="AC119" i="31"/>
  <c r="AB119" i="31"/>
  <c r="AA119" i="31"/>
  <c r="Z119" i="31"/>
  <c r="Y119" i="31"/>
  <c r="X119" i="31"/>
  <c r="W119" i="31"/>
  <c r="V119" i="31"/>
  <c r="U119" i="31"/>
  <c r="T119" i="31"/>
  <c r="S119" i="31"/>
  <c r="R119" i="31"/>
  <c r="Q119" i="31"/>
  <c r="P119" i="31"/>
  <c r="O119" i="31"/>
  <c r="N119" i="31"/>
  <c r="M119" i="31"/>
  <c r="L119" i="31"/>
  <c r="K119" i="31"/>
  <c r="J119" i="31"/>
  <c r="I119" i="31"/>
  <c r="AC118" i="31"/>
  <c r="AB118" i="31"/>
  <c r="AA118" i="31"/>
  <c r="Z118" i="31"/>
  <c r="Y118" i="31"/>
  <c r="X118" i="31"/>
  <c r="W118" i="31"/>
  <c r="V118" i="31"/>
  <c r="U118" i="31"/>
  <c r="T118" i="31"/>
  <c r="S118" i="31"/>
  <c r="R118" i="31"/>
  <c r="Q118" i="31"/>
  <c r="P118" i="31"/>
  <c r="O118" i="31"/>
  <c r="N118" i="31"/>
  <c r="M118" i="31"/>
  <c r="L118" i="31"/>
  <c r="K118" i="31"/>
  <c r="J118" i="31"/>
  <c r="I118" i="31"/>
  <c r="AC117" i="31"/>
  <c r="AB117" i="31"/>
  <c r="AA117" i="31"/>
  <c r="Z117" i="31"/>
  <c r="Y117" i="31"/>
  <c r="X117" i="31"/>
  <c r="W117" i="31"/>
  <c r="V117" i="31"/>
  <c r="U117" i="31"/>
  <c r="T117" i="31"/>
  <c r="S117" i="31"/>
  <c r="R117" i="31"/>
  <c r="Q117" i="31"/>
  <c r="P117" i="31"/>
  <c r="O117" i="31"/>
  <c r="N117" i="31"/>
  <c r="M117" i="31"/>
  <c r="L117" i="31"/>
  <c r="K117" i="31"/>
  <c r="J117" i="31"/>
  <c r="I117" i="31"/>
  <c r="AC116" i="31"/>
  <c r="AB116" i="31"/>
  <c r="AA116" i="31"/>
  <c r="Z116" i="31"/>
  <c r="Y116" i="31"/>
  <c r="X116" i="31"/>
  <c r="W116" i="31"/>
  <c r="V116" i="31"/>
  <c r="U116" i="31"/>
  <c r="T116" i="31"/>
  <c r="S116" i="31"/>
  <c r="R116" i="31"/>
  <c r="Q116" i="31"/>
  <c r="P116" i="31"/>
  <c r="O116" i="31"/>
  <c r="N116" i="31"/>
  <c r="M116" i="31"/>
  <c r="L116" i="31"/>
  <c r="K116" i="31"/>
  <c r="J116" i="31"/>
  <c r="I116" i="31"/>
  <c r="AC115" i="31"/>
  <c r="AB115" i="31"/>
  <c r="AA115" i="31"/>
  <c r="Z115" i="31"/>
  <c r="Y115" i="31"/>
  <c r="X115" i="31"/>
  <c r="W115" i="31"/>
  <c r="V115" i="31"/>
  <c r="U115" i="31"/>
  <c r="T115" i="31"/>
  <c r="S115" i="31"/>
  <c r="R115" i="31"/>
  <c r="Q115" i="31"/>
  <c r="P115" i="31"/>
  <c r="O115" i="31"/>
  <c r="N115" i="31"/>
  <c r="M115" i="31"/>
  <c r="L115" i="31"/>
  <c r="K115" i="31"/>
  <c r="J115" i="31"/>
  <c r="I115" i="31"/>
  <c r="AC114" i="31"/>
  <c r="AB114" i="31"/>
  <c r="AA114" i="31"/>
  <c r="Z114" i="31"/>
  <c r="Y114" i="31"/>
  <c r="X114" i="31"/>
  <c r="W114" i="31"/>
  <c r="V114" i="31"/>
  <c r="U114" i="31"/>
  <c r="T114" i="31"/>
  <c r="S114" i="31"/>
  <c r="R114" i="31"/>
  <c r="Q114" i="31"/>
  <c r="P114" i="31"/>
  <c r="O114" i="31"/>
  <c r="N114" i="31"/>
  <c r="M114" i="31"/>
  <c r="L114" i="31"/>
  <c r="K114" i="31"/>
  <c r="J114" i="31"/>
  <c r="I114" i="31"/>
  <c r="AC113" i="31"/>
  <c r="AB113" i="31"/>
  <c r="AA113" i="31"/>
  <c r="Z113" i="31"/>
  <c r="Y113" i="31"/>
  <c r="X113" i="31"/>
  <c r="W113" i="31"/>
  <c r="V113" i="31"/>
  <c r="U113" i="31"/>
  <c r="T113" i="31"/>
  <c r="S113" i="31"/>
  <c r="R113" i="31"/>
  <c r="Q113" i="31"/>
  <c r="P113" i="31"/>
  <c r="O113" i="31"/>
  <c r="N113" i="31"/>
  <c r="M113" i="31"/>
  <c r="L113" i="31"/>
  <c r="K113" i="31"/>
  <c r="J113" i="31"/>
  <c r="I113" i="31"/>
  <c r="AC112" i="31"/>
  <c r="AB112" i="31"/>
  <c r="AA112" i="31"/>
  <c r="Z112" i="31"/>
  <c r="Y112" i="31"/>
  <c r="X112" i="31"/>
  <c r="W112" i="31"/>
  <c r="V112" i="31"/>
  <c r="U112" i="31"/>
  <c r="T112" i="31"/>
  <c r="S112" i="31"/>
  <c r="R112" i="31"/>
  <c r="Q112" i="31"/>
  <c r="P112" i="31"/>
  <c r="O112" i="31"/>
  <c r="N112" i="31"/>
  <c r="M112" i="31"/>
  <c r="L112" i="31"/>
  <c r="K112" i="31"/>
  <c r="J112" i="31"/>
  <c r="I112" i="31"/>
  <c r="AC111" i="31"/>
  <c r="AB111" i="31"/>
  <c r="AA111" i="31"/>
  <c r="Z111" i="31"/>
  <c r="Y111" i="31"/>
  <c r="X111" i="31"/>
  <c r="W111" i="31"/>
  <c r="V111" i="31"/>
  <c r="U111" i="31"/>
  <c r="T111" i="31"/>
  <c r="S111" i="31"/>
  <c r="R111" i="31"/>
  <c r="Q111" i="31"/>
  <c r="P111" i="31"/>
  <c r="O111" i="31"/>
  <c r="N111" i="31"/>
  <c r="M111" i="31"/>
  <c r="L111" i="31"/>
  <c r="K111" i="31"/>
  <c r="J111" i="31"/>
  <c r="I111" i="31"/>
  <c r="AC110" i="31"/>
  <c r="AB110" i="31"/>
  <c r="AA110" i="31"/>
  <c r="Z110" i="31"/>
  <c r="Y110" i="31"/>
  <c r="X110" i="31"/>
  <c r="W110" i="31"/>
  <c r="V110" i="31"/>
  <c r="U110" i="31"/>
  <c r="T110" i="31"/>
  <c r="S110" i="31"/>
  <c r="R110" i="31"/>
  <c r="Q110" i="31"/>
  <c r="P110" i="31"/>
  <c r="O110" i="31"/>
  <c r="N110" i="31"/>
  <c r="M110" i="31"/>
  <c r="L110" i="31"/>
  <c r="K110" i="31"/>
  <c r="J110" i="31"/>
  <c r="I110" i="31"/>
  <c r="AC109" i="31"/>
  <c r="AB109" i="31"/>
  <c r="AA109" i="31"/>
  <c r="Z109" i="31"/>
  <c r="Y109" i="31"/>
  <c r="X109" i="31"/>
  <c r="W109" i="31"/>
  <c r="V109" i="31"/>
  <c r="U109" i="31"/>
  <c r="T109" i="31"/>
  <c r="S109" i="31"/>
  <c r="R109" i="31"/>
  <c r="Q109" i="31"/>
  <c r="P109" i="31"/>
  <c r="O109" i="31"/>
  <c r="N109" i="31"/>
  <c r="M109" i="31"/>
  <c r="L109" i="31"/>
  <c r="K109" i="31"/>
  <c r="J109" i="31"/>
  <c r="I109" i="31"/>
  <c r="AC108" i="31"/>
  <c r="AB108" i="31"/>
  <c r="AA108" i="31"/>
  <c r="Z108" i="31"/>
  <c r="Y108" i="31"/>
  <c r="X108" i="31"/>
  <c r="W108" i="31"/>
  <c r="V108" i="31"/>
  <c r="U108" i="31"/>
  <c r="T108" i="31"/>
  <c r="S108" i="31"/>
  <c r="R108" i="31"/>
  <c r="Q108" i="31"/>
  <c r="P108" i="31"/>
  <c r="O108" i="31"/>
  <c r="N108" i="31"/>
  <c r="M108" i="31"/>
  <c r="L108" i="31"/>
  <c r="K108" i="31"/>
  <c r="J108" i="31"/>
  <c r="I108" i="31"/>
  <c r="AC107" i="31"/>
  <c r="AB107" i="31"/>
  <c r="AA107" i="31"/>
  <c r="Z107" i="31"/>
  <c r="Y107" i="31"/>
  <c r="X107" i="31"/>
  <c r="W107" i="31"/>
  <c r="V107" i="31"/>
  <c r="U107" i="31"/>
  <c r="T107" i="31"/>
  <c r="S107" i="31"/>
  <c r="R107" i="31"/>
  <c r="Q107" i="31"/>
  <c r="P107" i="31"/>
  <c r="O107" i="31"/>
  <c r="N107" i="31"/>
  <c r="M107" i="31"/>
  <c r="L107" i="31"/>
  <c r="K107" i="31"/>
  <c r="J107" i="31"/>
  <c r="I107" i="31"/>
  <c r="AC106" i="31"/>
  <c r="AB106" i="31"/>
  <c r="AA106" i="31"/>
  <c r="Z106" i="31"/>
  <c r="Y106" i="31"/>
  <c r="X106" i="31"/>
  <c r="W106" i="31"/>
  <c r="V106" i="31"/>
  <c r="U106" i="31"/>
  <c r="T106" i="31"/>
  <c r="S106" i="31"/>
  <c r="R106" i="31"/>
  <c r="Q106" i="31"/>
  <c r="P106" i="31"/>
  <c r="O106" i="31"/>
  <c r="N106" i="31"/>
  <c r="M106" i="31"/>
  <c r="L106" i="31"/>
  <c r="K106" i="31"/>
  <c r="J106" i="31"/>
  <c r="I106" i="31"/>
  <c r="AC105" i="31"/>
  <c r="AB105" i="31"/>
  <c r="AA105" i="31"/>
  <c r="Z105" i="31"/>
  <c r="Y105" i="31"/>
  <c r="X105" i="31"/>
  <c r="W105" i="31"/>
  <c r="V105" i="31"/>
  <c r="U105" i="31"/>
  <c r="T105" i="31"/>
  <c r="S105" i="31"/>
  <c r="R105" i="31"/>
  <c r="Q105" i="31"/>
  <c r="P105" i="31"/>
  <c r="O105" i="31"/>
  <c r="N105" i="31"/>
  <c r="M105" i="31"/>
  <c r="L105" i="31"/>
  <c r="K105" i="31"/>
  <c r="J105" i="31"/>
  <c r="I105" i="31"/>
  <c r="AC104" i="31"/>
  <c r="AB104" i="31"/>
  <c r="AA104" i="31"/>
  <c r="Z104" i="31"/>
  <c r="Y104" i="31"/>
  <c r="X104" i="31"/>
  <c r="W104" i="31"/>
  <c r="V104" i="31"/>
  <c r="U104" i="31"/>
  <c r="T104" i="31"/>
  <c r="S104" i="31"/>
  <c r="R104" i="31"/>
  <c r="Q104" i="31"/>
  <c r="P104" i="31"/>
  <c r="O104" i="31"/>
  <c r="N104" i="31"/>
  <c r="M104" i="31"/>
  <c r="L104" i="31"/>
  <c r="K104" i="31"/>
  <c r="J104" i="31"/>
  <c r="I104" i="31"/>
  <c r="AC103" i="31"/>
  <c r="AB103" i="31"/>
  <c r="AA103" i="31"/>
  <c r="Z103" i="31"/>
  <c r="Y103" i="31"/>
  <c r="X103" i="31"/>
  <c r="W103" i="31"/>
  <c r="V103" i="31"/>
  <c r="U103" i="31"/>
  <c r="T103" i="31"/>
  <c r="S103" i="31"/>
  <c r="R103" i="31"/>
  <c r="Q103" i="31"/>
  <c r="P103" i="31"/>
  <c r="O103" i="31"/>
  <c r="N103" i="31"/>
  <c r="M103" i="31"/>
  <c r="L103" i="31"/>
  <c r="K103" i="31"/>
  <c r="J103" i="31"/>
  <c r="I103" i="31"/>
  <c r="AC102" i="31"/>
  <c r="AB102" i="31"/>
  <c r="AA102" i="31"/>
  <c r="Z102" i="31"/>
  <c r="Y102" i="31"/>
  <c r="X102" i="31"/>
  <c r="W102" i="31"/>
  <c r="V102" i="31"/>
  <c r="U102" i="31"/>
  <c r="T102" i="31"/>
  <c r="S102" i="31"/>
  <c r="R102" i="31"/>
  <c r="Q102" i="31"/>
  <c r="P102" i="31"/>
  <c r="O102" i="31"/>
  <c r="N102" i="31"/>
  <c r="M102" i="31"/>
  <c r="L102" i="31"/>
  <c r="K102" i="31"/>
  <c r="J102" i="31"/>
  <c r="I102" i="31"/>
  <c r="AC101" i="31"/>
  <c r="AB101" i="31"/>
  <c r="AA101" i="31"/>
  <c r="Z101" i="31"/>
  <c r="Y101" i="31"/>
  <c r="X101" i="31"/>
  <c r="W101" i="31"/>
  <c r="V101" i="31"/>
  <c r="U101" i="31"/>
  <c r="T101" i="31"/>
  <c r="S101" i="31"/>
  <c r="R101" i="31"/>
  <c r="Q101" i="31"/>
  <c r="P101" i="31"/>
  <c r="O101" i="31"/>
  <c r="N101" i="31"/>
  <c r="M101" i="31"/>
  <c r="L101" i="31"/>
  <c r="K101" i="31"/>
  <c r="J101" i="31"/>
  <c r="I101" i="31"/>
  <c r="AC100" i="31"/>
  <c r="AB100" i="31"/>
  <c r="AA100" i="31"/>
  <c r="Z100" i="31"/>
  <c r="Y100" i="31"/>
  <c r="X100" i="31"/>
  <c r="W100" i="31"/>
  <c r="V100" i="31"/>
  <c r="U100" i="31"/>
  <c r="T100" i="31"/>
  <c r="S100" i="31"/>
  <c r="R100" i="31"/>
  <c r="Q100" i="31"/>
  <c r="P100" i="31"/>
  <c r="O100" i="31"/>
  <c r="N100" i="31"/>
  <c r="M100" i="31"/>
  <c r="L100" i="31"/>
  <c r="K100" i="31"/>
  <c r="J100" i="31"/>
  <c r="I100" i="31"/>
  <c r="AC99" i="31"/>
  <c r="AB99" i="31"/>
  <c r="AA99" i="31"/>
  <c r="Z99" i="31"/>
  <c r="Y99" i="31"/>
  <c r="X99" i="31"/>
  <c r="W99" i="31"/>
  <c r="V99" i="31"/>
  <c r="U99" i="31"/>
  <c r="T99" i="31"/>
  <c r="S99" i="31"/>
  <c r="R99" i="31"/>
  <c r="Q99" i="31"/>
  <c r="P99" i="31"/>
  <c r="O99" i="31"/>
  <c r="N99" i="31"/>
  <c r="M99" i="31"/>
  <c r="L99" i="31"/>
  <c r="K99" i="31"/>
  <c r="J99" i="31"/>
  <c r="I99" i="31"/>
  <c r="AC98" i="31"/>
  <c r="AB98" i="31"/>
  <c r="AA98" i="31"/>
  <c r="Z98" i="31"/>
  <c r="Y98" i="31"/>
  <c r="X98" i="31"/>
  <c r="W98" i="31"/>
  <c r="V98" i="31"/>
  <c r="U98" i="31"/>
  <c r="T98" i="31"/>
  <c r="S98" i="31"/>
  <c r="R98" i="31"/>
  <c r="Q98" i="31"/>
  <c r="P98" i="31"/>
  <c r="O98" i="31"/>
  <c r="N98" i="31"/>
  <c r="M98" i="31"/>
  <c r="L98" i="31"/>
  <c r="K98" i="31"/>
  <c r="J98" i="31"/>
  <c r="I98" i="31"/>
  <c r="AC97" i="31"/>
  <c r="AB97" i="31"/>
  <c r="AA97" i="31"/>
  <c r="Z97" i="31"/>
  <c r="Y97" i="31"/>
  <c r="X97" i="31"/>
  <c r="W97" i="31"/>
  <c r="V97" i="31"/>
  <c r="U97" i="31"/>
  <c r="T97" i="31"/>
  <c r="S97" i="31"/>
  <c r="R97" i="31"/>
  <c r="Q97" i="31"/>
  <c r="P97" i="31"/>
  <c r="O97" i="31"/>
  <c r="N97" i="31"/>
  <c r="M97" i="31"/>
  <c r="L97" i="31"/>
  <c r="K97" i="31"/>
  <c r="J97" i="31"/>
  <c r="I97" i="31"/>
  <c r="AC96" i="31"/>
  <c r="AB96" i="31"/>
  <c r="AA96" i="31"/>
  <c r="Z96" i="31"/>
  <c r="Y96" i="31"/>
  <c r="X96" i="31"/>
  <c r="W96" i="31"/>
  <c r="V96" i="31"/>
  <c r="U96" i="31"/>
  <c r="T96" i="31"/>
  <c r="S96" i="31"/>
  <c r="R96" i="31"/>
  <c r="Q96" i="31"/>
  <c r="P96" i="31"/>
  <c r="O96" i="31"/>
  <c r="N96" i="31"/>
  <c r="M96" i="31"/>
  <c r="L96" i="31"/>
  <c r="K96" i="31"/>
  <c r="J96" i="31"/>
  <c r="I96" i="31"/>
  <c r="AC95" i="31"/>
  <c r="AB95" i="31"/>
  <c r="AA95" i="31"/>
  <c r="Z95" i="31"/>
  <c r="Y95" i="31"/>
  <c r="X95" i="31"/>
  <c r="W95" i="31"/>
  <c r="V95" i="31"/>
  <c r="U95" i="31"/>
  <c r="T95" i="31"/>
  <c r="S95" i="31"/>
  <c r="R95" i="31"/>
  <c r="Q95" i="31"/>
  <c r="P95" i="31"/>
  <c r="O95" i="31"/>
  <c r="N95" i="31"/>
  <c r="M95" i="31"/>
  <c r="L95" i="31"/>
  <c r="K95" i="31"/>
  <c r="J95" i="31"/>
  <c r="I95" i="31"/>
  <c r="AC94" i="31"/>
  <c r="AB94" i="31"/>
  <c r="AA94" i="31"/>
  <c r="Z94" i="31"/>
  <c r="Y94" i="31"/>
  <c r="X94" i="31"/>
  <c r="W94" i="31"/>
  <c r="V94" i="31"/>
  <c r="U94" i="31"/>
  <c r="T94" i="31"/>
  <c r="S94" i="31"/>
  <c r="R94" i="31"/>
  <c r="Q94" i="31"/>
  <c r="P94" i="31"/>
  <c r="O94" i="31"/>
  <c r="N94" i="31"/>
  <c r="M94" i="31"/>
  <c r="L94" i="31"/>
  <c r="K94" i="31"/>
  <c r="J94" i="31"/>
  <c r="I94" i="31"/>
  <c r="AC93" i="31"/>
  <c r="AB93" i="31"/>
  <c r="AA93" i="31"/>
  <c r="Z93" i="31"/>
  <c r="Y93" i="31"/>
  <c r="X93" i="31"/>
  <c r="W93" i="31"/>
  <c r="V93" i="31"/>
  <c r="U93" i="31"/>
  <c r="T93" i="31"/>
  <c r="S93" i="31"/>
  <c r="R93" i="31"/>
  <c r="Q93" i="31"/>
  <c r="P93" i="31"/>
  <c r="O93" i="31"/>
  <c r="N93" i="31"/>
  <c r="M93" i="31"/>
  <c r="L93" i="31"/>
  <c r="K93" i="31"/>
  <c r="J93" i="31"/>
  <c r="I93" i="31"/>
  <c r="AC92" i="31"/>
  <c r="AB92" i="31"/>
  <c r="AA92" i="31"/>
  <c r="Z92" i="31"/>
  <c r="Y92" i="31"/>
  <c r="X92" i="31"/>
  <c r="W92" i="31"/>
  <c r="V92" i="31"/>
  <c r="U92" i="31"/>
  <c r="T92" i="31"/>
  <c r="S92" i="31"/>
  <c r="R92" i="31"/>
  <c r="Q92" i="31"/>
  <c r="P92" i="31"/>
  <c r="O92" i="31"/>
  <c r="N92" i="31"/>
  <c r="M92" i="31"/>
  <c r="L92" i="31"/>
  <c r="K92" i="31"/>
  <c r="J92" i="31"/>
  <c r="I92" i="31"/>
  <c r="AC91" i="31"/>
  <c r="AB91" i="31"/>
  <c r="AA91" i="31"/>
  <c r="Z91" i="31"/>
  <c r="Y91" i="31"/>
  <c r="X91" i="31"/>
  <c r="W91" i="31"/>
  <c r="V91" i="31"/>
  <c r="U91" i="31"/>
  <c r="T91" i="31"/>
  <c r="S91" i="31"/>
  <c r="R91" i="31"/>
  <c r="Q91" i="31"/>
  <c r="P91" i="31"/>
  <c r="O91" i="31"/>
  <c r="N91" i="31"/>
  <c r="M91" i="31"/>
  <c r="L91" i="31"/>
  <c r="K91" i="31"/>
  <c r="J91" i="31"/>
  <c r="I91" i="31"/>
  <c r="AC90" i="31"/>
  <c r="AB90" i="31"/>
  <c r="AA90" i="31"/>
  <c r="Z90" i="31"/>
  <c r="Y90" i="31"/>
  <c r="X90" i="31"/>
  <c r="W90" i="31"/>
  <c r="V90" i="31"/>
  <c r="U90" i="31"/>
  <c r="T90" i="31"/>
  <c r="S90" i="31"/>
  <c r="R90" i="31"/>
  <c r="Q90" i="31"/>
  <c r="P90" i="31"/>
  <c r="O90" i="31"/>
  <c r="N90" i="31"/>
  <c r="M90" i="31"/>
  <c r="L90" i="31"/>
  <c r="K90" i="31"/>
  <c r="J90" i="31"/>
  <c r="I90" i="31"/>
  <c r="AC89" i="31"/>
  <c r="AB89" i="31"/>
  <c r="AA89" i="31"/>
  <c r="Z89" i="31"/>
  <c r="Y89" i="31"/>
  <c r="X89" i="31"/>
  <c r="W89" i="31"/>
  <c r="V89" i="31"/>
  <c r="U89" i="31"/>
  <c r="T89" i="31"/>
  <c r="S89" i="31"/>
  <c r="R89" i="31"/>
  <c r="Q89" i="31"/>
  <c r="P89" i="31"/>
  <c r="O89" i="31"/>
  <c r="N89" i="31"/>
  <c r="M89" i="31"/>
  <c r="L89" i="31"/>
  <c r="K89" i="31"/>
  <c r="J89" i="31"/>
  <c r="I89" i="31"/>
  <c r="AC88" i="31"/>
  <c r="AB88" i="31"/>
  <c r="AA88" i="31"/>
  <c r="Z88" i="31"/>
  <c r="Y88" i="31"/>
  <c r="X88" i="31"/>
  <c r="W88" i="31"/>
  <c r="V88" i="31"/>
  <c r="U88" i="31"/>
  <c r="T88" i="31"/>
  <c r="S88" i="31"/>
  <c r="R88" i="31"/>
  <c r="Q88" i="31"/>
  <c r="P88" i="31"/>
  <c r="O88" i="31"/>
  <c r="N88" i="31"/>
  <c r="M88" i="31"/>
  <c r="L88" i="31"/>
  <c r="K88" i="31"/>
  <c r="J88" i="31"/>
  <c r="I88" i="31"/>
  <c r="AC87" i="31"/>
  <c r="AB87" i="31"/>
  <c r="AA87" i="31"/>
  <c r="Z87" i="31"/>
  <c r="Y87" i="31"/>
  <c r="X87" i="31"/>
  <c r="W87" i="31"/>
  <c r="V87" i="31"/>
  <c r="U87" i="31"/>
  <c r="T87" i="31"/>
  <c r="S87" i="31"/>
  <c r="R87" i="31"/>
  <c r="Q87" i="31"/>
  <c r="P87" i="31"/>
  <c r="O87" i="31"/>
  <c r="N87" i="31"/>
  <c r="M87" i="31"/>
  <c r="L87" i="31"/>
  <c r="K87" i="31"/>
  <c r="J87" i="31"/>
  <c r="I87" i="31"/>
  <c r="AC86" i="31"/>
  <c r="AB86" i="31"/>
  <c r="AA86" i="31"/>
  <c r="Z86" i="31"/>
  <c r="Y86" i="31"/>
  <c r="X86" i="31"/>
  <c r="W86" i="31"/>
  <c r="V86" i="31"/>
  <c r="U86" i="31"/>
  <c r="T86" i="31"/>
  <c r="S86" i="31"/>
  <c r="R86" i="31"/>
  <c r="Q86" i="31"/>
  <c r="P86" i="31"/>
  <c r="O86" i="31"/>
  <c r="N86" i="31"/>
  <c r="M86" i="31"/>
  <c r="L86" i="31"/>
  <c r="K86" i="31"/>
  <c r="J86" i="31"/>
  <c r="I86" i="31"/>
  <c r="AC85" i="31"/>
  <c r="AB85" i="31"/>
  <c r="AA85" i="31"/>
  <c r="Z85" i="31"/>
  <c r="Y85" i="31"/>
  <c r="X85" i="31"/>
  <c r="W85" i="31"/>
  <c r="V85" i="31"/>
  <c r="U85" i="31"/>
  <c r="T85" i="31"/>
  <c r="S85" i="31"/>
  <c r="R85" i="31"/>
  <c r="Q85" i="31"/>
  <c r="P85" i="31"/>
  <c r="O85" i="31"/>
  <c r="N85" i="31"/>
  <c r="M85" i="31"/>
  <c r="L85" i="31"/>
  <c r="K85" i="31"/>
  <c r="J85" i="31"/>
  <c r="I85" i="31"/>
  <c r="AC84" i="31"/>
  <c r="AB84" i="31"/>
  <c r="AA84" i="31"/>
  <c r="Z84" i="31"/>
  <c r="Y84" i="31"/>
  <c r="X84" i="31"/>
  <c r="W84" i="31"/>
  <c r="V84" i="31"/>
  <c r="U84" i="31"/>
  <c r="T84" i="31"/>
  <c r="S84" i="31"/>
  <c r="R84" i="31"/>
  <c r="Q84" i="31"/>
  <c r="P84" i="31"/>
  <c r="O84" i="31"/>
  <c r="N84" i="31"/>
  <c r="M84" i="31"/>
  <c r="L84" i="31"/>
  <c r="K84" i="31"/>
  <c r="J84" i="31"/>
  <c r="I84" i="31"/>
  <c r="AC83" i="31"/>
  <c r="AB83" i="31"/>
  <c r="AA83" i="31"/>
  <c r="Z83" i="31"/>
  <c r="Y83" i="31"/>
  <c r="X83" i="31"/>
  <c r="W83" i="31"/>
  <c r="V83" i="31"/>
  <c r="U83" i="31"/>
  <c r="T83" i="31"/>
  <c r="S83" i="31"/>
  <c r="R83" i="31"/>
  <c r="Q83" i="31"/>
  <c r="P83" i="31"/>
  <c r="O83" i="31"/>
  <c r="N83" i="31"/>
  <c r="M83" i="31"/>
  <c r="L83" i="31"/>
  <c r="K83" i="31"/>
  <c r="J83" i="31"/>
  <c r="I83" i="31"/>
  <c r="AC82" i="31"/>
  <c r="AB82" i="31"/>
  <c r="AA82" i="31"/>
  <c r="Z82" i="31"/>
  <c r="Y82" i="31"/>
  <c r="X82" i="31"/>
  <c r="W82" i="31"/>
  <c r="V82" i="31"/>
  <c r="U82" i="31"/>
  <c r="T82" i="31"/>
  <c r="S82" i="31"/>
  <c r="R82" i="31"/>
  <c r="Q82" i="31"/>
  <c r="P82" i="31"/>
  <c r="O82" i="31"/>
  <c r="N82" i="31"/>
  <c r="M82" i="31"/>
  <c r="L82" i="31"/>
  <c r="K82" i="31"/>
  <c r="J82" i="31"/>
  <c r="I82" i="31"/>
  <c r="AC81" i="31"/>
  <c r="AB81" i="31"/>
  <c r="AA81" i="31"/>
  <c r="Z81" i="31"/>
  <c r="Y81" i="31"/>
  <c r="X81" i="31"/>
  <c r="W81" i="31"/>
  <c r="V81" i="31"/>
  <c r="U81" i="31"/>
  <c r="T81" i="31"/>
  <c r="S81" i="31"/>
  <c r="R81" i="31"/>
  <c r="Q81" i="31"/>
  <c r="P81" i="31"/>
  <c r="O81" i="31"/>
  <c r="N81" i="31"/>
  <c r="M81" i="31"/>
  <c r="L81" i="31"/>
  <c r="K81" i="31"/>
  <c r="J81" i="31"/>
  <c r="I81" i="31"/>
  <c r="AC80" i="31"/>
  <c r="AB80" i="31"/>
  <c r="AA80" i="31"/>
  <c r="Z80" i="31"/>
  <c r="Y80" i="31"/>
  <c r="X80" i="31"/>
  <c r="W80" i="31"/>
  <c r="V80" i="31"/>
  <c r="U80" i="31"/>
  <c r="T80" i="31"/>
  <c r="S80" i="31"/>
  <c r="R80" i="31"/>
  <c r="Q80" i="31"/>
  <c r="P80" i="31"/>
  <c r="O80" i="31"/>
  <c r="N80" i="31"/>
  <c r="M80" i="31"/>
  <c r="L80" i="31"/>
  <c r="K80" i="31"/>
  <c r="J80" i="31"/>
  <c r="I80" i="31"/>
  <c r="AC79" i="31"/>
  <c r="AB79" i="31"/>
  <c r="AA79" i="31"/>
  <c r="Z79" i="31"/>
  <c r="Y79" i="31"/>
  <c r="X79" i="31"/>
  <c r="W79" i="31"/>
  <c r="V79" i="31"/>
  <c r="U79" i="31"/>
  <c r="T79" i="31"/>
  <c r="S79" i="31"/>
  <c r="R79" i="31"/>
  <c r="Q79" i="31"/>
  <c r="P79" i="31"/>
  <c r="O79" i="31"/>
  <c r="N79" i="31"/>
  <c r="M79" i="31"/>
  <c r="L79" i="31"/>
  <c r="K79" i="31"/>
  <c r="J79" i="31"/>
  <c r="I79" i="31"/>
  <c r="AC78" i="31"/>
  <c r="AB78" i="31"/>
  <c r="AA78" i="31"/>
  <c r="Z78" i="31"/>
  <c r="Y78" i="31"/>
  <c r="X78" i="31"/>
  <c r="W78" i="31"/>
  <c r="V78" i="31"/>
  <c r="U78" i="31"/>
  <c r="T78" i="31"/>
  <c r="S78" i="31"/>
  <c r="R78" i="31"/>
  <c r="Q78" i="31"/>
  <c r="P78" i="31"/>
  <c r="O78" i="31"/>
  <c r="N78" i="31"/>
  <c r="M78" i="31"/>
  <c r="L78" i="31"/>
  <c r="K78" i="31"/>
  <c r="J78" i="31"/>
  <c r="I78" i="31"/>
  <c r="AC77" i="31"/>
  <c r="AB77" i="31"/>
  <c r="AA77" i="31"/>
  <c r="Z77" i="31"/>
  <c r="Y77" i="31"/>
  <c r="X77" i="31"/>
  <c r="W77" i="31"/>
  <c r="V77" i="31"/>
  <c r="U77" i="31"/>
  <c r="T77" i="31"/>
  <c r="S77" i="31"/>
  <c r="R77" i="31"/>
  <c r="Q77" i="31"/>
  <c r="P77" i="31"/>
  <c r="O77" i="31"/>
  <c r="N77" i="31"/>
  <c r="M77" i="31"/>
  <c r="L77" i="31"/>
  <c r="K77" i="31"/>
  <c r="J77" i="31"/>
  <c r="I77" i="31"/>
  <c r="AC76" i="31"/>
  <c r="AB76" i="31"/>
  <c r="AA76" i="31"/>
  <c r="Z76" i="31"/>
  <c r="Y76" i="31"/>
  <c r="X76" i="31"/>
  <c r="W76" i="31"/>
  <c r="V76" i="31"/>
  <c r="U76" i="31"/>
  <c r="T76" i="31"/>
  <c r="S76" i="31"/>
  <c r="R76" i="31"/>
  <c r="Q76" i="31"/>
  <c r="P76" i="31"/>
  <c r="O76" i="31"/>
  <c r="N76" i="31"/>
  <c r="M76" i="31"/>
  <c r="L76" i="31"/>
  <c r="K76" i="31"/>
  <c r="J76" i="31"/>
  <c r="I76" i="31"/>
  <c r="AC75" i="31"/>
  <c r="AB75" i="31"/>
  <c r="AA75" i="31"/>
  <c r="Z75" i="31"/>
  <c r="Y75" i="31"/>
  <c r="X75" i="31"/>
  <c r="W75" i="31"/>
  <c r="V75" i="31"/>
  <c r="U75" i="31"/>
  <c r="T75" i="31"/>
  <c r="S75" i="31"/>
  <c r="R75" i="31"/>
  <c r="Q75" i="31"/>
  <c r="P75" i="31"/>
  <c r="O75" i="31"/>
  <c r="N75" i="31"/>
  <c r="M75" i="31"/>
  <c r="L75" i="31"/>
  <c r="K75" i="31"/>
  <c r="J75" i="31"/>
  <c r="I75" i="31"/>
  <c r="AC74" i="31"/>
  <c r="AB74" i="31"/>
  <c r="AA74" i="31"/>
  <c r="Z74" i="31"/>
  <c r="Y74" i="31"/>
  <c r="X74" i="31"/>
  <c r="W74" i="31"/>
  <c r="V74" i="31"/>
  <c r="U74" i="31"/>
  <c r="T74" i="31"/>
  <c r="S74" i="31"/>
  <c r="R74" i="31"/>
  <c r="Q74" i="31"/>
  <c r="P74" i="31"/>
  <c r="O74" i="31"/>
  <c r="N74" i="31"/>
  <c r="M74" i="31"/>
  <c r="L74" i="31"/>
  <c r="K74" i="31"/>
  <c r="J74" i="31"/>
  <c r="I74" i="31"/>
  <c r="AC73" i="31"/>
  <c r="AB73" i="31"/>
  <c r="AA73" i="31"/>
  <c r="Z73" i="31"/>
  <c r="Y73" i="31"/>
  <c r="X73" i="31"/>
  <c r="W73" i="31"/>
  <c r="V73" i="31"/>
  <c r="U73" i="31"/>
  <c r="T73" i="31"/>
  <c r="S73" i="31"/>
  <c r="R73" i="31"/>
  <c r="Q73" i="31"/>
  <c r="P73" i="31"/>
  <c r="O73" i="31"/>
  <c r="N73" i="31"/>
  <c r="M73" i="31"/>
  <c r="L73" i="31"/>
  <c r="K73" i="31"/>
  <c r="J73" i="31"/>
  <c r="I73" i="31"/>
  <c r="AC72" i="31"/>
  <c r="AB72" i="31"/>
  <c r="AA72" i="31"/>
  <c r="Z72" i="31"/>
  <c r="Y72" i="31"/>
  <c r="X72" i="31"/>
  <c r="W72" i="31"/>
  <c r="V72" i="31"/>
  <c r="U72" i="31"/>
  <c r="T72" i="31"/>
  <c r="S72" i="31"/>
  <c r="R72" i="31"/>
  <c r="Q72" i="31"/>
  <c r="P72" i="31"/>
  <c r="O72" i="31"/>
  <c r="N72" i="31"/>
  <c r="M72" i="31"/>
  <c r="L72" i="31"/>
  <c r="K72" i="31"/>
  <c r="J72" i="31"/>
  <c r="I72" i="31"/>
  <c r="AC71" i="31"/>
  <c r="AB71" i="31"/>
  <c r="AA71" i="31"/>
  <c r="Z71" i="31"/>
  <c r="Y71" i="31"/>
  <c r="X71" i="31"/>
  <c r="W71" i="31"/>
  <c r="V71" i="31"/>
  <c r="U71" i="31"/>
  <c r="T71" i="31"/>
  <c r="S71" i="31"/>
  <c r="R71" i="31"/>
  <c r="Q71" i="31"/>
  <c r="P71" i="31"/>
  <c r="O71" i="31"/>
  <c r="N71" i="31"/>
  <c r="M71" i="31"/>
  <c r="L71" i="31"/>
  <c r="K71" i="31"/>
  <c r="J71" i="31"/>
  <c r="I71" i="31"/>
  <c r="AC70" i="31"/>
  <c r="AB70" i="31"/>
  <c r="AA70" i="31"/>
  <c r="Z70" i="31"/>
  <c r="Y70" i="31"/>
  <c r="X70" i="31"/>
  <c r="W70" i="31"/>
  <c r="V70" i="31"/>
  <c r="U70" i="31"/>
  <c r="T70" i="31"/>
  <c r="S70" i="31"/>
  <c r="R70" i="31"/>
  <c r="Q70" i="31"/>
  <c r="P70" i="31"/>
  <c r="O70" i="31"/>
  <c r="N70" i="31"/>
  <c r="M70" i="31"/>
  <c r="L70" i="31"/>
  <c r="K70" i="31"/>
  <c r="J70" i="31"/>
  <c r="I70" i="31"/>
  <c r="AC69" i="31"/>
  <c r="AB69" i="31"/>
  <c r="AA69" i="31"/>
  <c r="Z69" i="31"/>
  <c r="Y69" i="31"/>
  <c r="X69" i="31"/>
  <c r="W69" i="31"/>
  <c r="V69" i="31"/>
  <c r="U69" i="31"/>
  <c r="T69" i="31"/>
  <c r="S69" i="31"/>
  <c r="R69" i="31"/>
  <c r="Q69" i="31"/>
  <c r="P69" i="31"/>
  <c r="O69" i="31"/>
  <c r="N69" i="31"/>
  <c r="M69" i="31"/>
  <c r="L69" i="31"/>
  <c r="K69" i="31"/>
  <c r="J69" i="31"/>
  <c r="I69" i="31"/>
  <c r="AC68" i="31"/>
  <c r="AB68" i="31"/>
  <c r="AA68" i="31"/>
  <c r="Z68" i="31"/>
  <c r="Y68" i="31"/>
  <c r="X68" i="31"/>
  <c r="W68" i="31"/>
  <c r="V68" i="31"/>
  <c r="U68" i="31"/>
  <c r="T68" i="31"/>
  <c r="S68" i="31"/>
  <c r="R68" i="31"/>
  <c r="Q68" i="31"/>
  <c r="P68" i="31"/>
  <c r="O68" i="31"/>
  <c r="N68" i="31"/>
  <c r="M68" i="31"/>
  <c r="L68" i="31"/>
  <c r="K68" i="31"/>
  <c r="J68" i="31"/>
  <c r="I68" i="31"/>
  <c r="AC67" i="31"/>
  <c r="AB67" i="31"/>
  <c r="AA67" i="31"/>
  <c r="Z67" i="31"/>
  <c r="Y67" i="31"/>
  <c r="X67" i="31"/>
  <c r="W67" i="31"/>
  <c r="V67" i="31"/>
  <c r="U67" i="31"/>
  <c r="T67" i="31"/>
  <c r="S67" i="31"/>
  <c r="R67" i="31"/>
  <c r="Q67" i="31"/>
  <c r="P67" i="31"/>
  <c r="O67" i="31"/>
  <c r="N67" i="31"/>
  <c r="M67" i="31"/>
  <c r="L67" i="31"/>
  <c r="K67" i="31"/>
  <c r="J67" i="31"/>
  <c r="I67" i="31"/>
  <c r="AC66" i="31"/>
  <c r="AB66" i="31"/>
  <c r="AA66" i="31"/>
  <c r="Z66" i="31"/>
  <c r="Y66" i="31"/>
  <c r="X66" i="31"/>
  <c r="W66" i="31"/>
  <c r="V66" i="31"/>
  <c r="U66" i="31"/>
  <c r="T66" i="31"/>
  <c r="S66" i="31"/>
  <c r="R66" i="31"/>
  <c r="Q66" i="31"/>
  <c r="P66" i="31"/>
  <c r="O66" i="31"/>
  <c r="N66" i="31"/>
  <c r="M66" i="31"/>
  <c r="L66" i="31"/>
  <c r="K66" i="31"/>
  <c r="J66" i="31"/>
  <c r="I66" i="31"/>
  <c r="AC65" i="31"/>
  <c r="AB65" i="31"/>
  <c r="AA65" i="31"/>
  <c r="Z65" i="31"/>
  <c r="Y65" i="31"/>
  <c r="X65" i="31"/>
  <c r="W65" i="31"/>
  <c r="V65" i="31"/>
  <c r="U65" i="31"/>
  <c r="T65" i="31"/>
  <c r="S65" i="31"/>
  <c r="R65" i="31"/>
  <c r="Q65" i="31"/>
  <c r="P65" i="31"/>
  <c r="O65" i="31"/>
  <c r="N65" i="31"/>
  <c r="M65" i="31"/>
  <c r="L65" i="31"/>
  <c r="K65" i="31"/>
  <c r="J65" i="31"/>
  <c r="I65" i="31"/>
  <c r="AC64" i="31"/>
  <c r="AB64" i="31"/>
  <c r="AA64" i="31"/>
  <c r="Z64" i="31"/>
  <c r="Y64" i="31"/>
  <c r="X64" i="31"/>
  <c r="W64" i="31"/>
  <c r="V64" i="31"/>
  <c r="U64" i="31"/>
  <c r="T64" i="31"/>
  <c r="S64" i="31"/>
  <c r="R64" i="31"/>
  <c r="Q64" i="31"/>
  <c r="P64" i="31"/>
  <c r="O64" i="31"/>
  <c r="N64" i="31"/>
  <c r="M64" i="31"/>
  <c r="L64" i="31"/>
  <c r="K64" i="31"/>
  <c r="J64" i="31"/>
  <c r="I64" i="31"/>
  <c r="AC63" i="31"/>
  <c r="AB63" i="31"/>
  <c r="AA63" i="31"/>
  <c r="Z63" i="31"/>
  <c r="Y63" i="31"/>
  <c r="X63" i="31"/>
  <c r="W63" i="31"/>
  <c r="V63" i="31"/>
  <c r="U63" i="31"/>
  <c r="T63" i="31"/>
  <c r="S63" i="31"/>
  <c r="R63" i="31"/>
  <c r="Q63" i="31"/>
  <c r="P63" i="31"/>
  <c r="O63" i="31"/>
  <c r="N63" i="31"/>
  <c r="M63" i="31"/>
  <c r="L63" i="31"/>
  <c r="K63" i="31"/>
  <c r="J63" i="31"/>
  <c r="I63" i="31"/>
  <c r="AC62" i="31"/>
  <c r="AB62" i="31"/>
  <c r="AA62" i="31"/>
  <c r="Z62" i="31"/>
  <c r="Y62" i="31"/>
  <c r="X62" i="31"/>
  <c r="W62" i="31"/>
  <c r="V62" i="31"/>
  <c r="U62" i="31"/>
  <c r="T62" i="31"/>
  <c r="S62" i="31"/>
  <c r="R62" i="31"/>
  <c r="Q62" i="31"/>
  <c r="P62" i="31"/>
  <c r="O62" i="31"/>
  <c r="N62" i="31"/>
  <c r="M62" i="31"/>
  <c r="L62" i="31"/>
  <c r="K62" i="31"/>
  <c r="J62" i="31"/>
  <c r="I62" i="31"/>
  <c r="AC61" i="31"/>
  <c r="AB61" i="31"/>
  <c r="AA61" i="31"/>
  <c r="Z61" i="31"/>
  <c r="Y61" i="31"/>
  <c r="X61" i="31"/>
  <c r="W61" i="31"/>
  <c r="V61" i="31"/>
  <c r="U61" i="31"/>
  <c r="T61" i="31"/>
  <c r="S61" i="31"/>
  <c r="R61" i="31"/>
  <c r="Q61" i="31"/>
  <c r="P61" i="31"/>
  <c r="O61" i="31"/>
  <c r="N61" i="31"/>
  <c r="M61" i="31"/>
  <c r="L61" i="31"/>
  <c r="K61" i="31"/>
  <c r="J61" i="31"/>
  <c r="I61" i="31"/>
  <c r="AC60" i="31"/>
  <c r="AB60" i="31"/>
  <c r="AA60" i="31"/>
  <c r="Z60" i="31"/>
  <c r="Y60" i="31"/>
  <c r="X60" i="31"/>
  <c r="W60" i="31"/>
  <c r="V60" i="31"/>
  <c r="U60" i="31"/>
  <c r="T60" i="31"/>
  <c r="S60" i="31"/>
  <c r="R60" i="31"/>
  <c r="Q60" i="31"/>
  <c r="P60" i="31"/>
  <c r="O60" i="31"/>
  <c r="N60" i="31"/>
  <c r="M60" i="31"/>
  <c r="L60" i="31"/>
  <c r="K60" i="31"/>
  <c r="J60" i="31"/>
  <c r="I60" i="31"/>
  <c r="AC59" i="31"/>
  <c r="AB59" i="31"/>
  <c r="AA59" i="31"/>
  <c r="Z59" i="31"/>
  <c r="Y59" i="31"/>
  <c r="X59" i="31"/>
  <c r="W59" i="31"/>
  <c r="V59" i="31"/>
  <c r="U59" i="31"/>
  <c r="T59" i="31"/>
  <c r="S59" i="31"/>
  <c r="R59" i="31"/>
  <c r="Q59" i="31"/>
  <c r="P59" i="31"/>
  <c r="O59" i="31"/>
  <c r="N59" i="31"/>
  <c r="M59" i="31"/>
  <c r="L59" i="31"/>
  <c r="K59" i="31"/>
  <c r="J59" i="31"/>
  <c r="I59" i="31"/>
  <c r="AC58" i="31"/>
  <c r="AB58" i="31"/>
  <c r="AA58" i="31"/>
  <c r="Z58" i="31"/>
  <c r="Y58" i="31"/>
  <c r="X58" i="31"/>
  <c r="W58" i="31"/>
  <c r="V58" i="31"/>
  <c r="U58" i="31"/>
  <c r="T58" i="31"/>
  <c r="S58" i="31"/>
  <c r="R58" i="31"/>
  <c r="Q58" i="31"/>
  <c r="P58" i="31"/>
  <c r="O58" i="31"/>
  <c r="N58" i="31"/>
  <c r="M58" i="31"/>
  <c r="L58" i="31"/>
  <c r="K58" i="31"/>
  <c r="J58" i="31"/>
  <c r="I58" i="31"/>
  <c r="AC57" i="31"/>
  <c r="AB57" i="31"/>
  <c r="AA57" i="31"/>
  <c r="Z57" i="31"/>
  <c r="Y57" i="31"/>
  <c r="X57" i="31"/>
  <c r="W57" i="31"/>
  <c r="V57" i="31"/>
  <c r="U57" i="31"/>
  <c r="T57" i="31"/>
  <c r="S57" i="31"/>
  <c r="R57" i="31"/>
  <c r="Q57" i="31"/>
  <c r="P57" i="31"/>
  <c r="O57" i="31"/>
  <c r="N57" i="31"/>
  <c r="M57" i="31"/>
  <c r="L57" i="31"/>
  <c r="K57" i="31"/>
  <c r="J57" i="31"/>
  <c r="I57" i="31"/>
  <c r="AC56" i="31"/>
  <c r="AB56" i="31"/>
  <c r="AA56" i="31"/>
  <c r="Z56" i="31"/>
  <c r="Y56" i="31"/>
  <c r="X56" i="31"/>
  <c r="W56" i="31"/>
  <c r="V56" i="31"/>
  <c r="U56" i="31"/>
  <c r="T56" i="31"/>
  <c r="S56" i="31"/>
  <c r="R56" i="31"/>
  <c r="Q56" i="31"/>
  <c r="P56" i="31"/>
  <c r="O56" i="31"/>
  <c r="N56" i="31"/>
  <c r="M56" i="31"/>
  <c r="L56" i="31"/>
  <c r="K56" i="31"/>
  <c r="J56" i="31"/>
  <c r="I56" i="31"/>
  <c r="AC55" i="31"/>
  <c r="AB55" i="31"/>
  <c r="AA55" i="31"/>
  <c r="Z55" i="31"/>
  <c r="Y55" i="31"/>
  <c r="X55" i="31"/>
  <c r="W55" i="31"/>
  <c r="V55" i="31"/>
  <c r="U55" i="31"/>
  <c r="T55" i="31"/>
  <c r="S55" i="31"/>
  <c r="R55" i="31"/>
  <c r="Q55" i="31"/>
  <c r="P55" i="31"/>
  <c r="O55" i="31"/>
  <c r="N55" i="31"/>
  <c r="M55" i="31"/>
  <c r="L55" i="31"/>
  <c r="K55" i="31"/>
  <c r="J55" i="31"/>
  <c r="I55" i="31"/>
  <c r="AC54" i="31"/>
  <c r="AB54" i="31"/>
  <c r="AA54" i="31"/>
  <c r="Z54" i="31"/>
  <c r="Y54" i="31"/>
  <c r="X54" i="31"/>
  <c r="W54" i="31"/>
  <c r="V54" i="31"/>
  <c r="U54" i="31"/>
  <c r="T54" i="31"/>
  <c r="S54" i="31"/>
  <c r="R54" i="31"/>
  <c r="Q54" i="31"/>
  <c r="P54" i="31"/>
  <c r="O54" i="31"/>
  <c r="N54" i="31"/>
  <c r="M54" i="31"/>
  <c r="L54" i="31"/>
  <c r="K54" i="31"/>
  <c r="J54" i="31"/>
  <c r="I54" i="31"/>
  <c r="AC53" i="31"/>
  <c r="AB53" i="31"/>
  <c r="AA53" i="31"/>
  <c r="Z53" i="31"/>
  <c r="Y53" i="31"/>
  <c r="X53" i="31"/>
  <c r="W53" i="31"/>
  <c r="V53" i="31"/>
  <c r="U53" i="31"/>
  <c r="T53" i="31"/>
  <c r="S53" i="31"/>
  <c r="R53" i="31"/>
  <c r="Q53" i="31"/>
  <c r="P53" i="31"/>
  <c r="O53" i="31"/>
  <c r="N53" i="31"/>
  <c r="M53" i="31"/>
  <c r="L53" i="31"/>
  <c r="K53" i="31"/>
  <c r="J53" i="31"/>
  <c r="I53" i="31"/>
  <c r="AC52" i="31"/>
  <c r="AB52" i="31"/>
  <c r="AA52" i="31"/>
  <c r="Z52" i="31"/>
  <c r="Y52" i="31"/>
  <c r="X52" i="31"/>
  <c r="W52" i="31"/>
  <c r="V52" i="31"/>
  <c r="U52" i="31"/>
  <c r="T52" i="31"/>
  <c r="S52" i="31"/>
  <c r="R52" i="31"/>
  <c r="Q52" i="31"/>
  <c r="P52" i="31"/>
  <c r="O52" i="31"/>
  <c r="N52" i="31"/>
  <c r="M52" i="31"/>
  <c r="L52" i="31"/>
  <c r="K52" i="31"/>
  <c r="J52" i="31"/>
  <c r="I52" i="31"/>
  <c r="AC51" i="31"/>
  <c r="AB51" i="31"/>
  <c r="AA51" i="31"/>
  <c r="Z51" i="31"/>
  <c r="Y51" i="31"/>
  <c r="X51" i="31"/>
  <c r="W51" i="31"/>
  <c r="V51" i="31"/>
  <c r="U51" i="31"/>
  <c r="T51" i="31"/>
  <c r="S51" i="31"/>
  <c r="R51" i="31"/>
  <c r="Q51" i="31"/>
  <c r="P51" i="31"/>
  <c r="O51" i="31"/>
  <c r="N51" i="31"/>
  <c r="M51" i="31"/>
  <c r="L51" i="31"/>
  <c r="K51" i="31"/>
  <c r="J51" i="31"/>
  <c r="I51" i="31"/>
  <c r="AC50" i="31"/>
  <c r="AB50" i="31"/>
  <c r="AA50" i="31"/>
  <c r="Z50" i="31"/>
  <c r="Y50" i="31"/>
  <c r="X50" i="31"/>
  <c r="W50" i="31"/>
  <c r="V50" i="31"/>
  <c r="U50" i="31"/>
  <c r="T50" i="31"/>
  <c r="S50" i="31"/>
  <c r="R50" i="31"/>
  <c r="Q50" i="31"/>
  <c r="P50" i="31"/>
  <c r="O50" i="31"/>
  <c r="N50" i="31"/>
  <c r="M50" i="31"/>
  <c r="L50" i="31"/>
  <c r="K50" i="31"/>
  <c r="J50" i="31"/>
  <c r="I50" i="31"/>
  <c r="AC49" i="31"/>
  <c r="AB49" i="31"/>
  <c r="AA49" i="31"/>
  <c r="Z49" i="31"/>
  <c r="Y49" i="31"/>
  <c r="X49" i="31"/>
  <c r="W49" i="31"/>
  <c r="V49" i="31"/>
  <c r="U49" i="31"/>
  <c r="T49" i="31"/>
  <c r="S49" i="31"/>
  <c r="R49" i="31"/>
  <c r="Q49" i="31"/>
  <c r="P49" i="31"/>
  <c r="O49" i="31"/>
  <c r="N49" i="31"/>
  <c r="M49" i="31"/>
  <c r="L49" i="31"/>
  <c r="K49" i="31"/>
  <c r="J49" i="31"/>
  <c r="I49" i="31"/>
  <c r="AC48" i="31"/>
  <c r="AB48" i="31"/>
  <c r="AA48" i="31"/>
  <c r="Z48" i="31"/>
  <c r="Y48" i="31"/>
  <c r="X48" i="31"/>
  <c r="W48" i="31"/>
  <c r="V48" i="31"/>
  <c r="U48" i="31"/>
  <c r="T48" i="31"/>
  <c r="S48" i="31"/>
  <c r="R48" i="31"/>
  <c r="Q48" i="31"/>
  <c r="P48" i="31"/>
  <c r="O48" i="31"/>
  <c r="N48" i="31"/>
  <c r="M48" i="31"/>
  <c r="L48" i="31"/>
  <c r="K48" i="31"/>
  <c r="J48" i="31"/>
  <c r="I48" i="31"/>
  <c r="AC47" i="31"/>
  <c r="AB47" i="31"/>
  <c r="AA47" i="31"/>
  <c r="Z47" i="31"/>
  <c r="Y47" i="31"/>
  <c r="X47" i="31"/>
  <c r="W47" i="31"/>
  <c r="V47" i="31"/>
  <c r="U47" i="31"/>
  <c r="T47" i="31"/>
  <c r="S47" i="31"/>
  <c r="R47" i="31"/>
  <c r="Q47" i="31"/>
  <c r="P47" i="31"/>
  <c r="O47" i="31"/>
  <c r="N47" i="31"/>
  <c r="M47" i="31"/>
  <c r="L47" i="31"/>
  <c r="K47" i="31"/>
  <c r="J47" i="31"/>
  <c r="I47" i="31"/>
  <c r="AC46" i="31"/>
  <c r="AB46" i="31"/>
  <c r="AA46" i="31"/>
  <c r="Z46" i="31"/>
  <c r="Y46" i="31"/>
  <c r="X46" i="31"/>
  <c r="W46" i="31"/>
  <c r="V46" i="31"/>
  <c r="U46" i="31"/>
  <c r="T46" i="31"/>
  <c r="S46" i="31"/>
  <c r="R46" i="31"/>
  <c r="Q46" i="31"/>
  <c r="P46" i="31"/>
  <c r="O46" i="31"/>
  <c r="N46" i="31"/>
  <c r="M46" i="31"/>
  <c r="L46" i="31"/>
  <c r="K46" i="31"/>
  <c r="J46" i="31"/>
  <c r="I46" i="31"/>
  <c r="AC45" i="31"/>
  <c r="AB45" i="31"/>
  <c r="AA45" i="31"/>
  <c r="Z45" i="31"/>
  <c r="Y45" i="31"/>
  <c r="X45" i="31"/>
  <c r="W45" i="31"/>
  <c r="V45" i="31"/>
  <c r="U45" i="31"/>
  <c r="T45" i="31"/>
  <c r="S45" i="31"/>
  <c r="R45" i="31"/>
  <c r="Q45" i="31"/>
  <c r="P45" i="31"/>
  <c r="O45" i="31"/>
  <c r="N45" i="31"/>
  <c r="M45" i="31"/>
  <c r="L45" i="31"/>
  <c r="K45" i="31"/>
  <c r="J45" i="31"/>
  <c r="I45" i="31"/>
  <c r="AC44" i="31"/>
  <c r="AB44" i="31"/>
  <c r="AA44" i="31"/>
  <c r="Z44" i="31"/>
  <c r="Y44" i="31"/>
  <c r="X44" i="31"/>
  <c r="W44" i="31"/>
  <c r="V44" i="31"/>
  <c r="U44" i="31"/>
  <c r="T44" i="31"/>
  <c r="S44" i="31"/>
  <c r="R44" i="31"/>
  <c r="Q44" i="31"/>
  <c r="P44" i="31"/>
  <c r="O44" i="31"/>
  <c r="N44" i="31"/>
  <c r="M44" i="31"/>
  <c r="L44" i="31"/>
  <c r="K44" i="31"/>
  <c r="J44" i="31"/>
  <c r="I44" i="31"/>
  <c r="AC43" i="31"/>
  <c r="AB43" i="31"/>
  <c r="AA43" i="31"/>
  <c r="Z43" i="31"/>
  <c r="Y43" i="31"/>
  <c r="X43" i="31"/>
  <c r="W43" i="31"/>
  <c r="V43" i="31"/>
  <c r="U43" i="31"/>
  <c r="T43" i="31"/>
  <c r="S43" i="31"/>
  <c r="R43" i="31"/>
  <c r="Q43" i="31"/>
  <c r="P43" i="31"/>
  <c r="O43" i="31"/>
  <c r="N43" i="31"/>
  <c r="M43" i="31"/>
  <c r="L43" i="31"/>
  <c r="K43" i="31"/>
  <c r="J43" i="31"/>
  <c r="I43" i="31"/>
  <c r="AC42" i="31"/>
  <c r="AB42" i="31"/>
  <c r="AA42" i="31"/>
  <c r="Z42" i="31"/>
  <c r="Y42" i="31"/>
  <c r="X42" i="31"/>
  <c r="W42" i="31"/>
  <c r="V42" i="31"/>
  <c r="U42" i="31"/>
  <c r="T42" i="31"/>
  <c r="S42" i="31"/>
  <c r="R42" i="31"/>
  <c r="Q42" i="31"/>
  <c r="P42" i="31"/>
  <c r="O42" i="31"/>
  <c r="N42" i="31"/>
  <c r="M42" i="31"/>
  <c r="L42" i="31"/>
  <c r="K42" i="31"/>
  <c r="J42" i="31"/>
  <c r="I42" i="31"/>
  <c r="AC41" i="31"/>
  <c r="AB41" i="31"/>
  <c r="AA41" i="31"/>
  <c r="Z41" i="31"/>
  <c r="Y41" i="31"/>
  <c r="X41" i="31"/>
  <c r="W41" i="31"/>
  <c r="V41" i="31"/>
  <c r="U41" i="31"/>
  <c r="T41" i="31"/>
  <c r="S41" i="31"/>
  <c r="R41" i="31"/>
  <c r="Q41" i="31"/>
  <c r="P41" i="31"/>
  <c r="O41" i="31"/>
  <c r="N41" i="31"/>
  <c r="M41" i="31"/>
  <c r="L41" i="31"/>
  <c r="K41" i="31"/>
  <c r="J41" i="31"/>
  <c r="I41" i="31"/>
  <c r="AC40" i="31"/>
  <c r="AB40" i="31"/>
  <c r="AA40" i="31"/>
  <c r="Z40" i="31"/>
  <c r="Y40" i="31"/>
  <c r="X40" i="31"/>
  <c r="W40" i="31"/>
  <c r="V40" i="31"/>
  <c r="U40" i="31"/>
  <c r="T40" i="31"/>
  <c r="S40" i="31"/>
  <c r="R40" i="31"/>
  <c r="Q40" i="31"/>
  <c r="P40" i="31"/>
  <c r="O40" i="31"/>
  <c r="N40" i="31"/>
  <c r="M40" i="31"/>
  <c r="L40" i="31"/>
  <c r="K40" i="31"/>
  <c r="J40" i="31"/>
  <c r="I40" i="31"/>
  <c r="AC39" i="31"/>
  <c r="AB39" i="31"/>
  <c r="AA39" i="31"/>
  <c r="Z39" i="31"/>
  <c r="Y39" i="31"/>
  <c r="X39" i="31"/>
  <c r="W39" i="31"/>
  <c r="V39" i="31"/>
  <c r="U39" i="31"/>
  <c r="T39" i="31"/>
  <c r="S39" i="31"/>
  <c r="R39" i="31"/>
  <c r="Q39" i="31"/>
  <c r="P39" i="31"/>
  <c r="O39" i="31"/>
  <c r="N39" i="31"/>
  <c r="M39" i="31"/>
  <c r="L39" i="31"/>
  <c r="K39" i="31"/>
  <c r="J39" i="31"/>
  <c r="I39" i="31"/>
  <c r="AC38" i="31"/>
  <c r="AB38" i="31"/>
  <c r="AA38" i="31"/>
  <c r="Z38" i="31"/>
  <c r="Y38" i="31"/>
  <c r="X38" i="31"/>
  <c r="W38" i="31"/>
  <c r="V38" i="31"/>
  <c r="U38" i="31"/>
  <c r="T38" i="31"/>
  <c r="S38" i="31"/>
  <c r="R38" i="31"/>
  <c r="Q38" i="31"/>
  <c r="P38" i="31"/>
  <c r="O38" i="31"/>
  <c r="N38" i="31"/>
  <c r="M38" i="31"/>
  <c r="L38" i="31"/>
  <c r="K38" i="31"/>
  <c r="J38" i="31"/>
  <c r="I38" i="31"/>
  <c r="AC37" i="31"/>
  <c r="AB37" i="31"/>
  <c r="AA37" i="31"/>
  <c r="Z37" i="31"/>
  <c r="Y37" i="31"/>
  <c r="X37" i="31"/>
  <c r="W37" i="31"/>
  <c r="V37" i="31"/>
  <c r="U37" i="31"/>
  <c r="T37" i="31"/>
  <c r="S37" i="31"/>
  <c r="R37" i="31"/>
  <c r="Q37" i="31"/>
  <c r="P37" i="31"/>
  <c r="O37" i="31"/>
  <c r="N37" i="31"/>
  <c r="M37" i="31"/>
  <c r="L37" i="31"/>
  <c r="K37" i="31"/>
  <c r="J37" i="31"/>
  <c r="I37" i="31"/>
  <c r="AC36" i="31"/>
  <c r="AB36" i="31"/>
  <c r="AA36" i="31"/>
  <c r="Z36" i="31"/>
  <c r="Y36" i="31"/>
  <c r="X36" i="31"/>
  <c r="W36" i="31"/>
  <c r="V36" i="31"/>
  <c r="U36" i="31"/>
  <c r="T36" i="31"/>
  <c r="S36" i="31"/>
  <c r="R36" i="31"/>
  <c r="Q36" i="31"/>
  <c r="P36" i="31"/>
  <c r="O36" i="31"/>
  <c r="N36" i="31"/>
  <c r="M36" i="31"/>
  <c r="L36" i="31"/>
  <c r="K36" i="31"/>
  <c r="J36" i="31"/>
  <c r="I36" i="31"/>
  <c r="AC35" i="31"/>
  <c r="AB35" i="31"/>
  <c r="AA35" i="31"/>
  <c r="Z35" i="31"/>
  <c r="Y35" i="31"/>
  <c r="X35" i="31"/>
  <c r="W35" i="31"/>
  <c r="V35" i="31"/>
  <c r="U35" i="31"/>
  <c r="T35" i="31"/>
  <c r="S35" i="31"/>
  <c r="R35" i="31"/>
  <c r="Q35" i="31"/>
  <c r="P35" i="31"/>
  <c r="O35" i="31"/>
  <c r="N35" i="31"/>
  <c r="M35" i="31"/>
  <c r="L35" i="31"/>
  <c r="K35" i="31"/>
  <c r="J35" i="31"/>
  <c r="I35" i="31"/>
  <c r="AC34" i="31"/>
  <c r="AB34" i="31"/>
  <c r="AA34" i="31"/>
  <c r="Z34" i="31"/>
  <c r="Y34" i="31"/>
  <c r="X34" i="31"/>
  <c r="W34" i="31"/>
  <c r="V34" i="31"/>
  <c r="U34" i="31"/>
  <c r="T34" i="31"/>
  <c r="S34" i="31"/>
  <c r="R34" i="31"/>
  <c r="Q34" i="31"/>
  <c r="P34" i="31"/>
  <c r="O34" i="31"/>
  <c r="N34" i="31"/>
  <c r="M34" i="31"/>
  <c r="L34" i="31"/>
  <c r="K34" i="31"/>
  <c r="J34" i="31"/>
  <c r="I34" i="31"/>
  <c r="AC33" i="31"/>
  <c r="AB33" i="31"/>
  <c r="AA33" i="31"/>
  <c r="Z33" i="31"/>
  <c r="Y33" i="31"/>
  <c r="X33" i="31"/>
  <c r="W33" i="31"/>
  <c r="V33" i="31"/>
  <c r="U33" i="31"/>
  <c r="T33" i="31"/>
  <c r="S33" i="31"/>
  <c r="R33" i="31"/>
  <c r="Q33" i="31"/>
  <c r="P33" i="31"/>
  <c r="O33" i="31"/>
  <c r="N33" i="31"/>
  <c r="M33" i="31"/>
  <c r="L33" i="31"/>
  <c r="K33" i="31"/>
  <c r="J33" i="31"/>
  <c r="I33" i="31"/>
  <c r="AC32" i="31"/>
  <c r="AB32" i="31"/>
  <c r="AA32" i="31"/>
  <c r="Z32" i="31"/>
  <c r="Y32" i="31"/>
  <c r="X32" i="31"/>
  <c r="W32" i="31"/>
  <c r="V32" i="31"/>
  <c r="U32" i="31"/>
  <c r="T32" i="31"/>
  <c r="S32" i="31"/>
  <c r="R32" i="31"/>
  <c r="Q32" i="31"/>
  <c r="P32" i="31"/>
  <c r="O32" i="31"/>
  <c r="N32" i="31"/>
  <c r="M32" i="31"/>
  <c r="L32" i="31"/>
  <c r="K32" i="31"/>
  <c r="J32" i="31"/>
  <c r="I32" i="31"/>
  <c r="AC31" i="31"/>
  <c r="AB31" i="31"/>
  <c r="AA31" i="31"/>
  <c r="Z31" i="31"/>
  <c r="Y31" i="31"/>
  <c r="X31" i="31"/>
  <c r="W31" i="31"/>
  <c r="V31" i="31"/>
  <c r="U31" i="31"/>
  <c r="T31" i="31"/>
  <c r="S31" i="31"/>
  <c r="R31" i="31"/>
  <c r="Q31" i="31"/>
  <c r="P31" i="31"/>
  <c r="O31" i="31"/>
  <c r="N31" i="31"/>
  <c r="M31" i="31"/>
  <c r="L31" i="31"/>
  <c r="K31" i="31"/>
  <c r="J31" i="31"/>
  <c r="I31" i="31"/>
  <c r="AC30" i="31"/>
  <c r="AB30" i="31"/>
  <c r="AA30" i="31"/>
  <c r="Z30" i="31"/>
  <c r="Y30" i="31"/>
  <c r="X30" i="31"/>
  <c r="W30" i="31"/>
  <c r="V30" i="31"/>
  <c r="U30" i="31"/>
  <c r="T30" i="31"/>
  <c r="S30" i="31"/>
  <c r="R30" i="31"/>
  <c r="Q30" i="31"/>
  <c r="P30" i="31"/>
  <c r="O30" i="31"/>
  <c r="N30" i="31"/>
  <c r="M30" i="31"/>
  <c r="L30" i="31"/>
  <c r="K30" i="31"/>
  <c r="J30" i="31"/>
  <c r="I30" i="31"/>
  <c r="AC29" i="31"/>
  <c r="AB29" i="31"/>
  <c r="AA29" i="31"/>
  <c r="Z29" i="31"/>
  <c r="Y29" i="31"/>
  <c r="X29" i="31"/>
  <c r="W29" i="31"/>
  <c r="V29" i="31"/>
  <c r="U29" i="31"/>
  <c r="T29" i="31"/>
  <c r="S29" i="31"/>
  <c r="R29" i="31"/>
  <c r="Q29" i="31"/>
  <c r="P29" i="31"/>
  <c r="O29" i="31"/>
  <c r="N29" i="31"/>
  <c r="M29" i="31"/>
  <c r="L29" i="31"/>
  <c r="K29" i="31"/>
  <c r="J29" i="31"/>
  <c r="I29" i="31"/>
  <c r="AC28" i="31"/>
  <c r="AB28" i="31"/>
  <c r="AA28" i="31"/>
  <c r="Z28" i="31"/>
  <c r="Y28" i="31"/>
  <c r="X28" i="31"/>
  <c r="W28" i="31"/>
  <c r="V28" i="31"/>
  <c r="U28" i="31"/>
  <c r="T28" i="31"/>
  <c r="S28" i="31"/>
  <c r="R28" i="31"/>
  <c r="Q28" i="31"/>
  <c r="P28" i="31"/>
  <c r="O28" i="31"/>
  <c r="N28" i="31"/>
  <c r="M28" i="31"/>
  <c r="L28" i="31"/>
  <c r="K28" i="31"/>
  <c r="J28" i="31"/>
  <c r="I28" i="31"/>
  <c r="AC27" i="31"/>
  <c r="AB27" i="31"/>
  <c r="AA27" i="31"/>
  <c r="Z27" i="31"/>
  <c r="Y27" i="31"/>
  <c r="X27" i="31"/>
  <c r="W27" i="31"/>
  <c r="V27" i="31"/>
  <c r="U27" i="31"/>
  <c r="T27" i="31"/>
  <c r="S27" i="31"/>
  <c r="R27" i="31"/>
  <c r="Q27" i="31"/>
  <c r="P27" i="31"/>
  <c r="O27" i="31"/>
  <c r="N27" i="31"/>
  <c r="M27" i="31"/>
  <c r="L27" i="31"/>
  <c r="K27" i="31"/>
  <c r="J27" i="31"/>
  <c r="I27" i="31"/>
  <c r="AC26" i="31"/>
  <c r="AB26" i="31"/>
  <c r="AA26" i="31"/>
  <c r="Z26" i="31"/>
  <c r="Y26" i="31"/>
  <c r="X26" i="31"/>
  <c r="W26" i="31"/>
  <c r="V26" i="31"/>
  <c r="U26" i="31"/>
  <c r="T26" i="31"/>
  <c r="S26" i="31"/>
  <c r="R26" i="31"/>
  <c r="Q26" i="31"/>
  <c r="P26" i="31"/>
  <c r="O26" i="31"/>
  <c r="N26" i="31"/>
  <c r="M26" i="31"/>
  <c r="L26" i="31"/>
  <c r="K26" i="31"/>
  <c r="J26" i="31"/>
  <c r="I26" i="31"/>
  <c r="AC25" i="31"/>
  <c r="AB25" i="31"/>
  <c r="AA25" i="31"/>
  <c r="Z25" i="31"/>
  <c r="Y25" i="31"/>
  <c r="X25" i="31"/>
  <c r="W25" i="31"/>
  <c r="V25" i="31"/>
  <c r="U25" i="31"/>
  <c r="T25" i="31"/>
  <c r="S25" i="31"/>
  <c r="R25" i="31"/>
  <c r="Q25" i="31"/>
  <c r="P25" i="31"/>
  <c r="O25" i="31"/>
  <c r="N25" i="31"/>
  <c r="M25" i="31"/>
  <c r="L25" i="31"/>
  <c r="K25" i="31"/>
  <c r="J25" i="31"/>
  <c r="I25" i="31"/>
  <c r="AC24" i="31"/>
  <c r="AB24" i="31"/>
  <c r="AA24" i="31"/>
  <c r="Z24" i="31"/>
  <c r="Y24" i="31"/>
  <c r="X24" i="31"/>
  <c r="W24" i="31"/>
  <c r="V24" i="31"/>
  <c r="U24" i="31"/>
  <c r="T24" i="31"/>
  <c r="S24" i="31"/>
  <c r="R24" i="31"/>
  <c r="Q24" i="31"/>
  <c r="P24" i="31"/>
  <c r="O24" i="31"/>
  <c r="N24" i="31"/>
  <c r="M24" i="31"/>
  <c r="L24" i="31"/>
  <c r="K24" i="31"/>
  <c r="J24" i="31"/>
  <c r="I24" i="31"/>
  <c r="AC23" i="31"/>
  <c r="AB23" i="31"/>
  <c r="AA23" i="31"/>
  <c r="Z23" i="31"/>
  <c r="Y23" i="31"/>
  <c r="X23" i="31"/>
  <c r="W23" i="31"/>
  <c r="V23" i="31"/>
  <c r="U23" i="31"/>
  <c r="T23" i="31"/>
  <c r="S23" i="31"/>
  <c r="R23" i="31"/>
  <c r="Q23" i="31"/>
  <c r="P23" i="31"/>
  <c r="O23" i="31"/>
  <c r="N23" i="31"/>
  <c r="M23" i="31"/>
  <c r="L23" i="31"/>
  <c r="K23" i="31"/>
  <c r="J23" i="31"/>
  <c r="I23" i="31"/>
  <c r="AC22" i="31"/>
  <c r="AB22" i="31"/>
  <c r="AA22" i="31"/>
  <c r="Z22" i="31"/>
  <c r="Y22" i="31"/>
  <c r="X22" i="31"/>
  <c r="W22" i="31"/>
  <c r="V22" i="31"/>
  <c r="U22" i="31"/>
  <c r="T22" i="31"/>
  <c r="S22" i="31"/>
  <c r="R22" i="31"/>
  <c r="Q22" i="31"/>
  <c r="P22" i="31"/>
  <c r="O22" i="31"/>
  <c r="N22" i="31"/>
  <c r="M22" i="31"/>
  <c r="L22" i="31"/>
  <c r="K22" i="31"/>
  <c r="J22" i="31"/>
  <c r="I22" i="31"/>
  <c r="AC21" i="31"/>
  <c r="AB21" i="31"/>
  <c r="AA21" i="31"/>
  <c r="Z21" i="31"/>
  <c r="Y21" i="31"/>
  <c r="X21" i="31"/>
  <c r="W21" i="31"/>
  <c r="V21" i="31"/>
  <c r="U21" i="31"/>
  <c r="T21" i="31"/>
  <c r="S21" i="31"/>
  <c r="R21" i="31"/>
  <c r="Q21" i="31"/>
  <c r="P21" i="31"/>
  <c r="O21" i="31"/>
  <c r="N21" i="31"/>
  <c r="M21" i="31"/>
  <c r="L21" i="31"/>
  <c r="K21" i="31"/>
  <c r="J21" i="31"/>
  <c r="I21" i="31"/>
  <c r="AC20" i="31"/>
  <c r="AB20" i="31"/>
  <c r="AA20" i="31"/>
  <c r="Z20" i="31"/>
  <c r="Y20" i="31"/>
  <c r="X20" i="31"/>
  <c r="W20" i="31"/>
  <c r="V20" i="31"/>
  <c r="U20" i="31"/>
  <c r="T20" i="31"/>
  <c r="S20" i="31"/>
  <c r="R20" i="31"/>
  <c r="Q20" i="31"/>
  <c r="P20" i="31"/>
  <c r="O20" i="31"/>
  <c r="N20" i="31"/>
  <c r="M20" i="31"/>
  <c r="L20" i="31"/>
  <c r="K20" i="31"/>
  <c r="J20" i="31"/>
  <c r="I20" i="31"/>
  <c r="AC19" i="31"/>
  <c r="AB19" i="31"/>
  <c r="AA19" i="31"/>
  <c r="Z19" i="31"/>
  <c r="Y19" i="31"/>
  <c r="X19" i="31"/>
  <c r="W19" i="31"/>
  <c r="V19" i="31"/>
  <c r="U19" i="31"/>
  <c r="T19" i="31"/>
  <c r="S19" i="31"/>
  <c r="R19" i="31"/>
  <c r="Q19" i="31"/>
  <c r="P19" i="31"/>
  <c r="O19" i="31"/>
  <c r="N19" i="31"/>
  <c r="M19" i="31"/>
  <c r="L19" i="31"/>
  <c r="K19" i="31"/>
  <c r="J19" i="31"/>
  <c r="I19" i="31"/>
  <c r="AC18" i="31"/>
  <c r="AB18" i="31"/>
  <c r="AA18" i="31"/>
  <c r="Z18" i="31"/>
  <c r="Y18" i="31"/>
  <c r="X18" i="31"/>
  <c r="W18" i="31"/>
  <c r="V18" i="31"/>
  <c r="U18" i="31"/>
  <c r="T18" i="31"/>
  <c r="S18" i="31"/>
  <c r="R18" i="31"/>
  <c r="Q18" i="31"/>
  <c r="P18" i="31"/>
  <c r="O18" i="31"/>
  <c r="N18" i="31"/>
  <c r="M18" i="31"/>
  <c r="L18" i="31"/>
  <c r="K18" i="31"/>
  <c r="J18" i="31"/>
  <c r="I18" i="31"/>
  <c r="AC17" i="31"/>
  <c r="AB17" i="31"/>
  <c r="AA17" i="31"/>
  <c r="Z17" i="31"/>
  <c r="Y17" i="31"/>
  <c r="X17" i="31"/>
  <c r="W17" i="31"/>
  <c r="V17" i="31"/>
  <c r="U17" i="31"/>
  <c r="T17" i="31"/>
  <c r="S17" i="31"/>
  <c r="R17" i="31"/>
  <c r="Q17" i="31"/>
  <c r="P17" i="31"/>
  <c r="O17" i="31"/>
  <c r="N17" i="31"/>
  <c r="M17" i="31"/>
  <c r="L17" i="31"/>
  <c r="K17" i="31"/>
  <c r="J17" i="31"/>
  <c r="I17" i="31"/>
  <c r="AC16" i="31"/>
  <c r="AB16" i="31"/>
  <c r="AA16" i="31"/>
  <c r="Z16" i="31"/>
  <c r="Y16" i="31"/>
  <c r="X16" i="31"/>
  <c r="W16" i="31"/>
  <c r="V16" i="31"/>
  <c r="U16" i="31"/>
  <c r="T16" i="31"/>
  <c r="S16" i="31"/>
  <c r="R16" i="31"/>
  <c r="Q16" i="31"/>
  <c r="P16" i="31"/>
  <c r="O16" i="31"/>
  <c r="N16" i="31"/>
  <c r="M16" i="31"/>
  <c r="L16" i="31"/>
  <c r="K16" i="31"/>
  <c r="J16" i="31"/>
  <c r="I16" i="31"/>
  <c r="AC15" i="31"/>
  <c r="AB15" i="31"/>
  <c r="AA15" i="31"/>
  <c r="Z15" i="31"/>
  <c r="Y15" i="31"/>
  <c r="X15" i="31"/>
  <c r="W15" i="31"/>
  <c r="V15" i="31"/>
  <c r="U15" i="31"/>
  <c r="T15" i="31"/>
  <c r="S15" i="31"/>
  <c r="R15" i="31"/>
  <c r="Q15" i="31"/>
  <c r="P15" i="31"/>
  <c r="O15" i="31"/>
  <c r="N15" i="31"/>
  <c r="M15" i="31"/>
  <c r="L15" i="31"/>
  <c r="K15" i="31"/>
  <c r="J15" i="31"/>
  <c r="I15" i="31"/>
  <c r="AC14" i="31"/>
  <c r="AB14" i="31"/>
  <c r="AA14" i="31"/>
  <c r="Z14" i="31"/>
  <c r="Y14" i="31"/>
  <c r="X14" i="31"/>
  <c r="W14" i="31"/>
  <c r="V14" i="31"/>
  <c r="U14" i="31"/>
  <c r="T14" i="31"/>
  <c r="S14" i="31"/>
  <c r="R14" i="31"/>
  <c r="Q14" i="31"/>
  <c r="P14" i="31"/>
  <c r="O14" i="31"/>
  <c r="N14" i="31"/>
  <c r="M14" i="31"/>
  <c r="L14" i="31"/>
  <c r="K14" i="31"/>
  <c r="J14" i="31"/>
  <c r="I14" i="31"/>
  <c r="AC13" i="31"/>
  <c r="AB13" i="31"/>
  <c r="AA13" i="31"/>
  <c r="Z13" i="31"/>
  <c r="Y13" i="31"/>
  <c r="X13" i="31"/>
  <c r="W13" i="31"/>
  <c r="V13" i="31"/>
  <c r="U13" i="31"/>
  <c r="T13" i="31"/>
  <c r="S13" i="31"/>
  <c r="R13" i="31"/>
  <c r="Q13" i="31"/>
  <c r="P13" i="31"/>
  <c r="O13" i="31"/>
  <c r="N13" i="31"/>
  <c r="M13" i="31"/>
  <c r="L13" i="31"/>
  <c r="K13" i="31"/>
  <c r="J13" i="31"/>
  <c r="I13" i="31"/>
  <c r="AC12" i="31"/>
  <c r="AB12" i="31"/>
  <c r="AA12" i="31"/>
  <c r="Z12" i="31"/>
  <c r="Y12" i="31"/>
  <c r="X12" i="31"/>
  <c r="W12" i="31"/>
  <c r="V12" i="31"/>
  <c r="U12" i="31"/>
  <c r="T12" i="31"/>
  <c r="S12" i="31"/>
  <c r="R12" i="31"/>
  <c r="Q12" i="31"/>
  <c r="P12" i="31"/>
  <c r="O12" i="31"/>
  <c r="N12" i="31"/>
  <c r="M12" i="31"/>
  <c r="L12" i="31"/>
  <c r="K12" i="31"/>
  <c r="J12" i="31"/>
  <c r="I12" i="31"/>
  <c r="AC11" i="31"/>
  <c r="AB11" i="31"/>
  <c r="AA11" i="31"/>
  <c r="Z11" i="31"/>
  <c r="Y11" i="31"/>
  <c r="X11" i="31"/>
  <c r="W11" i="31"/>
  <c r="V11" i="31"/>
  <c r="U11" i="31"/>
  <c r="T11" i="31"/>
  <c r="S11" i="31"/>
  <c r="R11" i="31"/>
  <c r="Q11" i="31"/>
  <c r="P11" i="31"/>
  <c r="O11" i="31"/>
  <c r="N11" i="31"/>
  <c r="M11" i="31"/>
  <c r="L11" i="31"/>
  <c r="K11" i="31"/>
  <c r="J11" i="31"/>
  <c r="I11" i="31"/>
  <c r="AC10" i="31"/>
  <c r="AB10" i="31"/>
  <c r="AA10" i="31"/>
  <c r="Z10" i="31"/>
  <c r="Y10" i="31"/>
  <c r="X10" i="31"/>
  <c r="W10" i="31"/>
  <c r="V10" i="31"/>
  <c r="U10" i="31"/>
  <c r="T10" i="31"/>
  <c r="S10" i="31"/>
  <c r="R10" i="31"/>
  <c r="Q10" i="31"/>
  <c r="P10" i="31"/>
  <c r="O10" i="31"/>
  <c r="N10" i="31"/>
  <c r="M10" i="31"/>
  <c r="L10" i="31"/>
  <c r="K10" i="31"/>
  <c r="J10" i="31"/>
  <c r="I10" i="31"/>
  <c r="W16" i="35" l="1"/>
  <c r="O16" i="35"/>
  <c r="V16" i="35"/>
  <c r="N16" i="35"/>
  <c r="AC16" i="35"/>
  <c r="U16" i="35"/>
  <c r="M16" i="35"/>
  <c r="AB16" i="35"/>
  <c r="T16" i="35"/>
  <c r="L16" i="35"/>
  <c r="AA16" i="35"/>
  <c r="S16" i="35"/>
  <c r="K16" i="35"/>
  <c r="Z16" i="35"/>
  <c r="R16" i="35"/>
  <c r="J16" i="35"/>
  <c r="I16" i="35"/>
  <c r="Q16" i="35"/>
  <c r="P16" i="35"/>
  <c r="Y16" i="35"/>
  <c r="X16" i="35"/>
  <c r="AA24" i="35"/>
  <c r="S24" i="35"/>
  <c r="K24" i="35"/>
  <c r="Z24" i="35"/>
  <c r="R24" i="35"/>
  <c r="J24" i="35"/>
  <c r="Y24" i="35"/>
  <c r="Q24" i="35"/>
  <c r="I24" i="35"/>
  <c r="X24" i="35"/>
  <c r="P24" i="35"/>
  <c r="W24" i="35"/>
  <c r="O24" i="35"/>
  <c r="U24" i="35"/>
  <c r="V24" i="35"/>
  <c r="N24" i="35"/>
  <c r="M24" i="35"/>
  <c r="L24" i="35"/>
  <c r="AC24" i="35"/>
  <c r="AB24" i="35"/>
  <c r="T24" i="35"/>
  <c r="V32" i="35"/>
  <c r="N32" i="35"/>
  <c r="AC32" i="35"/>
  <c r="U32" i="35"/>
  <c r="M32" i="35"/>
  <c r="AB32" i="35"/>
  <c r="T32" i="35"/>
  <c r="L32" i="35"/>
  <c r="X32" i="35"/>
  <c r="P32" i="35"/>
  <c r="O32" i="35"/>
  <c r="AA32" i="35"/>
  <c r="K32" i="35"/>
  <c r="Z32" i="35"/>
  <c r="J32" i="35"/>
  <c r="Y32" i="35"/>
  <c r="I32" i="35"/>
  <c r="W32" i="35"/>
  <c r="S32" i="35"/>
  <c r="R32" i="35"/>
  <c r="Q32" i="35"/>
  <c r="V40" i="35"/>
  <c r="N40" i="35"/>
  <c r="U40" i="35"/>
  <c r="L40" i="35"/>
  <c r="AC40" i="35"/>
  <c r="T40" i="35"/>
  <c r="K40" i="35"/>
  <c r="AB40" i="35"/>
  <c r="S40" i="35"/>
  <c r="J40" i="35"/>
  <c r="X40" i="35"/>
  <c r="O40" i="35"/>
  <c r="M40" i="35"/>
  <c r="AA40" i="35"/>
  <c r="I40" i="35"/>
  <c r="Z40" i="35"/>
  <c r="Y40" i="35"/>
  <c r="W40" i="35"/>
  <c r="R40" i="35"/>
  <c r="Q40" i="35"/>
  <c r="P40" i="35"/>
  <c r="Z48" i="35"/>
  <c r="R48" i="35"/>
  <c r="J48" i="35"/>
  <c r="V48" i="35"/>
  <c r="M48" i="35"/>
  <c r="U48" i="35"/>
  <c r="L48" i="35"/>
  <c r="AC48" i="35"/>
  <c r="T48" i="35"/>
  <c r="K48" i="35"/>
  <c r="X48" i="35"/>
  <c r="O48" i="35"/>
  <c r="N48" i="35"/>
  <c r="AB48" i="35"/>
  <c r="I48" i="35"/>
  <c r="AA48" i="35"/>
  <c r="Y48" i="35"/>
  <c r="W48" i="35"/>
  <c r="Q48" i="35"/>
  <c r="S48" i="35"/>
  <c r="P48" i="35"/>
  <c r="V56" i="35"/>
  <c r="N56" i="35"/>
  <c r="AC56" i="35"/>
  <c r="U56" i="35"/>
  <c r="M56" i="35"/>
  <c r="AB56" i="35"/>
  <c r="T56" i="35"/>
  <c r="L56" i="35"/>
  <c r="AA56" i="35"/>
  <c r="S56" i="35"/>
  <c r="K56" i="35"/>
  <c r="Z56" i="35"/>
  <c r="R56" i="35"/>
  <c r="J56" i="35"/>
  <c r="X56" i="35"/>
  <c r="W56" i="35"/>
  <c r="Q56" i="35"/>
  <c r="P56" i="35"/>
  <c r="O56" i="35"/>
  <c r="I56" i="35"/>
  <c r="Y56" i="35"/>
  <c r="Z64" i="35"/>
  <c r="R64" i="35"/>
  <c r="J64" i="35"/>
  <c r="Y64" i="35"/>
  <c r="Q64" i="35"/>
  <c r="I64" i="35"/>
  <c r="X64" i="35"/>
  <c r="P64" i="35"/>
  <c r="W64" i="35"/>
  <c r="O64" i="35"/>
  <c r="V64" i="35"/>
  <c r="N64" i="35"/>
  <c r="AC64" i="35"/>
  <c r="K64" i="35"/>
  <c r="AB64" i="35"/>
  <c r="AA64" i="35"/>
  <c r="U64" i="35"/>
  <c r="T64" i="35"/>
  <c r="M64" i="35"/>
  <c r="S64" i="35"/>
  <c r="L64" i="35"/>
  <c r="W72" i="35"/>
  <c r="O72" i="35"/>
  <c r="V72" i="35"/>
  <c r="N72" i="35"/>
  <c r="AC72" i="35"/>
  <c r="U72" i="35"/>
  <c r="M72" i="35"/>
  <c r="AB72" i="35"/>
  <c r="T72" i="35"/>
  <c r="L72" i="35"/>
  <c r="AA72" i="35"/>
  <c r="S72" i="35"/>
  <c r="K72" i="35"/>
  <c r="Z72" i="35"/>
  <c r="R72" i="35"/>
  <c r="J72" i="35"/>
  <c r="Q72" i="35"/>
  <c r="P72" i="35"/>
  <c r="I72" i="35"/>
  <c r="Y72" i="35"/>
  <c r="X72" i="35"/>
  <c r="AB80" i="35"/>
  <c r="T80" i="35"/>
  <c r="L80" i="35"/>
  <c r="AA80" i="35"/>
  <c r="S80" i="35"/>
  <c r="K80" i="35"/>
  <c r="Z80" i="35"/>
  <c r="R80" i="35"/>
  <c r="J80" i="35"/>
  <c r="Y80" i="35"/>
  <c r="Q80" i="35"/>
  <c r="I80" i="35"/>
  <c r="X80" i="35"/>
  <c r="P80" i="35"/>
  <c r="W80" i="35"/>
  <c r="O80" i="35"/>
  <c r="V80" i="35"/>
  <c r="N80" i="35"/>
  <c r="U80" i="35"/>
  <c r="M80" i="35"/>
  <c r="AC80" i="35"/>
  <c r="W88" i="35"/>
  <c r="O88" i="35"/>
  <c r="AB88" i="35"/>
  <c r="T88" i="35"/>
  <c r="AA88" i="35"/>
  <c r="Q88" i="35"/>
  <c r="Z88" i="35"/>
  <c r="P88" i="35"/>
  <c r="Y88" i="35"/>
  <c r="N88" i="35"/>
  <c r="X88" i="35"/>
  <c r="M88" i="35"/>
  <c r="V88" i="35"/>
  <c r="L88" i="35"/>
  <c r="U88" i="35"/>
  <c r="K88" i="35"/>
  <c r="S88" i="35"/>
  <c r="J88" i="35"/>
  <c r="AC88" i="35"/>
  <c r="R88" i="35"/>
  <c r="I88" i="35"/>
  <c r="AB96" i="35"/>
  <c r="T96" i="35"/>
  <c r="L96" i="35"/>
  <c r="AA96" i="35"/>
  <c r="S96" i="35"/>
  <c r="K96" i="35"/>
  <c r="X96" i="35"/>
  <c r="P96" i="35"/>
  <c r="Z96" i="35"/>
  <c r="N96" i="35"/>
  <c r="Y96" i="35"/>
  <c r="M96" i="35"/>
  <c r="W96" i="35"/>
  <c r="J96" i="35"/>
  <c r="V96" i="35"/>
  <c r="I96" i="35"/>
  <c r="U96" i="35"/>
  <c r="R96" i="35"/>
  <c r="Q96" i="35"/>
  <c r="AC96" i="35"/>
  <c r="O96" i="35"/>
  <c r="X104" i="35"/>
  <c r="P104" i="35"/>
  <c r="W104" i="35"/>
  <c r="O104" i="35"/>
  <c r="AB104" i="35"/>
  <c r="T104" i="35"/>
  <c r="L104" i="35"/>
  <c r="AA104" i="35"/>
  <c r="S104" i="35"/>
  <c r="K104" i="35"/>
  <c r="N104" i="35"/>
  <c r="AC104" i="35"/>
  <c r="M104" i="35"/>
  <c r="Z104" i="35"/>
  <c r="J104" i="35"/>
  <c r="Y104" i="35"/>
  <c r="I104" i="35"/>
  <c r="V104" i="35"/>
  <c r="U104" i="35"/>
  <c r="R104" i="35"/>
  <c r="Q104" i="35"/>
  <c r="AA112" i="35"/>
  <c r="S112" i="35"/>
  <c r="Z112" i="35"/>
  <c r="R112" i="35"/>
  <c r="J112" i="35"/>
  <c r="V112" i="35"/>
  <c r="N112" i="35"/>
  <c r="W112" i="35"/>
  <c r="K112" i="35"/>
  <c r="U112" i="35"/>
  <c r="I112" i="35"/>
  <c r="AC112" i="35"/>
  <c r="P112" i="35"/>
  <c r="AB112" i="35"/>
  <c r="O112" i="35"/>
  <c r="T112" i="35"/>
  <c r="Q112" i="35"/>
  <c r="M112" i="35"/>
  <c r="L112" i="35"/>
  <c r="Y112" i="35"/>
  <c r="X112" i="35"/>
  <c r="Y120" i="35"/>
  <c r="Q120" i="35"/>
  <c r="I120" i="35"/>
  <c r="X120" i="35"/>
  <c r="P120" i="35"/>
  <c r="W120" i="35"/>
  <c r="O120" i="35"/>
  <c r="V120" i="35"/>
  <c r="N120" i="35"/>
  <c r="Z120" i="35"/>
  <c r="R120" i="35"/>
  <c r="J120" i="35"/>
  <c r="M120" i="35"/>
  <c r="AC120" i="35"/>
  <c r="K120" i="35"/>
  <c r="AB120" i="35"/>
  <c r="T120" i="35"/>
  <c r="S120" i="35"/>
  <c r="AA120" i="35"/>
  <c r="U120" i="35"/>
  <c r="L120" i="35"/>
  <c r="AC128" i="35"/>
  <c r="U128" i="35"/>
  <c r="M128" i="35"/>
  <c r="AB128" i="35"/>
  <c r="T128" i="35"/>
  <c r="L128" i="35"/>
  <c r="AA128" i="35"/>
  <c r="S128" i="35"/>
  <c r="K128" i="35"/>
  <c r="Z128" i="35"/>
  <c r="R128" i="35"/>
  <c r="J128" i="35"/>
  <c r="V128" i="35"/>
  <c r="N128" i="35"/>
  <c r="W128" i="35"/>
  <c r="P128" i="35"/>
  <c r="O128" i="35"/>
  <c r="Y128" i="35"/>
  <c r="X128" i="35"/>
  <c r="Q128" i="35"/>
  <c r="I128" i="35"/>
  <c r="X14" i="35"/>
  <c r="P14" i="35"/>
  <c r="W14" i="35"/>
  <c r="O14" i="35"/>
  <c r="V14" i="35"/>
  <c r="N14" i="35"/>
  <c r="AC14" i="35"/>
  <c r="U14" i="35"/>
  <c r="M14" i="35"/>
  <c r="AB14" i="35"/>
  <c r="T14" i="35"/>
  <c r="L14" i="35"/>
  <c r="AA14" i="35"/>
  <c r="S14" i="35"/>
  <c r="K14" i="35"/>
  <c r="R14" i="35"/>
  <c r="Q14" i="35"/>
  <c r="J14" i="35"/>
  <c r="Z14" i="35"/>
  <c r="I14" i="35"/>
  <c r="Y14" i="35"/>
  <c r="AB22" i="35"/>
  <c r="T22" i="35"/>
  <c r="L22" i="35"/>
  <c r="AA22" i="35"/>
  <c r="S22" i="35"/>
  <c r="K22" i="35"/>
  <c r="Z22" i="35"/>
  <c r="R22" i="35"/>
  <c r="J22" i="35"/>
  <c r="Y22" i="35"/>
  <c r="Q22" i="35"/>
  <c r="I22" i="35"/>
  <c r="X22" i="35"/>
  <c r="P22" i="35"/>
  <c r="V22" i="35"/>
  <c r="W22" i="35"/>
  <c r="O22" i="35"/>
  <c r="N22" i="35"/>
  <c r="AC22" i="35"/>
  <c r="U22" i="35"/>
  <c r="M22" i="35"/>
  <c r="W30" i="35"/>
  <c r="O30" i="35"/>
  <c r="AC30" i="35"/>
  <c r="U30" i="35"/>
  <c r="M30" i="35"/>
  <c r="Y30" i="35"/>
  <c r="Q30" i="35"/>
  <c r="I30" i="35"/>
  <c r="AA30" i="35"/>
  <c r="N30" i="35"/>
  <c r="Z30" i="35"/>
  <c r="L30" i="35"/>
  <c r="X30" i="35"/>
  <c r="K30" i="35"/>
  <c r="V30" i="35"/>
  <c r="J30" i="35"/>
  <c r="T30" i="35"/>
  <c r="R30" i="35"/>
  <c r="S30" i="35"/>
  <c r="AB30" i="35"/>
  <c r="P30" i="35"/>
  <c r="AA38" i="35"/>
  <c r="S38" i="35"/>
  <c r="K38" i="35"/>
  <c r="Z38" i="35"/>
  <c r="R38" i="35"/>
  <c r="J38" i="35"/>
  <c r="Y38" i="35"/>
  <c r="Q38" i="35"/>
  <c r="I38" i="35"/>
  <c r="AC38" i="35"/>
  <c r="U38" i="35"/>
  <c r="M38" i="35"/>
  <c r="T38" i="35"/>
  <c r="P38" i="35"/>
  <c r="O38" i="35"/>
  <c r="N38" i="35"/>
  <c r="AB38" i="35"/>
  <c r="L38" i="35"/>
  <c r="W38" i="35"/>
  <c r="X38" i="35"/>
  <c r="V38" i="35"/>
  <c r="AA46" i="35"/>
  <c r="S46" i="35"/>
  <c r="K46" i="35"/>
  <c r="Z46" i="35"/>
  <c r="Q46" i="35"/>
  <c r="Y46" i="35"/>
  <c r="P46" i="35"/>
  <c r="X46" i="35"/>
  <c r="O46" i="35"/>
  <c r="AC46" i="35"/>
  <c r="T46" i="35"/>
  <c r="J46" i="35"/>
  <c r="R46" i="35"/>
  <c r="N46" i="35"/>
  <c r="M46" i="35"/>
  <c r="L46" i="35"/>
  <c r="AB46" i="35"/>
  <c r="I46" i="35"/>
  <c r="V46" i="35"/>
  <c r="W46" i="35"/>
  <c r="U46" i="35"/>
  <c r="W54" i="35"/>
  <c r="O54" i="35"/>
  <c r="V54" i="35"/>
  <c r="N54" i="35"/>
  <c r="AC54" i="35"/>
  <c r="U54" i="35"/>
  <c r="M54" i="35"/>
  <c r="AB54" i="35"/>
  <c r="T54" i="35"/>
  <c r="L54" i="35"/>
  <c r="AA54" i="35"/>
  <c r="S54" i="35"/>
  <c r="K54" i="35"/>
  <c r="X54" i="35"/>
  <c r="R54" i="35"/>
  <c r="Q54" i="35"/>
  <c r="P54" i="35"/>
  <c r="Z54" i="35"/>
  <c r="Y54" i="35"/>
  <c r="J54" i="35"/>
  <c r="I54" i="35"/>
  <c r="AA62" i="35"/>
  <c r="S62" i="35"/>
  <c r="K62" i="35"/>
  <c r="Z62" i="35"/>
  <c r="R62" i="35"/>
  <c r="J62" i="35"/>
  <c r="Y62" i="35"/>
  <c r="Q62" i="35"/>
  <c r="I62" i="35"/>
  <c r="X62" i="35"/>
  <c r="P62" i="35"/>
  <c r="W62" i="35"/>
  <c r="O62" i="35"/>
  <c r="AC62" i="35"/>
  <c r="AB62" i="35"/>
  <c r="V62" i="35"/>
  <c r="U62" i="35"/>
  <c r="M62" i="35"/>
  <c r="L62" i="35"/>
  <c r="T62" i="35"/>
  <c r="N62" i="35"/>
  <c r="X70" i="35"/>
  <c r="P70" i="35"/>
  <c r="W70" i="35"/>
  <c r="O70" i="35"/>
  <c r="V70" i="35"/>
  <c r="N70" i="35"/>
  <c r="AC70" i="35"/>
  <c r="U70" i="35"/>
  <c r="M70" i="35"/>
  <c r="AB70" i="35"/>
  <c r="T70" i="35"/>
  <c r="L70" i="35"/>
  <c r="AA70" i="35"/>
  <c r="S70" i="35"/>
  <c r="K70" i="35"/>
  <c r="Z70" i="35"/>
  <c r="Y70" i="35"/>
  <c r="R70" i="35"/>
  <c r="Q70" i="35"/>
  <c r="J70" i="35"/>
  <c r="I70" i="35"/>
  <c r="AC78" i="35"/>
  <c r="U78" i="35"/>
  <c r="M78" i="35"/>
  <c r="AB78" i="35"/>
  <c r="T78" i="35"/>
  <c r="L78" i="35"/>
  <c r="AA78" i="35"/>
  <c r="S78" i="35"/>
  <c r="K78" i="35"/>
  <c r="Z78" i="35"/>
  <c r="R78" i="35"/>
  <c r="J78" i="35"/>
  <c r="Y78" i="35"/>
  <c r="Q78" i="35"/>
  <c r="I78" i="35"/>
  <c r="X78" i="35"/>
  <c r="P78" i="35"/>
  <c r="W78" i="35"/>
  <c r="O78" i="35"/>
  <c r="N78" i="35"/>
  <c r="V78" i="35"/>
  <c r="Y86" i="35"/>
  <c r="Q86" i="35"/>
  <c r="I86" i="35"/>
  <c r="X86" i="35"/>
  <c r="P86" i="35"/>
  <c r="W86" i="35"/>
  <c r="O86" i="35"/>
  <c r="V86" i="35"/>
  <c r="N86" i="35"/>
  <c r="AC86" i="35"/>
  <c r="U86" i="35"/>
  <c r="M86" i="35"/>
  <c r="AB86" i="35"/>
  <c r="T86" i="35"/>
  <c r="L86" i="35"/>
  <c r="AA86" i="35"/>
  <c r="S86" i="35"/>
  <c r="K86" i="35"/>
  <c r="Z86" i="35"/>
  <c r="R86" i="35"/>
  <c r="J86" i="35"/>
  <c r="AB94" i="35"/>
  <c r="T94" i="35"/>
  <c r="L94" i="35"/>
  <c r="Y94" i="35"/>
  <c r="Q94" i="35"/>
  <c r="I94" i="35"/>
  <c r="V94" i="35"/>
  <c r="K94" i="35"/>
  <c r="U94" i="35"/>
  <c r="J94" i="35"/>
  <c r="S94" i="35"/>
  <c r="AC94" i="35"/>
  <c r="R94" i="35"/>
  <c r="AA94" i="35"/>
  <c r="P94" i="35"/>
  <c r="Z94" i="35"/>
  <c r="O94" i="35"/>
  <c r="X94" i="35"/>
  <c r="N94" i="35"/>
  <c r="W94" i="35"/>
  <c r="M94" i="35"/>
  <c r="Y102" i="35"/>
  <c r="Q102" i="35"/>
  <c r="I102" i="35"/>
  <c r="X102" i="35"/>
  <c r="P102" i="35"/>
  <c r="AC102" i="35"/>
  <c r="U102" i="35"/>
  <c r="M102" i="35"/>
  <c r="AB102" i="35"/>
  <c r="T102" i="35"/>
  <c r="L102" i="35"/>
  <c r="W102" i="35"/>
  <c r="V102" i="35"/>
  <c r="S102" i="35"/>
  <c r="R102" i="35"/>
  <c r="O102" i="35"/>
  <c r="N102" i="35"/>
  <c r="AA102" i="35"/>
  <c r="K102" i="35"/>
  <c r="Z102" i="35"/>
  <c r="J102" i="35"/>
  <c r="AA110" i="35"/>
  <c r="S110" i="35"/>
  <c r="K110" i="35"/>
  <c r="W110" i="35"/>
  <c r="O110" i="35"/>
  <c r="T110" i="35"/>
  <c r="I110" i="35"/>
  <c r="AC110" i="35"/>
  <c r="R110" i="35"/>
  <c r="Y110" i="35"/>
  <c r="N110" i="35"/>
  <c r="X110" i="35"/>
  <c r="M110" i="35"/>
  <c r="Q110" i="35"/>
  <c r="P110" i="35"/>
  <c r="L110" i="35"/>
  <c r="J110" i="35"/>
  <c r="AB110" i="35"/>
  <c r="Z110" i="35"/>
  <c r="V110" i="35"/>
  <c r="U110" i="35"/>
  <c r="Z118" i="35"/>
  <c r="R118" i="35"/>
  <c r="J118" i="35"/>
  <c r="Y118" i="35"/>
  <c r="Q118" i="35"/>
  <c r="I118" i="35"/>
  <c r="X118" i="35"/>
  <c r="P118" i="35"/>
  <c r="W118" i="35"/>
  <c r="O118" i="35"/>
  <c r="AA118" i="35"/>
  <c r="S118" i="35"/>
  <c r="K118" i="35"/>
  <c r="M118" i="35"/>
  <c r="AC118" i="35"/>
  <c r="AB118" i="35"/>
  <c r="T118" i="35"/>
  <c r="N118" i="35"/>
  <c r="U118" i="35"/>
  <c r="L118" i="35"/>
  <c r="V118" i="35"/>
  <c r="V126" i="35"/>
  <c r="N126" i="35"/>
  <c r="AC126" i="35"/>
  <c r="U126" i="35"/>
  <c r="M126" i="35"/>
  <c r="AB126" i="35"/>
  <c r="T126" i="35"/>
  <c r="L126" i="35"/>
  <c r="AA126" i="35"/>
  <c r="S126" i="35"/>
  <c r="K126" i="35"/>
  <c r="W126" i="35"/>
  <c r="O126" i="35"/>
  <c r="R126" i="35"/>
  <c r="P126" i="35"/>
  <c r="J126" i="35"/>
  <c r="Y126" i="35"/>
  <c r="X126" i="35"/>
  <c r="Z126" i="35"/>
  <c r="Q126" i="35"/>
  <c r="I126" i="35"/>
  <c r="Y12" i="35"/>
  <c r="Q12" i="35"/>
  <c r="I12" i="35"/>
  <c r="X12" i="35"/>
  <c r="P12" i="35"/>
  <c r="W12" i="35"/>
  <c r="O12" i="35"/>
  <c r="V12" i="35"/>
  <c r="N12" i="35"/>
  <c r="AC12" i="35"/>
  <c r="U12" i="35"/>
  <c r="M12" i="35"/>
  <c r="AB12" i="35"/>
  <c r="T12" i="35"/>
  <c r="L12" i="35"/>
  <c r="AA12" i="35"/>
  <c r="Z12" i="35"/>
  <c r="S12" i="35"/>
  <c r="R12" i="35"/>
  <c r="K12" i="35"/>
  <c r="J12" i="35"/>
  <c r="AC20" i="35"/>
  <c r="U20" i="35"/>
  <c r="M20" i="35"/>
  <c r="AB20" i="35"/>
  <c r="T20" i="35"/>
  <c r="L20" i="35"/>
  <c r="AA20" i="35"/>
  <c r="S20" i="35"/>
  <c r="K20" i="35"/>
  <c r="Z20" i="35"/>
  <c r="R20" i="35"/>
  <c r="J20" i="35"/>
  <c r="Y20" i="35"/>
  <c r="Q20" i="35"/>
  <c r="I20" i="35"/>
  <c r="X20" i="35"/>
  <c r="P20" i="35"/>
  <c r="W20" i="35"/>
  <c r="V20" i="35"/>
  <c r="O20" i="35"/>
  <c r="N20" i="35"/>
  <c r="X28" i="35"/>
  <c r="P28" i="35"/>
  <c r="V28" i="35"/>
  <c r="N28" i="35"/>
  <c r="Z28" i="35"/>
  <c r="R28" i="35"/>
  <c r="J28" i="35"/>
  <c r="AC28" i="35"/>
  <c r="Q28" i="35"/>
  <c r="AB28" i="35"/>
  <c r="O28" i="35"/>
  <c r="AA28" i="35"/>
  <c r="M28" i="35"/>
  <c r="Y28" i="35"/>
  <c r="L28" i="35"/>
  <c r="W28" i="35"/>
  <c r="K28" i="35"/>
  <c r="T28" i="35"/>
  <c r="U28" i="35"/>
  <c r="I28" i="35"/>
  <c r="S28" i="35"/>
  <c r="AB36" i="35"/>
  <c r="T36" i="35"/>
  <c r="L36" i="35"/>
  <c r="AA36" i="35"/>
  <c r="S36" i="35"/>
  <c r="K36" i="35"/>
  <c r="Z36" i="35"/>
  <c r="R36" i="35"/>
  <c r="J36" i="35"/>
  <c r="V36" i="35"/>
  <c r="N36" i="35"/>
  <c r="AC36" i="35"/>
  <c r="M36" i="35"/>
  <c r="Y36" i="35"/>
  <c r="I36" i="35"/>
  <c r="X36" i="35"/>
  <c r="W36" i="35"/>
  <c r="U36" i="35"/>
  <c r="P36" i="35"/>
  <c r="Q36" i="35"/>
  <c r="O36" i="35"/>
  <c r="AB44" i="35"/>
  <c r="T44" i="35"/>
  <c r="L44" i="35"/>
  <c r="V44" i="35"/>
  <c r="M44" i="35"/>
  <c r="U44" i="35"/>
  <c r="K44" i="35"/>
  <c r="AC44" i="35"/>
  <c r="S44" i="35"/>
  <c r="J44" i="35"/>
  <c r="X44" i="35"/>
  <c r="O44" i="35"/>
  <c r="W44" i="35"/>
  <c r="R44" i="35"/>
  <c r="Q44" i="35"/>
  <c r="P44" i="35"/>
  <c r="N44" i="35"/>
  <c r="Z44" i="35"/>
  <c r="AA44" i="35"/>
  <c r="I44" i="35"/>
  <c r="Y44" i="35"/>
  <c r="X52" i="35"/>
  <c r="P52" i="35"/>
  <c r="W52" i="35"/>
  <c r="O52" i="35"/>
  <c r="V52" i="35"/>
  <c r="N52" i="35"/>
  <c r="AC52" i="35"/>
  <c r="U52" i="35"/>
  <c r="M52" i="35"/>
  <c r="AB52" i="35"/>
  <c r="T52" i="35"/>
  <c r="L52" i="35"/>
  <c r="S52" i="35"/>
  <c r="R52" i="35"/>
  <c r="Q52" i="35"/>
  <c r="K52" i="35"/>
  <c r="Z52" i="35"/>
  <c r="AA52" i="35"/>
  <c r="Y52" i="35"/>
  <c r="J52" i="35"/>
  <c r="I52" i="35"/>
  <c r="AB60" i="35"/>
  <c r="T60" i="35"/>
  <c r="L60" i="35"/>
  <c r="AA60" i="35"/>
  <c r="S60" i="35"/>
  <c r="K60" i="35"/>
  <c r="Z60" i="35"/>
  <c r="R60" i="35"/>
  <c r="J60" i="35"/>
  <c r="Y60" i="35"/>
  <c r="Q60" i="35"/>
  <c r="I60" i="35"/>
  <c r="X60" i="35"/>
  <c r="P60" i="35"/>
  <c r="AC60" i="35"/>
  <c r="W60" i="35"/>
  <c r="V60" i="35"/>
  <c r="U60" i="35"/>
  <c r="M60" i="35"/>
  <c r="O60" i="35"/>
  <c r="N60" i="35"/>
  <c r="Y68" i="35"/>
  <c r="Q68" i="35"/>
  <c r="I68" i="35"/>
  <c r="X68" i="35"/>
  <c r="P68" i="35"/>
  <c r="W68" i="35"/>
  <c r="O68" i="35"/>
  <c r="V68" i="35"/>
  <c r="N68" i="35"/>
  <c r="AC68" i="35"/>
  <c r="U68" i="35"/>
  <c r="M68" i="35"/>
  <c r="AB68" i="35"/>
  <c r="T68" i="35"/>
  <c r="L68" i="35"/>
  <c r="AA68" i="35"/>
  <c r="Z68" i="35"/>
  <c r="S68" i="35"/>
  <c r="K68" i="35"/>
  <c r="R68" i="35"/>
  <c r="J68" i="35"/>
  <c r="AC76" i="35"/>
  <c r="U76" i="35"/>
  <c r="M76" i="35"/>
  <c r="AB76" i="35"/>
  <c r="T76" i="35"/>
  <c r="L76" i="35"/>
  <c r="AA76" i="35"/>
  <c r="S76" i="35"/>
  <c r="K76" i="35"/>
  <c r="Z76" i="35"/>
  <c r="R76" i="35"/>
  <c r="J76" i="35"/>
  <c r="Y76" i="35"/>
  <c r="Q76" i="35"/>
  <c r="I76" i="35"/>
  <c r="X76" i="35"/>
  <c r="P76" i="35"/>
  <c r="W76" i="35"/>
  <c r="V76" i="35"/>
  <c r="O76" i="35"/>
  <c r="N76" i="35"/>
  <c r="Z84" i="35"/>
  <c r="R84" i="35"/>
  <c r="J84" i="35"/>
  <c r="Y84" i="35"/>
  <c r="Q84" i="35"/>
  <c r="I84" i="35"/>
  <c r="X84" i="35"/>
  <c r="P84" i="35"/>
  <c r="W84" i="35"/>
  <c r="O84" i="35"/>
  <c r="V84" i="35"/>
  <c r="N84" i="35"/>
  <c r="AC84" i="35"/>
  <c r="U84" i="35"/>
  <c r="M84" i="35"/>
  <c r="AB84" i="35"/>
  <c r="T84" i="35"/>
  <c r="L84" i="35"/>
  <c r="S84" i="35"/>
  <c r="AA84" i="35"/>
  <c r="K84" i="35"/>
  <c r="AC92" i="35"/>
  <c r="U92" i="35"/>
  <c r="M92" i="35"/>
  <c r="Z92" i="35"/>
  <c r="R92" i="35"/>
  <c r="J92" i="35"/>
  <c r="T92" i="35"/>
  <c r="I92" i="35"/>
  <c r="S92" i="35"/>
  <c r="AB92" i="35"/>
  <c r="Q92" i="35"/>
  <c r="AA92" i="35"/>
  <c r="P92" i="35"/>
  <c r="Y92" i="35"/>
  <c r="O92" i="35"/>
  <c r="X92" i="35"/>
  <c r="N92" i="35"/>
  <c r="W92" i="35"/>
  <c r="L92" i="35"/>
  <c r="V92" i="35"/>
  <c r="K92" i="35"/>
  <c r="Z100" i="35"/>
  <c r="R100" i="35"/>
  <c r="J100" i="35"/>
  <c r="Y100" i="35"/>
  <c r="Q100" i="35"/>
  <c r="I100" i="35"/>
  <c r="V100" i="35"/>
  <c r="N100" i="35"/>
  <c r="AC100" i="35"/>
  <c r="U100" i="35"/>
  <c r="M100" i="35"/>
  <c r="P100" i="35"/>
  <c r="O100" i="35"/>
  <c r="AB100" i="35"/>
  <c r="L100" i="35"/>
  <c r="AA100" i="35"/>
  <c r="K100" i="35"/>
  <c r="X100" i="35"/>
  <c r="W100" i="35"/>
  <c r="T100" i="35"/>
  <c r="S100" i="35"/>
  <c r="AB108" i="35"/>
  <c r="T108" i="35"/>
  <c r="L108" i="35"/>
  <c r="X108" i="35"/>
  <c r="P108" i="35"/>
  <c r="AC108" i="35"/>
  <c r="R108" i="35"/>
  <c r="AA108" i="35"/>
  <c r="Q108" i="35"/>
  <c r="W108" i="35"/>
  <c r="M108" i="35"/>
  <c r="V108" i="35"/>
  <c r="K108" i="35"/>
  <c r="O108" i="35"/>
  <c r="N108" i="35"/>
  <c r="J108" i="35"/>
  <c r="I108" i="35"/>
  <c r="Z108" i="35"/>
  <c r="Y108" i="35"/>
  <c r="U108" i="35"/>
  <c r="S108" i="35"/>
  <c r="AA116" i="35"/>
  <c r="S116" i="35"/>
  <c r="K116" i="35"/>
  <c r="Z116" i="35"/>
  <c r="R116" i="35"/>
  <c r="J116" i="35"/>
  <c r="Y116" i="35"/>
  <c r="Q116" i="35"/>
  <c r="I116" i="35"/>
  <c r="X116" i="35"/>
  <c r="P116" i="35"/>
  <c r="AB116" i="35"/>
  <c r="T116" i="35"/>
  <c r="L116" i="35"/>
  <c r="M116" i="35"/>
  <c r="AC116" i="35"/>
  <c r="W116" i="35"/>
  <c r="O116" i="35"/>
  <c r="N116" i="35"/>
  <c r="V116" i="35"/>
  <c r="U116" i="35"/>
  <c r="W124" i="35"/>
  <c r="O124" i="35"/>
  <c r="V124" i="35"/>
  <c r="N124" i="35"/>
  <c r="AC124" i="35"/>
  <c r="U124" i="35"/>
  <c r="M124" i="35"/>
  <c r="AB124" i="35"/>
  <c r="T124" i="35"/>
  <c r="L124" i="35"/>
  <c r="X124" i="35"/>
  <c r="P124" i="35"/>
  <c r="R124" i="35"/>
  <c r="K124" i="35"/>
  <c r="J124" i="35"/>
  <c r="Y124" i="35"/>
  <c r="S124" i="35"/>
  <c r="I124" i="35"/>
  <c r="AA124" i="35"/>
  <c r="Z124" i="35"/>
  <c r="Q124" i="35"/>
  <c r="Y10" i="35"/>
  <c r="Q10" i="35"/>
  <c r="I10" i="35"/>
  <c r="X10" i="35"/>
  <c r="P10" i="35"/>
  <c r="W10" i="35"/>
  <c r="O10" i="35"/>
  <c r="V10" i="35"/>
  <c r="N10" i="35"/>
  <c r="AC10" i="35"/>
  <c r="U10" i="35"/>
  <c r="M10" i="35"/>
  <c r="AB10" i="35"/>
  <c r="T10" i="35"/>
  <c r="L10" i="35"/>
  <c r="J10" i="35"/>
  <c r="AA10" i="35"/>
  <c r="Z10" i="35"/>
  <c r="S10" i="35"/>
  <c r="R10" i="35"/>
  <c r="K10" i="35"/>
  <c r="V18" i="35"/>
  <c r="N18" i="35"/>
  <c r="AC18" i="35"/>
  <c r="U18" i="35"/>
  <c r="M18" i="35"/>
  <c r="AB18" i="35"/>
  <c r="T18" i="35"/>
  <c r="L18" i="35"/>
  <c r="AA18" i="35"/>
  <c r="S18" i="35"/>
  <c r="K18" i="35"/>
  <c r="Z18" i="35"/>
  <c r="R18" i="35"/>
  <c r="J18" i="35"/>
  <c r="Y18" i="35"/>
  <c r="Q18" i="35"/>
  <c r="I18" i="35"/>
  <c r="X18" i="35"/>
  <c r="W18" i="35"/>
  <c r="P18" i="35"/>
  <c r="O18" i="35"/>
  <c r="Z26" i="35"/>
  <c r="R26" i="35"/>
  <c r="J26" i="35"/>
  <c r="Y26" i="35"/>
  <c r="Q26" i="35"/>
  <c r="I26" i="35"/>
  <c r="X26" i="35"/>
  <c r="P26" i="35"/>
  <c r="W26" i="35"/>
  <c r="O26" i="35"/>
  <c r="V26" i="35"/>
  <c r="N26" i="35"/>
  <c r="T26" i="35"/>
  <c r="AC26" i="35"/>
  <c r="U26" i="35"/>
  <c r="M26" i="35"/>
  <c r="AB26" i="35"/>
  <c r="L26" i="35"/>
  <c r="S26" i="35"/>
  <c r="K26" i="35"/>
  <c r="AA26" i="35"/>
  <c r="AC34" i="35"/>
  <c r="U34" i="35"/>
  <c r="M34" i="35"/>
  <c r="AB34" i="35"/>
  <c r="T34" i="35"/>
  <c r="L34" i="35"/>
  <c r="AA34" i="35"/>
  <c r="S34" i="35"/>
  <c r="K34" i="35"/>
  <c r="W34" i="35"/>
  <c r="O34" i="35"/>
  <c r="V34" i="35"/>
  <c r="R34" i="35"/>
  <c r="Q34" i="35"/>
  <c r="P34" i="35"/>
  <c r="N34" i="35"/>
  <c r="Y34" i="35"/>
  <c r="Z34" i="35"/>
  <c r="J34" i="35"/>
  <c r="I34" i="35"/>
  <c r="X34" i="35"/>
  <c r="AC42" i="35"/>
  <c r="U42" i="35"/>
  <c r="M42" i="35"/>
  <c r="Z42" i="35"/>
  <c r="Q42" i="35"/>
  <c r="Y42" i="35"/>
  <c r="P42" i="35"/>
  <c r="X42" i="35"/>
  <c r="O42" i="35"/>
  <c r="AB42" i="35"/>
  <c r="S42" i="35"/>
  <c r="J42" i="35"/>
  <c r="AA42" i="35"/>
  <c r="I42" i="35"/>
  <c r="W42" i="35"/>
  <c r="V42" i="35"/>
  <c r="T42" i="35"/>
  <c r="R42" i="35"/>
  <c r="N42" i="35"/>
  <c r="L42" i="35"/>
  <c r="K42" i="35"/>
  <c r="Y50" i="35"/>
  <c r="Q50" i="35"/>
  <c r="I50" i="35"/>
  <c r="X50" i="35"/>
  <c r="P50" i="35"/>
  <c r="W50" i="35"/>
  <c r="O50" i="35"/>
  <c r="V50" i="35"/>
  <c r="N50" i="35"/>
  <c r="AC50" i="35"/>
  <c r="U50" i="35"/>
  <c r="M50" i="35"/>
  <c r="S50" i="35"/>
  <c r="R50" i="35"/>
  <c r="L50" i="35"/>
  <c r="K50" i="35"/>
  <c r="Z50" i="35"/>
  <c r="AA50" i="35"/>
  <c r="T50" i="35"/>
  <c r="J50" i="35"/>
  <c r="AB50" i="35"/>
  <c r="AC58" i="35"/>
  <c r="U58" i="35"/>
  <c r="M58" i="35"/>
  <c r="AB58" i="35"/>
  <c r="T58" i="35"/>
  <c r="L58" i="35"/>
  <c r="AA58" i="35"/>
  <c r="S58" i="35"/>
  <c r="K58" i="35"/>
  <c r="Z58" i="35"/>
  <c r="R58" i="35"/>
  <c r="J58" i="35"/>
  <c r="Y58" i="35"/>
  <c r="Q58" i="35"/>
  <c r="I58" i="35"/>
  <c r="X58" i="35"/>
  <c r="W58" i="35"/>
  <c r="V58" i="35"/>
  <c r="P58" i="35"/>
  <c r="O58" i="35"/>
  <c r="N58" i="35"/>
  <c r="Z66" i="35"/>
  <c r="R66" i="35"/>
  <c r="J66" i="35"/>
  <c r="Y66" i="35"/>
  <c r="Q66" i="35"/>
  <c r="I66" i="35"/>
  <c r="X66" i="35"/>
  <c r="P66" i="35"/>
  <c r="W66" i="35"/>
  <c r="O66" i="35"/>
  <c r="V66" i="35"/>
  <c r="N66" i="35"/>
  <c r="AC66" i="35"/>
  <c r="U66" i="35"/>
  <c r="M66" i="35"/>
  <c r="L66" i="35"/>
  <c r="K66" i="35"/>
  <c r="AB66" i="35"/>
  <c r="T66" i="35"/>
  <c r="AA66" i="35"/>
  <c r="S66" i="35"/>
  <c r="V74" i="35"/>
  <c r="N74" i="35"/>
  <c r="AC74" i="35"/>
  <c r="U74" i="35"/>
  <c r="M74" i="35"/>
  <c r="AB74" i="35"/>
  <c r="T74" i="35"/>
  <c r="L74" i="35"/>
  <c r="AA74" i="35"/>
  <c r="S74" i="35"/>
  <c r="K74" i="35"/>
  <c r="Z74" i="35"/>
  <c r="R74" i="35"/>
  <c r="J74" i="35"/>
  <c r="Y74" i="35"/>
  <c r="Q74" i="35"/>
  <c r="I74" i="35"/>
  <c r="X74" i="35"/>
  <c r="P74" i="35"/>
  <c r="W74" i="35"/>
  <c r="O74" i="35"/>
  <c r="AA82" i="35"/>
  <c r="S82" i="35"/>
  <c r="K82" i="35"/>
  <c r="Z82" i="35"/>
  <c r="R82" i="35"/>
  <c r="J82" i="35"/>
  <c r="Y82" i="35"/>
  <c r="Q82" i="35"/>
  <c r="I82" i="35"/>
  <c r="X82" i="35"/>
  <c r="P82" i="35"/>
  <c r="W82" i="35"/>
  <c r="O82" i="35"/>
  <c r="V82" i="35"/>
  <c r="N82" i="35"/>
  <c r="AC82" i="35"/>
  <c r="U82" i="35"/>
  <c r="M82" i="35"/>
  <c r="AB82" i="35"/>
  <c r="T82" i="35"/>
  <c r="L82" i="35"/>
  <c r="V90" i="35"/>
  <c r="N90" i="35"/>
  <c r="AA90" i="35"/>
  <c r="S90" i="35"/>
  <c r="K90" i="35"/>
  <c r="AC90" i="35"/>
  <c r="R90" i="35"/>
  <c r="AB90" i="35"/>
  <c r="Q90" i="35"/>
  <c r="Z90" i="35"/>
  <c r="P90" i="35"/>
  <c r="Y90" i="35"/>
  <c r="O90" i="35"/>
  <c r="X90" i="35"/>
  <c r="M90" i="35"/>
  <c r="W90" i="35"/>
  <c r="L90" i="35"/>
  <c r="U90" i="35"/>
  <c r="J90" i="35"/>
  <c r="T90" i="35"/>
  <c r="I90" i="35"/>
  <c r="AA98" i="35"/>
  <c r="S98" i="35"/>
  <c r="K98" i="35"/>
  <c r="Z98" i="35"/>
  <c r="R98" i="35"/>
  <c r="J98" i="35"/>
  <c r="W98" i="35"/>
  <c r="O98" i="35"/>
  <c r="V98" i="35"/>
  <c r="Y98" i="35"/>
  <c r="L98" i="35"/>
  <c r="X98" i="35"/>
  <c r="I98" i="35"/>
  <c r="U98" i="35"/>
  <c r="T98" i="35"/>
  <c r="Q98" i="35"/>
  <c r="P98" i="35"/>
  <c r="AC98" i="35"/>
  <c r="N98" i="35"/>
  <c r="AB98" i="35"/>
  <c r="M98" i="35"/>
  <c r="W106" i="35"/>
  <c r="O106" i="35"/>
  <c r="V106" i="35"/>
  <c r="N106" i="35"/>
  <c r="AA106" i="35"/>
  <c r="S106" i="35"/>
  <c r="K106" i="35"/>
  <c r="Z106" i="35"/>
  <c r="R106" i="35"/>
  <c r="J106" i="35"/>
  <c r="U106" i="35"/>
  <c r="T106" i="35"/>
  <c r="Q106" i="35"/>
  <c r="P106" i="35"/>
  <c r="AC106" i="35"/>
  <c r="M106" i="35"/>
  <c r="AB106" i="35"/>
  <c r="L106" i="35"/>
  <c r="Y106" i="35"/>
  <c r="I106" i="35"/>
  <c r="X106" i="35"/>
  <c r="AB114" i="35"/>
  <c r="T114" i="35"/>
  <c r="L114" i="35"/>
  <c r="AA114" i="35"/>
  <c r="S114" i="35"/>
  <c r="Z114" i="35"/>
  <c r="R114" i="35"/>
  <c r="J114" i="35"/>
  <c r="Y114" i="35"/>
  <c r="Q114" i="35"/>
  <c r="I114" i="35"/>
  <c r="AC114" i="35"/>
  <c r="U114" i="35"/>
  <c r="M114" i="35"/>
  <c r="X114" i="35"/>
  <c r="W114" i="35"/>
  <c r="O114" i="35"/>
  <c r="N114" i="35"/>
  <c r="V114" i="35"/>
  <c r="P114" i="35"/>
  <c r="K114" i="35"/>
  <c r="X122" i="35"/>
  <c r="P122" i="35"/>
  <c r="W122" i="35"/>
  <c r="O122" i="35"/>
  <c r="V122" i="35"/>
  <c r="N122" i="35"/>
  <c r="AC122" i="35"/>
  <c r="U122" i="35"/>
  <c r="M122" i="35"/>
  <c r="Y122" i="35"/>
  <c r="Q122" i="35"/>
  <c r="I122" i="35"/>
  <c r="R122" i="35"/>
  <c r="K122" i="35"/>
  <c r="AB122" i="35"/>
  <c r="J122" i="35"/>
  <c r="T122" i="35"/>
  <c r="S122" i="35"/>
  <c r="AA122" i="35"/>
  <c r="Z122" i="35"/>
  <c r="L122" i="35"/>
  <c r="K132" i="31"/>
  <c r="G49" i="12"/>
  <c r="G51" i="12" s="1" a="1"/>
  <c r="G51" i="12" s="1"/>
  <c r="G50" i="12" s="1" a="1"/>
  <c r="G50" i="12" s="1"/>
  <c r="M133" i="40"/>
  <c r="I132" i="31"/>
  <c r="F143" i="29" s="1"/>
  <c r="E12" i="12" s="1"/>
  <c r="E49" i="12"/>
  <c r="K133" i="40"/>
  <c r="Q132" i="31"/>
  <c r="N143" i="29" s="1"/>
  <c r="M12" i="12" s="1"/>
  <c r="M49" i="12"/>
  <c r="M51" i="12" s="1" a="1"/>
  <c r="M51" i="12" s="1"/>
  <c r="M50" i="12" s="1" a="1"/>
  <c r="M50" i="12" s="1"/>
  <c r="S133" i="40"/>
  <c r="Y132" i="31"/>
  <c r="AA133" i="40"/>
  <c r="J132" i="31"/>
  <c r="G143" i="29" s="1"/>
  <c r="F12" i="12" s="1"/>
  <c r="F49" i="12"/>
  <c r="F51" i="12" s="1" a="1"/>
  <c r="F51" i="12" s="1"/>
  <c r="F50" i="12" s="1" a="1"/>
  <c r="F50" i="12" s="1"/>
  <c r="L133" i="40"/>
  <c r="R132" i="31"/>
  <c r="N49" i="12"/>
  <c r="N51" i="12" s="1" a="1"/>
  <c r="N51" i="12" s="1"/>
  <c r="N50" i="12" s="1" a="1"/>
  <c r="N50" i="12" s="1"/>
  <c r="T133" i="40"/>
  <c r="Z132" i="31"/>
  <c r="AB133" i="40"/>
  <c r="AA132" i="31"/>
  <c r="X143" i="29" s="1"/>
  <c r="AC133" i="40"/>
  <c r="H49" i="12"/>
  <c r="H51" i="12" s="1" a="1"/>
  <c r="H51" i="12" s="1"/>
  <c r="H50" i="12" s="1" a="1"/>
  <c r="H50" i="12" s="1"/>
  <c r="N133" i="40"/>
  <c r="T132" i="31"/>
  <c r="V133" i="40"/>
  <c r="AB132" i="31"/>
  <c r="Y143" i="29" s="1"/>
  <c r="AD133" i="40"/>
  <c r="M132" i="31"/>
  <c r="J143" i="29" s="1"/>
  <c r="I12" i="12" s="1"/>
  <c r="O133" i="40"/>
  <c r="I49" i="12"/>
  <c r="U132" i="31"/>
  <c r="R143" i="29" s="1"/>
  <c r="W133" i="40"/>
  <c r="S132" i="31"/>
  <c r="O49" i="12"/>
  <c r="O51" i="12" s="1" a="1"/>
  <c r="O51" i="12" s="1"/>
  <c r="O50" i="12" s="1" a="1"/>
  <c r="O50" i="12" s="1"/>
  <c r="O48" i="12" s="1"/>
  <c r="U133" i="40"/>
  <c r="N132" i="31"/>
  <c r="P133" i="40"/>
  <c r="J49" i="12"/>
  <c r="V132" i="31"/>
  <c r="X133" i="40"/>
  <c r="O132" i="31"/>
  <c r="L143" i="29" s="1"/>
  <c r="K12" i="12" s="1"/>
  <c r="Q133" i="40"/>
  <c r="K49" i="12"/>
  <c r="W132" i="31"/>
  <c r="Y133" i="40"/>
  <c r="L132" i="31"/>
  <c r="P132" i="31"/>
  <c r="R133" i="40"/>
  <c r="L49" i="12"/>
  <c r="L51" i="12" s="1" a="1"/>
  <c r="L51" i="12" s="1"/>
  <c r="L50" i="12" s="1" a="1"/>
  <c r="L50" i="12" s="1"/>
  <c r="X132" i="31"/>
  <c r="U143" i="29" s="1"/>
  <c r="Z133" i="40"/>
  <c r="AN51" i="38"/>
  <c r="C49" i="38"/>
  <c r="C52" i="41" s="1"/>
  <c r="C53" i="41" s="1"/>
  <c r="Q284" i="29"/>
  <c r="H143" i="29"/>
  <c r="G12" i="12" s="1"/>
  <c r="P143" i="29"/>
  <c r="O12" i="12" s="1"/>
  <c r="Z143" i="29"/>
  <c r="S284" i="29"/>
  <c r="I284" i="29"/>
  <c r="J284" i="29"/>
  <c r="Y284" i="29"/>
  <c r="K284" i="29"/>
  <c r="Z284" i="29"/>
  <c r="R284" i="29"/>
  <c r="F284" i="29"/>
  <c r="L284" i="29"/>
  <c r="T284" i="29"/>
  <c r="M284" i="29"/>
  <c r="U284" i="29"/>
  <c r="N284" i="29"/>
  <c r="V284" i="29"/>
  <c r="G284" i="29"/>
  <c r="O284" i="29"/>
  <c r="W284" i="29"/>
  <c r="H284" i="29"/>
  <c r="P284" i="29"/>
  <c r="X284" i="29"/>
  <c r="D15" i="37"/>
  <c r="D35" i="37"/>
  <c r="D29" i="37"/>
  <c r="D37" i="37"/>
  <c r="D73" i="37"/>
  <c r="D53" i="37"/>
  <c r="D83" i="37"/>
  <c r="D61" i="37"/>
  <c r="D81" i="37"/>
  <c r="D75" i="37"/>
  <c r="D93" i="37"/>
  <c r="D125" i="37"/>
  <c r="D105" i="37"/>
  <c r="D119" i="37"/>
  <c r="D117" i="37"/>
  <c r="G130" i="35"/>
  <c r="F131" i="35"/>
  <c r="E6" i="31"/>
  <c r="G6" i="31" s="1"/>
  <c r="E5" i="31"/>
  <c r="G5" i="31" s="1"/>
  <c r="D6" i="31"/>
  <c r="F6" i="31" s="1"/>
  <c r="D5" i="31"/>
  <c r="F5" i="31" s="1"/>
  <c r="D17" i="29"/>
  <c r="D16" i="29"/>
  <c r="C17" i="29"/>
  <c r="C16" i="29"/>
  <c r="D13" i="29"/>
  <c r="D12" i="29"/>
  <c r="C13" i="29"/>
  <c r="C12" i="29"/>
  <c r="D9" i="29"/>
  <c r="D8" i="29"/>
  <c r="C9" i="29"/>
  <c r="C8" i="29"/>
  <c r="E131" i="31"/>
  <c r="D131" i="31"/>
  <c r="F131" i="31" s="1"/>
  <c r="E130" i="31"/>
  <c r="G130" i="31" s="1"/>
  <c r="D130" i="31"/>
  <c r="F130" i="31" s="1"/>
  <c r="E128" i="31"/>
  <c r="E129" i="31" s="1"/>
  <c r="D128" i="31"/>
  <c r="D129" i="31" s="1"/>
  <c r="E126" i="31"/>
  <c r="E127" i="31" s="1"/>
  <c r="D126" i="31"/>
  <c r="D127" i="31" s="1"/>
  <c r="E124" i="31"/>
  <c r="E125" i="31" s="1"/>
  <c r="D124" i="31"/>
  <c r="D125" i="31" s="1"/>
  <c r="E122" i="31"/>
  <c r="E123" i="31" s="1"/>
  <c r="D122" i="31"/>
  <c r="D123" i="31" s="1"/>
  <c r="E120" i="31"/>
  <c r="E121" i="31" s="1"/>
  <c r="D120" i="31"/>
  <c r="D121" i="31" s="1"/>
  <c r="E118" i="31"/>
  <c r="E119" i="31" s="1"/>
  <c r="D118" i="31"/>
  <c r="D119" i="31" s="1"/>
  <c r="E116" i="31"/>
  <c r="E117" i="31" s="1"/>
  <c r="D116" i="31"/>
  <c r="D117" i="31" s="1"/>
  <c r="E114" i="31"/>
  <c r="E115" i="31" s="1"/>
  <c r="D114" i="31"/>
  <c r="D115" i="31" s="1"/>
  <c r="E112" i="31"/>
  <c r="E113" i="31" s="1"/>
  <c r="D112" i="31"/>
  <c r="D113" i="31" s="1"/>
  <c r="E110" i="31"/>
  <c r="E111" i="31" s="1"/>
  <c r="D110" i="31"/>
  <c r="D111" i="31" s="1"/>
  <c r="E108" i="31"/>
  <c r="E109" i="31" s="1"/>
  <c r="D108" i="31"/>
  <c r="D109" i="31" s="1"/>
  <c r="E106" i="31"/>
  <c r="E107" i="31" s="1"/>
  <c r="D106" i="31"/>
  <c r="D107" i="31" s="1"/>
  <c r="E104" i="31"/>
  <c r="E105" i="31" s="1"/>
  <c r="D104" i="31"/>
  <c r="D105" i="31" s="1"/>
  <c r="E102" i="31"/>
  <c r="E103" i="31" s="1"/>
  <c r="D102" i="31"/>
  <c r="D103" i="31" s="1"/>
  <c r="E100" i="31"/>
  <c r="E101" i="31" s="1"/>
  <c r="D100" i="31"/>
  <c r="D101" i="31" s="1"/>
  <c r="E98" i="31"/>
  <c r="E99" i="31" s="1"/>
  <c r="D98" i="31"/>
  <c r="D99" i="31" s="1"/>
  <c r="E96" i="31"/>
  <c r="E97" i="31" s="1"/>
  <c r="D96" i="31"/>
  <c r="D97" i="31" s="1"/>
  <c r="E94" i="31"/>
  <c r="E95" i="31" s="1"/>
  <c r="D94" i="31"/>
  <c r="D95" i="31" s="1"/>
  <c r="E92" i="31"/>
  <c r="E93" i="31" s="1"/>
  <c r="D92" i="31"/>
  <c r="D93" i="31" s="1"/>
  <c r="E90" i="31"/>
  <c r="E91" i="31" s="1"/>
  <c r="D90" i="31"/>
  <c r="D91" i="31" s="1"/>
  <c r="E88" i="31"/>
  <c r="E89" i="31" s="1"/>
  <c r="D88" i="31"/>
  <c r="D89" i="31" s="1"/>
  <c r="E86" i="31"/>
  <c r="E87" i="31" s="1"/>
  <c r="D86" i="31"/>
  <c r="D87" i="31" s="1"/>
  <c r="E84" i="31"/>
  <c r="E85" i="31" s="1"/>
  <c r="D84" i="31"/>
  <c r="D85" i="31" s="1"/>
  <c r="E82" i="31"/>
  <c r="E83" i="31" s="1"/>
  <c r="D82" i="31"/>
  <c r="D83" i="31" s="1"/>
  <c r="E80" i="31"/>
  <c r="E81" i="31" s="1"/>
  <c r="D80" i="31"/>
  <c r="D81" i="31" s="1"/>
  <c r="E78" i="31"/>
  <c r="E79" i="31" s="1"/>
  <c r="D78" i="31"/>
  <c r="D79" i="31" s="1"/>
  <c r="E76" i="31"/>
  <c r="E77" i="31" s="1"/>
  <c r="D76" i="31"/>
  <c r="D77" i="31" s="1"/>
  <c r="E74" i="31"/>
  <c r="E75" i="31" s="1"/>
  <c r="D74" i="31"/>
  <c r="D75" i="31" s="1"/>
  <c r="E72" i="31"/>
  <c r="E73" i="31" s="1"/>
  <c r="D72" i="31"/>
  <c r="D73" i="31" s="1"/>
  <c r="E70" i="31"/>
  <c r="E71" i="31" s="1"/>
  <c r="D70" i="31"/>
  <c r="D71" i="31" s="1"/>
  <c r="E68" i="31"/>
  <c r="E69" i="31" s="1"/>
  <c r="D68" i="31"/>
  <c r="D69" i="31" s="1"/>
  <c r="E66" i="31"/>
  <c r="E67" i="31" s="1"/>
  <c r="D66" i="31"/>
  <c r="D67" i="31" s="1"/>
  <c r="E64" i="31"/>
  <c r="E65" i="31" s="1"/>
  <c r="D64" i="31"/>
  <c r="D65" i="31" s="1"/>
  <c r="E62" i="31"/>
  <c r="E63" i="31" s="1"/>
  <c r="D62" i="31"/>
  <c r="D63" i="31" s="1"/>
  <c r="E60" i="31"/>
  <c r="E61" i="31" s="1"/>
  <c r="D60" i="31"/>
  <c r="D61" i="31" s="1"/>
  <c r="E58" i="31"/>
  <c r="E59" i="31" s="1"/>
  <c r="D58" i="31"/>
  <c r="D59" i="31" s="1"/>
  <c r="E56" i="31"/>
  <c r="E57" i="31" s="1"/>
  <c r="D56" i="31"/>
  <c r="D57" i="31" s="1"/>
  <c r="E54" i="31"/>
  <c r="E55" i="31" s="1"/>
  <c r="D54" i="31"/>
  <c r="D55" i="31" s="1"/>
  <c r="E52" i="31"/>
  <c r="E53" i="31" s="1"/>
  <c r="D52" i="31"/>
  <c r="D53" i="31" s="1"/>
  <c r="E50" i="31"/>
  <c r="E51" i="31" s="1"/>
  <c r="D50" i="31"/>
  <c r="D51" i="31" s="1"/>
  <c r="E48" i="31"/>
  <c r="E49" i="31" s="1"/>
  <c r="D48" i="31"/>
  <c r="D49" i="31" s="1"/>
  <c r="E46" i="31"/>
  <c r="E47" i="31" s="1"/>
  <c r="D46" i="31"/>
  <c r="D47" i="31" s="1"/>
  <c r="E44" i="31"/>
  <c r="E45" i="31" s="1"/>
  <c r="D44" i="31"/>
  <c r="D45" i="31" s="1"/>
  <c r="E42" i="31"/>
  <c r="E43" i="31" s="1"/>
  <c r="D42" i="31"/>
  <c r="D43" i="31" s="1"/>
  <c r="E40" i="31"/>
  <c r="E41" i="31" s="1"/>
  <c r="D40" i="31"/>
  <c r="D41" i="31" s="1"/>
  <c r="E38" i="31"/>
  <c r="E39" i="31" s="1"/>
  <c r="D38" i="31"/>
  <c r="D39" i="31" s="1"/>
  <c r="E36" i="31"/>
  <c r="E37" i="31" s="1"/>
  <c r="D36" i="31"/>
  <c r="D37" i="31" s="1"/>
  <c r="E34" i="31"/>
  <c r="E35" i="31" s="1"/>
  <c r="D34" i="31"/>
  <c r="D35" i="31" s="1"/>
  <c r="E32" i="31"/>
  <c r="E33" i="31" s="1"/>
  <c r="D32" i="31"/>
  <c r="D33" i="31" s="1"/>
  <c r="E30" i="31"/>
  <c r="E31" i="31" s="1"/>
  <c r="D30" i="31"/>
  <c r="D31" i="31" s="1"/>
  <c r="E28" i="31"/>
  <c r="E29" i="31" s="1"/>
  <c r="D28" i="31"/>
  <c r="D29" i="31" s="1"/>
  <c r="E26" i="31"/>
  <c r="E27" i="31" s="1"/>
  <c r="D26" i="31"/>
  <c r="D27" i="31" s="1"/>
  <c r="E24" i="31"/>
  <c r="E25" i="31" s="1"/>
  <c r="D24" i="31"/>
  <c r="D25" i="31" s="1"/>
  <c r="E22" i="31"/>
  <c r="E23" i="31" s="1"/>
  <c r="D22" i="31"/>
  <c r="D23" i="31" s="1"/>
  <c r="E20" i="31"/>
  <c r="E21" i="31" s="1"/>
  <c r="D20" i="31"/>
  <c r="D21" i="31" s="1"/>
  <c r="E18" i="31"/>
  <c r="E19" i="31" s="1"/>
  <c r="D18" i="31"/>
  <c r="D19" i="31" s="1"/>
  <c r="E16" i="31"/>
  <c r="E17" i="31" s="1"/>
  <c r="D16" i="31"/>
  <c r="D17" i="31" s="1"/>
  <c r="E14" i="31"/>
  <c r="E15" i="31" s="1"/>
  <c r="D14" i="31"/>
  <c r="D15" i="31" s="1"/>
  <c r="E12" i="31"/>
  <c r="E13" i="31" s="1"/>
  <c r="D12" i="31"/>
  <c r="D13" i="31" s="1"/>
  <c r="E10" i="31"/>
  <c r="E11" i="31" s="1"/>
  <c r="D10" i="31"/>
  <c r="D11" i="31" s="1"/>
  <c r="G128" i="31"/>
  <c r="G129" i="31" s="1"/>
  <c r="G126" i="31"/>
  <c r="G127" i="31" s="1"/>
  <c r="G124" i="31"/>
  <c r="G125" i="31" s="1"/>
  <c r="G122" i="31"/>
  <c r="G123" i="31" s="1"/>
  <c r="G120" i="31"/>
  <c r="G121" i="31" s="1"/>
  <c r="G118" i="31"/>
  <c r="G119" i="31" s="1"/>
  <c r="G116" i="31"/>
  <c r="G117" i="31" s="1"/>
  <c r="G114" i="31"/>
  <c r="G115" i="31" s="1"/>
  <c r="G112" i="31"/>
  <c r="G113" i="31" s="1"/>
  <c r="G110" i="31"/>
  <c r="G111" i="31" s="1"/>
  <c r="G108" i="31"/>
  <c r="G109" i="31" s="1"/>
  <c r="G106" i="31"/>
  <c r="G107" i="31" s="1"/>
  <c r="G104" i="31"/>
  <c r="G105" i="31" s="1"/>
  <c r="G102" i="31"/>
  <c r="G103" i="31" s="1"/>
  <c r="G100" i="31"/>
  <c r="G101" i="31" s="1"/>
  <c r="G98" i="31"/>
  <c r="G99" i="31" s="1"/>
  <c r="G96" i="31"/>
  <c r="G97" i="31" s="1"/>
  <c r="G94" i="31"/>
  <c r="G95" i="31" s="1"/>
  <c r="G92" i="31"/>
  <c r="G93" i="31" s="1"/>
  <c r="G90" i="31"/>
  <c r="G91" i="31" s="1"/>
  <c r="G88" i="31"/>
  <c r="G89" i="31" s="1"/>
  <c r="G86" i="31"/>
  <c r="G87" i="31" s="1"/>
  <c r="G84" i="31"/>
  <c r="G85" i="31" s="1"/>
  <c r="G82" i="31"/>
  <c r="G83" i="31" s="1"/>
  <c r="G80" i="31"/>
  <c r="G81" i="31" s="1"/>
  <c r="G78" i="31"/>
  <c r="G79" i="31" s="1"/>
  <c r="G76" i="31"/>
  <c r="G77" i="31" s="1"/>
  <c r="G74" i="31"/>
  <c r="G75" i="31" s="1"/>
  <c r="G72" i="31"/>
  <c r="G73" i="31" s="1"/>
  <c r="G70" i="31"/>
  <c r="G71" i="31" s="1"/>
  <c r="G68" i="31"/>
  <c r="G69" i="31" s="1"/>
  <c r="G66" i="31"/>
  <c r="G67" i="31" s="1"/>
  <c r="G64" i="31"/>
  <c r="G65" i="31" s="1"/>
  <c r="G62" i="31"/>
  <c r="G63" i="31" s="1"/>
  <c r="G60" i="31"/>
  <c r="G61" i="31" s="1"/>
  <c r="G58" i="31"/>
  <c r="G59" i="31" s="1"/>
  <c r="G56" i="31"/>
  <c r="G57" i="31" s="1"/>
  <c r="G54" i="31"/>
  <c r="G55" i="31" s="1"/>
  <c r="G52" i="31"/>
  <c r="G53" i="31" s="1"/>
  <c r="G50" i="31"/>
  <c r="G51" i="31" s="1"/>
  <c r="G48" i="31"/>
  <c r="G49" i="31" s="1"/>
  <c r="G46" i="31"/>
  <c r="G47" i="31" s="1"/>
  <c r="G44" i="31"/>
  <c r="G45" i="31" s="1"/>
  <c r="G42" i="31"/>
  <c r="G43" i="31" s="1"/>
  <c r="G40" i="31"/>
  <c r="G41" i="31" s="1"/>
  <c r="G38" i="31"/>
  <c r="G39" i="31" s="1"/>
  <c r="G36" i="31"/>
  <c r="G37" i="31" s="1"/>
  <c r="G34" i="31"/>
  <c r="G35" i="31" s="1"/>
  <c r="G32" i="31"/>
  <c r="G33" i="31" s="1"/>
  <c r="G30" i="31"/>
  <c r="G31" i="31" s="1"/>
  <c r="G28" i="31"/>
  <c r="G29" i="31" s="1"/>
  <c r="G26" i="31"/>
  <c r="G27" i="31" s="1"/>
  <c r="G24" i="31"/>
  <c r="G25" i="31" s="1"/>
  <c r="G22" i="31"/>
  <c r="G23" i="31" s="1"/>
  <c r="G20" i="31"/>
  <c r="G21" i="31" s="1"/>
  <c r="G18" i="31"/>
  <c r="G19" i="31" s="1"/>
  <c r="G16" i="31"/>
  <c r="G17" i="31" s="1"/>
  <c r="G14" i="31"/>
  <c r="G15" i="31" s="1"/>
  <c r="G12" i="31"/>
  <c r="G13" i="31" s="1"/>
  <c r="G10" i="31"/>
  <c r="F128" i="31"/>
  <c r="F129" i="31" s="1"/>
  <c r="F126" i="31"/>
  <c r="F127" i="31" s="1"/>
  <c r="F124" i="31"/>
  <c r="F125" i="31" s="1"/>
  <c r="F122" i="31"/>
  <c r="F123" i="31" s="1"/>
  <c r="F120" i="31"/>
  <c r="F121" i="31" s="1"/>
  <c r="F118" i="31"/>
  <c r="F119" i="31" s="1"/>
  <c r="F116" i="31"/>
  <c r="F117" i="31" s="1"/>
  <c r="F114" i="31"/>
  <c r="F115" i="31" s="1"/>
  <c r="F112" i="31"/>
  <c r="F113" i="31" s="1"/>
  <c r="F110" i="31"/>
  <c r="F111" i="31" s="1"/>
  <c r="F108" i="31"/>
  <c r="F109" i="31" s="1"/>
  <c r="F106" i="31"/>
  <c r="F107" i="31" s="1"/>
  <c r="F104" i="31"/>
  <c r="F105" i="31" s="1"/>
  <c r="F102" i="31"/>
  <c r="F103" i="31" s="1"/>
  <c r="F100" i="31"/>
  <c r="F101" i="31" s="1"/>
  <c r="F98" i="31"/>
  <c r="F99" i="31" s="1"/>
  <c r="F96" i="31"/>
  <c r="F97" i="31" s="1"/>
  <c r="F94" i="31"/>
  <c r="F95" i="31" s="1"/>
  <c r="F92" i="31"/>
  <c r="F93" i="31" s="1"/>
  <c r="F90" i="31"/>
  <c r="F91" i="31" s="1"/>
  <c r="F88" i="31"/>
  <c r="F89" i="31" s="1"/>
  <c r="F86" i="31"/>
  <c r="F87" i="31" s="1"/>
  <c r="F84" i="31"/>
  <c r="F85" i="31" s="1"/>
  <c r="F82" i="31"/>
  <c r="F83" i="31" s="1"/>
  <c r="F80" i="31"/>
  <c r="F81" i="31" s="1"/>
  <c r="F78" i="31"/>
  <c r="F79" i="31" s="1"/>
  <c r="F76" i="31"/>
  <c r="F77" i="31" s="1"/>
  <c r="F74" i="31"/>
  <c r="F75" i="31" s="1"/>
  <c r="F72" i="31"/>
  <c r="F73" i="31" s="1"/>
  <c r="F70" i="31"/>
  <c r="F71" i="31" s="1"/>
  <c r="F68" i="31"/>
  <c r="F69" i="31" s="1"/>
  <c r="F66" i="31"/>
  <c r="F67" i="31" s="1"/>
  <c r="F64" i="31"/>
  <c r="F65" i="31" s="1"/>
  <c r="F62" i="31"/>
  <c r="F63" i="31" s="1"/>
  <c r="F60" i="31"/>
  <c r="F61" i="31" s="1"/>
  <c r="F58" i="31"/>
  <c r="F59" i="31" s="1"/>
  <c r="F56" i="31"/>
  <c r="F57" i="31" s="1"/>
  <c r="F54" i="31"/>
  <c r="F55" i="31" s="1"/>
  <c r="F52" i="31"/>
  <c r="F53" i="31" s="1"/>
  <c r="F50" i="31"/>
  <c r="F51" i="31" s="1"/>
  <c r="F48" i="31"/>
  <c r="F49" i="31" s="1"/>
  <c r="F46" i="31"/>
  <c r="F47" i="31" s="1"/>
  <c r="F44" i="31"/>
  <c r="F45" i="31" s="1"/>
  <c r="F42" i="31"/>
  <c r="F43" i="31" s="1"/>
  <c r="F40" i="31"/>
  <c r="F41" i="31" s="1"/>
  <c r="F38" i="31"/>
  <c r="F39" i="31" s="1"/>
  <c r="F36" i="31"/>
  <c r="F37" i="31" s="1"/>
  <c r="F34" i="31"/>
  <c r="F35" i="31" s="1"/>
  <c r="F32" i="31"/>
  <c r="F33" i="31" s="1"/>
  <c r="F30" i="31"/>
  <c r="F31" i="31" s="1"/>
  <c r="F28" i="31"/>
  <c r="F29" i="31" s="1"/>
  <c r="F26" i="31"/>
  <c r="F27" i="31" s="1"/>
  <c r="F24" i="31"/>
  <c r="F25" i="31" s="1"/>
  <c r="F22" i="31"/>
  <c r="F23" i="31" s="1"/>
  <c r="F20" i="31"/>
  <c r="F21" i="31" s="1"/>
  <c r="F18" i="31"/>
  <c r="F19" i="31" s="1"/>
  <c r="F16" i="31"/>
  <c r="F17" i="31" s="1"/>
  <c r="F14" i="31"/>
  <c r="F15" i="31" s="1"/>
  <c r="F12" i="31"/>
  <c r="F13" i="31" s="1"/>
  <c r="F10" i="31"/>
  <c r="C6" i="29"/>
  <c r="AE34" i="35" l="1"/>
  <c r="AE52" i="35"/>
  <c r="AE36" i="35"/>
  <c r="AE28" i="35"/>
  <c r="AE128" i="35"/>
  <c r="AE48" i="35"/>
  <c r="AE32" i="35"/>
  <c r="AE10" i="35"/>
  <c r="AE74" i="35"/>
  <c r="AE66" i="35"/>
  <c r="AE122" i="35"/>
  <c r="AE106" i="35"/>
  <c r="AE26" i="35"/>
  <c r="AE68" i="35"/>
  <c r="AE90" i="35"/>
  <c r="AE82" i="35"/>
  <c r="AE18" i="35"/>
  <c r="AE58" i="35"/>
  <c r="AE42" i="35"/>
  <c r="AE114" i="35"/>
  <c r="AE98" i="35"/>
  <c r="AE50" i="35"/>
  <c r="AE108" i="35"/>
  <c r="AE100" i="35"/>
  <c r="AE14" i="35"/>
  <c r="AE96" i="35"/>
  <c r="AE88" i="35"/>
  <c r="AE20" i="35"/>
  <c r="AE126" i="35"/>
  <c r="AE110" i="35"/>
  <c r="AE16" i="35"/>
  <c r="AE84" i="35"/>
  <c r="AE12" i="35"/>
  <c r="AE102" i="35"/>
  <c r="AE30" i="35"/>
  <c r="AE104" i="35"/>
  <c r="AE116" i="35"/>
  <c r="AE92" i="35"/>
  <c r="AE60" i="35"/>
  <c r="AE22" i="35"/>
  <c r="AE112" i="35"/>
  <c r="AE94" i="35"/>
  <c r="AE86" i="35"/>
  <c r="AE70" i="35"/>
  <c r="AE38" i="35"/>
  <c r="AE72" i="35"/>
  <c r="AE40" i="35"/>
  <c r="AE24" i="35"/>
  <c r="AE124" i="35"/>
  <c r="AE44" i="35"/>
  <c r="AE118" i="35"/>
  <c r="AE78" i="35"/>
  <c r="AE62" i="35"/>
  <c r="AE56" i="35"/>
  <c r="AE76" i="35"/>
  <c r="AE54" i="35"/>
  <c r="AE46" i="35"/>
  <c r="AE120" i="35"/>
  <c r="AE80" i="35"/>
  <c r="AE64" i="35"/>
  <c r="S143" i="29"/>
  <c r="O143" i="29"/>
  <c r="N12" i="12" s="1"/>
  <c r="T143" i="29"/>
  <c r="M143" i="29"/>
  <c r="L12" i="12" s="1"/>
  <c r="Q143" i="29"/>
  <c r="K143" i="29"/>
  <c r="J12" i="12" s="1"/>
  <c r="J51" i="12" a="1"/>
  <c r="J51" i="12" s="1"/>
  <c r="J50" i="12" s="1" a="1"/>
  <c r="J50" i="12" s="1"/>
  <c r="J48" i="12" s="1"/>
  <c r="I51" i="12" a="1"/>
  <c r="I51" i="12" s="1"/>
  <c r="I50" i="12" s="1" a="1"/>
  <c r="I50" i="12" s="1"/>
  <c r="I48" i="12" s="1"/>
  <c r="K51" i="12" a="1"/>
  <c r="K51" i="12" s="1"/>
  <c r="K50" i="12" s="1" a="1"/>
  <c r="K50" i="12" s="1"/>
  <c r="K48" i="12" s="1"/>
  <c r="W143" i="29"/>
  <c r="I143" i="29"/>
  <c r="H12" i="12" s="1"/>
  <c r="V143" i="29"/>
  <c r="AN53" i="38"/>
  <c r="C51" i="38"/>
  <c r="C54" i="41" s="1"/>
  <c r="C55" i="41" s="1"/>
  <c r="G48" i="12"/>
  <c r="L48" i="12"/>
  <c r="N48" i="12"/>
  <c r="F48" i="12"/>
  <c r="H48" i="12"/>
  <c r="M48" i="12"/>
  <c r="F289" i="29"/>
  <c r="F290" i="29"/>
  <c r="F282" i="29" s="1"/>
  <c r="F9" i="29" s="1"/>
  <c r="Z132" i="35"/>
  <c r="R132" i="35"/>
  <c r="J132" i="35"/>
  <c r="K132" i="35"/>
  <c r="Y132" i="35"/>
  <c r="Q132" i="35"/>
  <c r="X132" i="35"/>
  <c r="P132" i="35"/>
  <c r="W132" i="35"/>
  <c r="O132" i="35"/>
  <c r="S132" i="35"/>
  <c r="V132" i="35"/>
  <c r="N132" i="35"/>
  <c r="AC132" i="35"/>
  <c r="U132" i="35"/>
  <c r="M132" i="35"/>
  <c r="AB132" i="35"/>
  <c r="T132" i="35"/>
  <c r="L132" i="35"/>
  <c r="AA132" i="35"/>
  <c r="G131" i="31"/>
  <c r="G15" i="29"/>
  <c r="F9" i="12" s="1"/>
  <c r="F40" i="12" s="1"/>
  <c r="F15" i="29"/>
  <c r="E9" i="12" s="1"/>
  <c r="E40" i="12" s="1"/>
  <c r="Z11" i="29"/>
  <c r="Y11" i="29"/>
  <c r="X11" i="29"/>
  <c r="W11" i="29"/>
  <c r="V11" i="29"/>
  <c r="U11" i="29"/>
  <c r="T11" i="29"/>
  <c r="S11" i="29"/>
  <c r="R11" i="29"/>
  <c r="Q11" i="29"/>
  <c r="P11" i="29"/>
  <c r="O8" i="12" s="1"/>
  <c r="O39" i="12" s="1"/>
  <c r="O11" i="29"/>
  <c r="N8" i="12" s="1"/>
  <c r="N39" i="12" s="1"/>
  <c r="N11" i="29"/>
  <c r="M8" i="12" s="1"/>
  <c r="M39" i="12" s="1"/>
  <c r="M11" i="29"/>
  <c r="L8" i="12" s="1"/>
  <c r="L39" i="12" s="1"/>
  <c r="L11" i="29"/>
  <c r="K8" i="12" s="1"/>
  <c r="K39" i="12" s="1"/>
  <c r="K11" i="29"/>
  <c r="J8" i="12" s="1"/>
  <c r="J39" i="12" s="1"/>
  <c r="J11" i="29"/>
  <c r="I8" i="12" s="1"/>
  <c r="I39" i="12" s="1"/>
  <c r="I11" i="29"/>
  <c r="H8" i="12" s="1"/>
  <c r="H39" i="12" s="1"/>
  <c r="H11" i="29"/>
  <c r="G8" i="12" s="1"/>
  <c r="G39" i="12" s="1"/>
  <c r="G11" i="29"/>
  <c r="F8" i="12" s="1"/>
  <c r="F39" i="12" s="1"/>
  <c r="F11" i="29"/>
  <c r="E8" i="12" s="1"/>
  <c r="E39" i="12" s="1"/>
  <c r="P133" i="22"/>
  <c r="P132" i="22"/>
  <c r="P131" i="22"/>
  <c r="P129" i="22"/>
  <c r="AN55" i="38" l="1"/>
  <c r="C53" i="38"/>
  <c r="C56" i="41" s="1"/>
  <c r="C57" i="41" s="1"/>
  <c r="I6" i="37"/>
  <c r="I6" i="36"/>
  <c r="I6" i="35"/>
  <c r="I6" i="31"/>
  <c r="G290" i="29"/>
  <c r="G282" i="29" s="1"/>
  <c r="G9" i="29" s="1"/>
  <c r="F288" i="29"/>
  <c r="F281" i="29"/>
  <c r="F8" i="29" s="1"/>
  <c r="G289" i="29"/>
  <c r="I132" i="35"/>
  <c r="F11" i="31"/>
  <c r="G11" i="31"/>
  <c r="AN57" i="38" l="1"/>
  <c r="C55" i="38"/>
  <c r="C58" i="41" s="1"/>
  <c r="C59" i="41" s="1"/>
  <c r="J6" i="31"/>
  <c r="J6" i="37"/>
  <c r="J6" i="36"/>
  <c r="J6" i="35"/>
  <c r="H290" i="29"/>
  <c r="H282" i="29" s="1"/>
  <c r="H9" i="29" s="1"/>
  <c r="G288" i="29"/>
  <c r="G281" i="29"/>
  <c r="G8" i="29" s="1"/>
  <c r="H289" i="29"/>
  <c r="H15" i="29"/>
  <c r="G9" i="12" s="1"/>
  <c r="G40" i="12" s="1"/>
  <c r="I5" i="37"/>
  <c r="I5" i="36"/>
  <c r="F280" i="29"/>
  <c r="F7" i="29" s="1"/>
  <c r="E7" i="12" s="1"/>
  <c r="E38" i="12" s="1"/>
  <c r="I5" i="35"/>
  <c r="I5" i="31"/>
  <c r="AN59" i="38" l="1"/>
  <c r="C57" i="38"/>
  <c r="C60" i="41" s="1"/>
  <c r="C61" i="41" s="1"/>
  <c r="K6" i="37"/>
  <c r="K6" i="36"/>
  <c r="K6" i="35"/>
  <c r="K6" i="31"/>
  <c r="H288" i="29"/>
  <c r="H281" i="29"/>
  <c r="H8" i="29" s="1"/>
  <c r="I7" i="37"/>
  <c r="I8" i="37" s="1"/>
  <c r="I7" i="36"/>
  <c r="I142" i="36" s="1" a="1"/>
  <c r="I142" i="36" s="1"/>
  <c r="I290" i="29"/>
  <c r="I282" i="29" s="1"/>
  <c r="I9" i="29" s="1"/>
  <c r="I289" i="29"/>
  <c r="I15" i="29"/>
  <c r="H9" i="12" s="1"/>
  <c r="H40" i="12" s="1"/>
  <c r="G280" i="29"/>
  <c r="J5" i="35"/>
  <c r="J5" i="31"/>
  <c r="J5" i="37"/>
  <c r="J5" i="36"/>
  <c r="AN61" i="38" l="1"/>
  <c r="C59" i="38"/>
  <c r="C62" i="41" s="1"/>
  <c r="C63" i="41" s="1"/>
  <c r="G7" i="29"/>
  <c r="F7" i="12" s="1"/>
  <c r="F38" i="12" s="1"/>
  <c r="K5" i="35"/>
  <c r="K5" i="31"/>
  <c r="H280" i="29"/>
  <c r="K5" i="37"/>
  <c r="K5" i="36"/>
  <c r="I281" i="29"/>
  <c r="I8" i="29" s="1"/>
  <c r="I288" i="29"/>
  <c r="J7" i="37"/>
  <c r="J8" i="37" s="1"/>
  <c r="J7" i="36"/>
  <c r="J142" i="36" s="1" a="1"/>
  <c r="J142" i="36" s="1"/>
  <c r="J289" i="29"/>
  <c r="J15" i="29"/>
  <c r="I9" i="12" s="1"/>
  <c r="I40" i="12" s="1"/>
  <c r="L6" i="37"/>
  <c r="L6" i="36"/>
  <c r="L6" i="35"/>
  <c r="L6" i="31"/>
  <c r="J290" i="29"/>
  <c r="J282" i="29" s="1"/>
  <c r="J9" i="29" s="1"/>
  <c r="I8" i="36"/>
  <c r="C61" i="38" l="1"/>
  <c r="C64" i="41" s="1"/>
  <c r="C65" i="41" s="1"/>
  <c r="AN63" i="38"/>
  <c r="H7" i="29"/>
  <c r="G7" i="12" s="1"/>
  <c r="G38" i="12" s="1"/>
  <c r="J8" i="36"/>
  <c r="F267" i="29"/>
  <c r="E14" i="12" s="1"/>
  <c r="G267" i="29"/>
  <c r="F14" i="12" s="1"/>
  <c r="M6" i="37"/>
  <c r="M6" i="36"/>
  <c r="M6" i="35"/>
  <c r="M6" i="31"/>
  <c r="L5" i="31"/>
  <c r="L5" i="35"/>
  <c r="L5" i="37"/>
  <c r="L5" i="36"/>
  <c r="I280" i="29"/>
  <c r="K290" i="29"/>
  <c r="K282" i="29" s="1"/>
  <c r="K9" i="29" s="1"/>
  <c r="J288" i="29"/>
  <c r="J281" i="29"/>
  <c r="J8" i="29" s="1"/>
  <c r="K289" i="29"/>
  <c r="K15" i="29"/>
  <c r="J9" i="12" s="1"/>
  <c r="J40" i="12" s="1"/>
  <c r="K7" i="37"/>
  <c r="K8" i="37" s="1"/>
  <c r="K7" i="36"/>
  <c r="K142" i="36" s="1" a="1"/>
  <c r="K142" i="36" s="1"/>
  <c r="C63" i="38" l="1"/>
  <c r="C66" i="41" s="1"/>
  <c r="C67" i="41" s="1"/>
  <c r="AN65" i="38"/>
  <c r="I7" i="29"/>
  <c r="H7" i="12" s="1"/>
  <c r="H38" i="12" s="1"/>
  <c r="L7" i="37"/>
  <c r="L8" i="37" s="1"/>
  <c r="L7" i="36"/>
  <c r="L142" i="36" s="1" a="1"/>
  <c r="L142" i="36" s="1"/>
  <c r="K288" i="29"/>
  <c r="K281" i="29"/>
  <c r="K8" i="29" s="1"/>
  <c r="L289" i="29"/>
  <c r="L15" i="29"/>
  <c r="K9" i="12" s="1"/>
  <c r="K40" i="12" s="1"/>
  <c r="M5" i="31"/>
  <c r="M5" i="37"/>
  <c r="M5" i="36"/>
  <c r="J280" i="29"/>
  <c r="M5" i="35"/>
  <c r="K8" i="36"/>
  <c r="N6" i="35"/>
  <c r="N6" i="37"/>
  <c r="N6" i="36"/>
  <c r="N6" i="31"/>
  <c r="L290" i="29"/>
  <c r="L282" i="29" s="1"/>
  <c r="L9" i="29" s="1"/>
  <c r="AN67" i="38" l="1"/>
  <c r="C65" i="38"/>
  <c r="C68" i="41" s="1"/>
  <c r="C69" i="41" s="1"/>
  <c r="J7" i="29"/>
  <c r="I7" i="12" s="1"/>
  <c r="I38" i="12" s="1"/>
  <c r="N5" i="37"/>
  <c r="N5" i="36"/>
  <c r="K280" i="29"/>
  <c r="N5" i="35"/>
  <c r="N5" i="31"/>
  <c r="H267" i="29"/>
  <c r="G14" i="12" s="1"/>
  <c r="O6" i="35"/>
  <c r="O6" i="31"/>
  <c r="O6" i="37"/>
  <c r="O6" i="36"/>
  <c r="L8" i="36"/>
  <c r="M290" i="29"/>
  <c r="M282" i="29" s="1"/>
  <c r="M9" i="29" s="1"/>
  <c r="L288" i="29"/>
  <c r="L281" i="29"/>
  <c r="L8" i="29" s="1"/>
  <c r="M7" i="37"/>
  <c r="M8" i="37" s="1"/>
  <c r="M7" i="36"/>
  <c r="M142" i="36" s="1" a="1"/>
  <c r="M142" i="36" s="1"/>
  <c r="M289" i="29"/>
  <c r="M15" i="29"/>
  <c r="L9" i="12" s="1"/>
  <c r="L40" i="12" s="1"/>
  <c r="AN69" i="38" l="1"/>
  <c r="C67" i="38"/>
  <c r="C70" i="41" s="1"/>
  <c r="C71" i="41" s="1"/>
  <c r="K7" i="29"/>
  <c r="J7" i="12" s="1"/>
  <c r="J38" i="12" s="1"/>
  <c r="N290" i="29"/>
  <c r="N282" i="29" s="1"/>
  <c r="N9" i="29" s="1"/>
  <c r="N7" i="37"/>
  <c r="N8" i="37" s="1"/>
  <c r="N7" i="36"/>
  <c r="N142" i="36" s="1" a="1"/>
  <c r="N142" i="36" s="1"/>
  <c r="N289" i="29"/>
  <c r="N15" i="29"/>
  <c r="M9" i="12" s="1"/>
  <c r="M40" i="12" s="1"/>
  <c r="I267" i="29"/>
  <c r="H14" i="12" s="1"/>
  <c r="M8" i="36"/>
  <c r="M288" i="29"/>
  <c r="M281" i="29"/>
  <c r="M8" i="29" s="1"/>
  <c r="O5" i="37"/>
  <c r="O5" i="36"/>
  <c r="L280" i="29"/>
  <c r="O5" i="35"/>
  <c r="O5" i="31"/>
  <c r="P6" i="31"/>
  <c r="P6" i="37"/>
  <c r="P6" i="36"/>
  <c r="P6" i="35"/>
  <c r="AN71" i="38" l="1"/>
  <c r="C69" i="38"/>
  <c r="C72" i="41" s="1"/>
  <c r="C73" i="41" s="1"/>
  <c r="L7" i="29"/>
  <c r="K7" i="12" s="1"/>
  <c r="K38" i="12" s="1"/>
  <c r="P5" i="37"/>
  <c r="P5" i="36"/>
  <c r="M280" i="29"/>
  <c r="P5" i="35"/>
  <c r="P5" i="31"/>
  <c r="N288" i="29"/>
  <c r="N281" i="29"/>
  <c r="N8" i="29" s="1"/>
  <c r="Q6" i="31"/>
  <c r="Q6" i="37"/>
  <c r="Q6" i="36"/>
  <c r="Q6" i="35"/>
  <c r="O289" i="29"/>
  <c r="O15" i="29"/>
  <c r="N9" i="12" s="1"/>
  <c r="N40" i="12" s="1"/>
  <c r="O290" i="29"/>
  <c r="O282" i="29" s="1"/>
  <c r="O9" i="29" s="1"/>
  <c r="O7" i="37"/>
  <c r="O8" i="37" s="1"/>
  <c r="O7" i="36"/>
  <c r="O142" i="36" s="1" a="1"/>
  <c r="O142" i="36" s="1"/>
  <c r="N8" i="36"/>
  <c r="J267" i="29"/>
  <c r="I14" i="12" s="1"/>
  <c r="AN73" i="38" l="1"/>
  <c r="C71" i="38"/>
  <c r="C74" i="41" s="1"/>
  <c r="C75" i="41" s="1"/>
  <c r="M7" i="29"/>
  <c r="L7" i="12" s="1"/>
  <c r="L38" i="12" s="1"/>
  <c r="R6" i="37"/>
  <c r="R6" i="36"/>
  <c r="R6" i="35"/>
  <c r="R6" i="31"/>
  <c r="P290" i="29"/>
  <c r="P282" i="29" s="1"/>
  <c r="P9" i="29" s="1"/>
  <c r="K267" i="29"/>
  <c r="J14" i="12" s="1"/>
  <c r="P7" i="37"/>
  <c r="P8" i="37" s="1"/>
  <c r="P7" i="36"/>
  <c r="P142" i="36" s="1" a="1"/>
  <c r="P142" i="36" s="1"/>
  <c r="O288" i="29"/>
  <c r="O281" i="29"/>
  <c r="O8" i="29" s="1"/>
  <c r="O8" i="36"/>
  <c r="P289" i="29"/>
  <c r="P15" i="29"/>
  <c r="O9" i="12" s="1"/>
  <c r="O40" i="12" s="1"/>
  <c r="Q5" i="37"/>
  <c r="Q5" i="36"/>
  <c r="N280" i="29"/>
  <c r="Q5" i="35"/>
  <c r="Q5" i="31"/>
  <c r="AN75" i="38" l="1"/>
  <c r="C73" i="38"/>
  <c r="C76" i="41" s="1"/>
  <c r="C77" i="41" s="1"/>
  <c r="N7" i="29"/>
  <c r="M7" i="12" s="1"/>
  <c r="M38" i="12" s="1"/>
  <c r="S6" i="37"/>
  <c r="S6" i="36"/>
  <c r="S6" i="35"/>
  <c r="S6" i="31"/>
  <c r="P288" i="29"/>
  <c r="P281" i="29"/>
  <c r="P8" i="29" s="1"/>
  <c r="Q290" i="29"/>
  <c r="Q282" i="29" s="1"/>
  <c r="Q9" i="29" s="1"/>
  <c r="Q289" i="29"/>
  <c r="Q15" i="29"/>
  <c r="L267" i="29"/>
  <c r="K14" i="12" s="1"/>
  <c r="P8" i="36"/>
  <c r="Q7" i="37"/>
  <c r="Q8" i="37" s="1"/>
  <c r="Q7" i="36"/>
  <c r="Q142" i="36" s="1" a="1"/>
  <c r="Q142" i="36" s="1"/>
  <c r="O280" i="29"/>
  <c r="R5" i="35"/>
  <c r="R5" i="37"/>
  <c r="R5" i="36"/>
  <c r="R5" i="31"/>
  <c r="H129" i="31"/>
  <c r="H128" i="31"/>
  <c r="H127" i="31"/>
  <c r="H126" i="31"/>
  <c r="H125" i="31"/>
  <c r="H124" i="31"/>
  <c r="H123" i="31"/>
  <c r="H122" i="31"/>
  <c r="H121" i="31"/>
  <c r="H120" i="31"/>
  <c r="H119" i="31"/>
  <c r="H118" i="31"/>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3" i="31"/>
  <c r="H92" i="31"/>
  <c r="H91" i="31"/>
  <c r="H90" i="31"/>
  <c r="H89" i="31"/>
  <c r="H88" i="31"/>
  <c r="H87" i="31"/>
  <c r="H86" i="31"/>
  <c r="H85" i="31"/>
  <c r="H84" i="31"/>
  <c r="H83" i="31"/>
  <c r="H82" i="31"/>
  <c r="H81" i="31"/>
  <c r="H80" i="31"/>
  <c r="H79" i="31"/>
  <c r="H78" i="31"/>
  <c r="H77" i="31"/>
  <c r="H76" i="31"/>
  <c r="H75" i="31"/>
  <c r="H74" i="31"/>
  <c r="H73" i="31"/>
  <c r="H72" i="31"/>
  <c r="H71" i="31"/>
  <c r="H70" i="31"/>
  <c r="H69" i="31"/>
  <c r="H68" i="31"/>
  <c r="H67" i="31"/>
  <c r="H66"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AS125" i="22"/>
  <c r="AS126" i="22" s="1"/>
  <c r="AS123" i="22"/>
  <c r="AS124" i="22" s="1"/>
  <c r="AS121" i="22"/>
  <c r="AS122" i="22" s="1"/>
  <c r="AS119" i="22"/>
  <c r="AS120" i="22" s="1"/>
  <c r="AS117" i="22"/>
  <c r="AS118" i="22" s="1"/>
  <c r="AS115" i="22"/>
  <c r="AS116" i="22" s="1"/>
  <c r="AS113" i="22"/>
  <c r="AS114" i="22" s="1"/>
  <c r="AS111" i="22"/>
  <c r="AS112" i="22" s="1"/>
  <c r="AS109" i="22"/>
  <c r="AS110" i="22" s="1"/>
  <c r="AS107" i="22"/>
  <c r="AS108" i="22" s="1"/>
  <c r="AS105" i="22"/>
  <c r="AS106" i="22" s="1"/>
  <c r="AS103" i="22"/>
  <c r="AS104" i="22" s="1"/>
  <c r="AS101" i="22"/>
  <c r="AS102" i="22" s="1"/>
  <c r="AS99" i="22"/>
  <c r="AS100" i="22" s="1"/>
  <c r="AS97" i="22"/>
  <c r="AS98" i="22" s="1"/>
  <c r="AS95" i="22"/>
  <c r="AS96" i="22" s="1"/>
  <c r="AS93" i="22"/>
  <c r="AS94" i="22" s="1"/>
  <c r="AS91" i="22"/>
  <c r="AS92" i="22" s="1"/>
  <c r="AS89" i="22"/>
  <c r="AS90" i="22" s="1"/>
  <c r="AS87" i="22"/>
  <c r="AS88" i="22" s="1"/>
  <c r="AS85" i="22"/>
  <c r="AS86" i="22" s="1"/>
  <c r="AS83" i="22"/>
  <c r="AS84" i="22" s="1"/>
  <c r="AS81" i="22"/>
  <c r="AS82" i="22" s="1"/>
  <c r="AS79" i="22"/>
  <c r="AS80" i="22" s="1"/>
  <c r="AS77" i="22"/>
  <c r="AS78" i="22" s="1"/>
  <c r="AS75" i="22"/>
  <c r="AS76" i="22" s="1"/>
  <c r="AS73" i="22"/>
  <c r="AS74" i="22" s="1"/>
  <c r="AS71" i="22"/>
  <c r="AS72" i="22" s="1"/>
  <c r="AS69" i="22"/>
  <c r="AS70" i="22" s="1"/>
  <c r="AS67" i="22"/>
  <c r="AS68" i="22" s="1"/>
  <c r="AS65" i="22"/>
  <c r="AS66" i="22" s="1"/>
  <c r="AS63" i="22"/>
  <c r="AS64" i="22" s="1"/>
  <c r="AS61" i="22"/>
  <c r="AS62" i="22" s="1"/>
  <c r="AS59" i="22"/>
  <c r="AS60" i="22" s="1"/>
  <c r="AS57" i="22"/>
  <c r="AS58" i="22" s="1"/>
  <c r="AS55" i="22"/>
  <c r="AS56" i="22" s="1"/>
  <c r="AS53" i="22"/>
  <c r="AS54" i="22" s="1"/>
  <c r="AS51" i="22"/>
  <c r="AS52" i="22" s="1"/>
  <c r="AS49" i="22"/>
  <c r="AS50" i="22" s="1"/>
  <c r="AS47" i="22"/>
  <c r="AS48" i="22" s="1"/>
  <c r="AS45" i="22"/>
  <c r="AS46" i="22" s="1"/>
  <c r="AS43" i="22"/>
  <c r="AS44" i="22" s="1"/>
  <c r="AS41" i="22"/>
  <c r="AS42" i="22" s="1"/>
  <c r="AS39" i="22"/>
  <c r="AS40" i="22" s="1"/>
  <c r="AS37" i="22"/>
  <c r="AS38" i="22" s="1"/>
  <c r="AS35" i="22"/>
  <c r="AS36" i="22" s="1"/>
  <c r="AS33" i="22"/>
  <c r="AS34" i="22" s="1"/>
  <c r="AS31" i="22"/>
  <c r="AS32" i="22" s="1"/>
  <c r="AS29" i="22"/>
  <c r="AS30" i="22" s="1"/>
  <c r="AS27" i="22"/>
  <c r="AS28" i="22" s="1"/>
  <c r="AS25" i="22"/>
  <c r="AS26" i="22" s="1"/>
  <c r="AS23" i="22"/>
  <c r="AS24" i="22" s="1"/>
  <c r="AS21" i="22"/>
  <c r="AS22" i="22" s="1"/>
  <c r="AS19" i="22"/>
  <c r="AS20" i="22" s="1"/>
  <c r="AS17" i="22"/>
  <c r="AS18" i="22" s="1"/>
  <c r="AS15" i="22"/>
  <c r="AS16" i="22" s="1"/>
  <c r="AS13" i="22"/>
  <c r="AS14" i="22" s="1"/>
  <c r="AS11" i="22"/>
  <c r="AS12" i="22" s="1"/>
  <c r="AS9" i="22"/>
  <c r="AS10" i="22" s="1"/>
  <c r="AS7" i="22"/>
  <c r="AS8" i="22" s="1"/>
  <c r="AJ134" i="22"/>
  <c r="AR125" i="22"/>
  <c r="AR126" i="22" s="1"/>
  <c r="AR123" i="22"/>
  <c r="AR124" i="22" s="1"/>
  <c r="AR121" i="22"/>
  <c r="AR122" i="22" s="1"/>
  <c r="AR119" i="22"/>
  <c r="AR120" i="22" s="1"/>
  <c r="AR117" i="22"/>
  <c r="AR118" i="22" s="1"/>
  <c r="AR115" i="22"/>
  <c r="AR116" i="22" s="1"/>
  <c r="AR113" i="22"/>
  <c r="AR114" i="22" s="1"/>
  <c r="AR111" i="22"/>
  <c r="AR112" i="22" s="1"/>
  <c r="AR109" i="22"/>
  <c r="AR110" i="22" s="1"/>
  <c r="AR107" i="22"/>
  <c r="AR108" i="22" s="1"/>
  <c r="AR105" i="22"/>
  <c r="AR106" i="22" s="1"/>
  <c r="AR103" i="22"/>
  <c r="AR104" i="22" s="1"/>
  <c r="AR101" i="22"/>
  <c r="AR102" i="22" s="1"/>
  <c r="AR99" i="22"/>
  <c r="AR100" i="22" s="1"/>
  <c r="AR97" i="22"/>
  <c r="AR98" i="22" s="1"/>
  <c r="AR95" i="22"/>
  <c r="AR96" i="22" s="1"/>
  <c r="AR93" i="22"/>
  <c r="AR94" i="22" s="1"/>
  <c r="AR91" i="22"/>
  <c r="AR92" i="22" s="1"/>
  <c r="AR89" i="22"/>
  <c r="AR90" i="22" s="1"/>
  <c r="AR87" i="22"/>
  <c r="AR88" i="22" s="1"/>
  <c r="AR85" i="22"/>
  <c r="AR86" i="22" s="1"/>
  <c r="AR83" i="22"/>
  <c r="AR84" i="22" s="1"/>
  <c r="AR81" i="22"/>
  <c r="AR82" i="22" s="1"/>
  <c r="AR79" i="22"/>
  <c r="AR80" i="22" s="1"/>
  <c r="AR77" i="22"/>
  <c r="AR78" i="22" s="1"/>
  <c r="AR75" i="22"/>
  <c r="AR76" i="22" s="1"/>
  <c r="AR73" i="22"/>
  <c r="AR74" i="22" s="1"/>
  <c r="AR71" i="22"/>
  <c r="AR72" i="22" s="1"/>
  <c r="AR69" i="22"/>
  <c r="AR70" i="22" s="1"/>
  <c r="AR67" i="22"/>
  <c r="AR68" i="22" s="1"/>
  <c r="AR65" i="22"/>
  <c r="AR66" i="22" s="1"/>
  <c r="AR63" i="22"/>
  <c r="AR64" i="22" s="1"/>
  <c r="AR61" i="22"/>
  <c r="AR62" i="22" s="1"/>
  <c r="AR59" i="22"/>
  <c r="AR60" i="22" s="1"/>
  <c r="AR57" i="22"/>
  <c r="AR58" i="22" s="1"/>
  <c r="AR55" i="22"/>
  <c r="AR56" i="22" s="1"/>
  <c r="AR53" i="22"/>
  <c r="AR54" i="22" s="1"/>
  <c r="AR51" i="22"/>
  <c r="AR52" i="22" s="1"/>
  <c r="AR49" i="22"/>
  <c r="AR50" i="22" s="1"/>
  <c r="AR47" i="22"/>
  <c r="AR48" i="22" s="1"/>
  <c r="AR45" i="22"/>
  <c r="AR46" i="22" s="1"/>
  <c r="AR43" i="22"/>
  <c r="AR44" i="22" s="1"/>
  <c r="AR41" i="22"/>
  <c r="AR42" i="22" s="1"/>
  <c r="AR39" i="22"/>
  <c r="AR40" i="22" s="1"/>
  <c r="AR37" i="22"/>
  <c r="AR38" i="22" s="1"/>
  <c r="AR35" i="22"/>
  <c r="AR36" i="22" s="1"/>
  <c r="AR33" i="22"/>
  <c r="AR34" i="22" s="1"/>
  <c r="AR31" i="22"/>
  <c r="AR32" i="22" s="1"/>
  <c r="AR29" i="22"/>
  <c r="AR30" i="22" s="1"/>
  <c r="AR27" i="22"/>
  <c r="AR28" i="22" s="1"/>
  <c r="AR25" i="22"/>
  <c r="AR26" i="22" s="1"/>
  <c r="AR23" i="22"/>
  <c r="AR24" i="22" s="1"/>
  <c r="AR21" i="22"/>
  <c r="AR22" i="22" s="1"/>
  <c r="AR19" i="22"/>
  <c r="AR20" i="22" s="1"/>
  <c r="AR17" i="22"/>
  <c r="AR18" i="22" s="1"/>
  <c r="AR15" i="22"/>
  <c r="AR16" i="22" s="1"/>
  <c r="AR13" i="22"/>
  <c r="AR14" i="22" s="1"/>
  <c r="AR11" i="22"/>
  <c r="AR12" i="22" s="1"/>
  <c r="AR9" i="22"/>
  <c r="AR10" i="22" s="1"/>
  <c r="AR7" i="22"/>
  <c r="AR8" i="22" s="1"/>
  <c r="AP125" i="22"/>
  <c r="AP126" i="22" s="1"/>
  <c r="AP123" i="22"/>
  <c r="AP124" i="22" s="1"/>
  <c r="AP121" i="22"/>
  <c r="AP122" i="22" s="1"/>
  <c r="AP119" i="22"/>
  <c r="AP120" i="22" s="1"/>
  <c r="AP117" i="22"/>
  <c r="AP118" i="22" s="1"/>
  <c r="AP115" i="22"/>
  <c r="AP116" i="22" s="1"/>
  <c r="AP113" i="22"/>
  <c r="AP114" i="22" s="1"/>
  <c r="AP111" i="22"/>
  <c r="AP112" i="22" s="1"/>
  <c r="AP109" i="22"/>
  <c r="AP110" i="22" s="1"/>
  <c r="AP107" i="22"/>
  <c r="AP108" i="22" s="1"/>
  <c r="AP105" i="22"/>
  <c r="AP106" i="22" s="1"/>
  <c r="AP103" i="22"/>
  <c r="AP104" i="22" s="1"/>
  <c r="AP101" i="22"/>
  <c r="AP102" i="22" s="1"/>
  <c r="AP99" i="22"/>
  <c r="AP100" i="22" s="1"/>
  <c r="AP97" i="22"/>
  <c r="AP98" i="22" s="1"/>
  <c r="AP95" i="22"/>
  <c r="AP96" i="22" s="1"/>
  <c r="AP93" i="22"/>
  <c r="AP94" i="22" s="1"/>
  <c r="AP91" i="22"/>
  <c r="AP92" i="22" s="1"/>
  <c r="AP89" i="22"/>
  <c r="AP90" i="22" s="1"/>
  <c r="AP87" i="22"/>
  <c r="AP88" i="22" s="1"/>
  <c r="AP85" i="22"/>
  <c r="AP86" i="22" s="1"/>
  <c r="AP83" i="22"/>
  <c r="AP84" i="22" s="1"/>
  <c r="AP81" i="22"/>
  <c r="AP82" i="22" s="1"/>
  <c r="AP79" i="22"/>
  <c r="AP80" i="22" s="1"/>
  <c r="AP77" i="22"/>
  <c r="AP78" i="22" s="1"/>
  <c r="AP75" i="22"/>
  <c r="AP76" i="22" s="1"/>
  <c r="AP73" i="22"/>
  <c r="AP74" i="22" s="1"/>
  <c r="AP71" i="22"/>
  <c r="AP69" i="22"/>
  <c r="AP70" i="22" s="1"/>
  <c r="AP67" i="22"/>
  <c r="AP68" i="22" s="1"/>
  <c r="AP65" i="22"/>
  <c r="AP66" i="22" s="1"/>
  <c r="AP63" i="22"/>
  <c r="AP64" i="22" s="1"/>
  <c r="AP61" i="22"/>
  <c r="AP62" i="22" s="1"/>
  <c r="AP59" i="22"/>
  <c r="AP60" i="22" s="1"/>
  <c r="AP57" i="22"/>
  <c r="AP58" i="22" s="1"/>
  <c r="AP55" i="22"/>
  <c r="AP56" i="22" s="1"/>
  <c r="AP53" i="22"/>
  <c r="AP54" i="22" s="1"/>
  <c r="AP51" i="22"/>
  <c r="AP52" i="22" s="1"/>
  <c r="AP49" i="22"/>
  <c r="AP50" i="22" s="1"/>
  <c r="AP47" i="22"/>
  <c r="AP48" i="22" s="1"/>
  <c r="AP45" i="22"/>
  <c r="AP46" i="22" s="1"/>
  <c r="AP43" i="22"/>
  <c r="AP44" i="22" s="1"/>
  <c r="AP41" i="22"/>
  <c r="AP42" i="22" s="1"/>
  <c r="AP39" i="22"/>
  <c r="AP40" i="22" s="1"/>
  <c r="AP37" i="22"/>
  <c r="AP38" i="22" s="1"/>
  <c r="AP35" i="22"/>
  <c r="AP36" i="22" s="1"/>
  <c r="AP33" i="22"/>
  <c r="AP34" i="22" s="1"/>
  <c r="AP31" i="22"/>
  <c r="AP32" i="22" s="1"/>
  <c r="AP29" i="22"/>
  <c r="AP30" i="22" s="1"/>
  <c r="AP27" i="22"/>
  <c r="AP28" i="22" s="1"/>
  <c r="AP25" i="22"/>
  <c r="AP26" i="22" s="1"/>
  <c r="AP23" i="22"/>
  <c r="AP24" i="22" s="1"/>
  <c r="AP21" i="22"/>
  <c r="AP22" i="22" s="1"/>
  <c r="AP19" i="22"/>
  <c r="AP20" i="22" s="1"/>
  <c r="AP17" i="22"/>
  <c r="AP18" i="22" s="1"/>
  <c r="AP15" i="22"/>
  <c r="AP16" i="22" s="1"/>
  <c r="AP13" i="22"/>
  <c r="AP14" i="22" s="1"/>
  <c r="AP11" i="22"/>
  <c r="AP12" i="22" s="1"/>
  <c r="AP9" i="22"/>
  <c r="AP10" i="22" s="1"/>
  <c r="AP7" i="22"/>
  <c r="AI134" i="22"/>
  <c r="AH134" i="22"/>
  <c r="AG134" i="22"/>
  <c r="AF134" i="22"/>
  <c r="AE134" i="22"/>
  <c r="AD134" i="22"/>
  <c r="AC134" i="22"/>
  <c r="AB134" i="22"/>
  <c r="AA134" i="22"/>
  <c r="Z134" i="22"/>
  <c r="Y134" i="22"/>
  <c r="X134" i="22"/>
  <c r="W134" i="22"/>
  <c r="V134" i="22"/>
  <c r="U134" i="22"/>
  <c r="T134" i="22"/>
  <c r="S134" i="22"/>
  <c r="R134" i="22"/>
  <c r="AJ133" i="22"/>
  <c r="AI133" i="22"/>
  <c r="AH133" i="22"/>
  <c r="AG133" i="22"/>
  <c r="AF133" i="22"/>
  <c r="AE133" i="22"/>
  <c r="AD133" i="22"/>
  <c r="AC133" i="22"/>
  <c r="AB133" i="22"/>
  <c r="AA133" i="22"/>
  <c r="Z133" i="22"/>
  <c r="Y133" i="22"/>
  <c r="X133" i="22"/>
  <c r="W133" i="22"/>
  <c r="V133" i="22"/>
  <c r="U133" i="22"/>
  <c r="T133" i="22"/>
  <c r="S133" i="22"/>
  <c r="R133" i="22"/>
  <c r="Q134" i="22"/>
  <c r="Q133" i="22"/>
  <c r="AJ132" i="22"/>
  <c r="AI132" i="22"/>
  <c r="AH132" i="22"/>
  <c r="AG132" i="22"/>
  <c r="AF132" i="22"/>
  <c r="AE132" i="22"/>
  <c r="AD132" i="22"/>
  <c r="AC132" i="22"/>
  <c r="AB132" i="22"/>
  <c r="AA132" i="22"/>
  <c r="Z132" i="22"/>
  <c r="Y132" i="22"/>
  <c r="X132" i="22"/>
  <c r="W132" i="22"/>
  <c r="V132" i="22"/>
  <c r="U132" i="22"/>
  <c r="T132" i="22"/>
  <c r="S132" i="22"/>
  <c r="R132" i="22"/>
  <c r="AJ131" i="22"/>
  <c r="AI131" i="22"/>
  <c r="AH131" i="22"/>
  <c r="AG131" i="22"/>
  <c r="AF131" i="22"/>
  <c r="AE131" i="22"/>
  <c r="AD131" i="22"/>
  <c r="AC131" i="22"/>
  <c r="AB131" i="22"/>
  <c r="AA131" i="22"/>
  <c r="Z131" i="22"/>
  <c r="Y131" i="22"/>
  <c r="X131" i="22"/>
  <c r="W131" i="22"/>
  <c r="V131" i="22"/>
  <c r="U131" i="22"/>
  <c r="T131" i="22"/>
  <c r="S131" i="22"/>
  <c r="R131" i="22"/>
  <c r="AO130" i="22"/>
  <c r="AO129" i="22"/>
  <c r="Q132" i="22"/>
  <c r="Q131" i="22"/>
  <c r="AJ129" i="22"/>
  <c r="AI129" i="22"/>
  <c r="AH129" i="22"/>
  <c r="AG129" i="22"/>
  <c r="AF129" i="22"/>
  <c r="AE129" i="22"/>
  <c r="AD129" i="22"/>
  <c r="AC129" i="22"/>
  <c r="AB129" i="22"/>
  <c r="AA129" i="22"/>
  <c r="Z129" i="22"/>
  <c r="Y129" i="22"/>
  <c r="X129" i="22"/>
  <c r="W129" i="22"/>
  <c r="V129" i="22"/>
  <c r="U129" i="22"/>
  <c r="T129" i="22"/>
  <c r="S129" i="22"/>
  <c r="R129" i="22"/>
  <c r="Q129" i="22"/>
  <c r="AN126" i="22"/>
  <c r="AN124" i="22"/>
  <c r="AN122" i="22"/>
  <c r="AN120" i="22"/>
  <c r="AN118" i="22"/>
  <c r="AN116" i="22"/>
  <c r="AN114" i="22"/>
  <c r="AN112" i="22"/>
  <c r="AN110" i="22"/>
  <c r="AN108" i="22"/>
  <c r="AN106" i="22"/>
  <c r="AN104" i="22"/>
  <c r="AN102" i="22"/>
  <c r="AN100" i="22"/>
  <c r="AN98" i="22"/>
  <c r="AN96" i="22"/>
  <c r="AN94" i="22"/>
  <c r="AN92" i="22"/>
  <c r="AN90" i="22"/>
  <c r="AN88" i="22"/>
  <c r="AN86" i="22"/>
  <c r="AN84" i="22"/>
  <c r="AN82" i="22"/>
  <c r="AN80" i="22"/>
  <c r="AN78" i="22"/>
  <c r="AN76" i="22"/>
  <c r="AN74" i="22"/>
  <c r="AN72" i="22"/>
  <c r="AN70" i="22"/>
  <c r="AN68" i="22"/>
  <c r="AN66" i="22"/>
  <c r="AN64" i="22"/>
  <c r="AN62" i="22"/>
  <c r="AN60" i="22"/>
  <c r="AN56" i="22"/>
  <c r="AN54" i="22"/>
  <c r="AN52" i="22"/>
  <c r="AN50" i="22"/>
  <c r="AN46" i="22"/>
  <c r="AN44" i="22"/>
  <c r="AN42" i="22"/>
  <c r="AN38" i="22"/>
  <c r="AN36" i="22"/>
  <c r="AN34" i="22"/>
  <c r="AN32" i="22"/>
  <c r="AN28" i="22"/>
  <c r="AN26" i="22"/>
  <c r="AN24" i="22"/>
  <c r="AN22" i="22"/>
  <c r="AN18" i="22"/>
  <c r="AN16" i="22"/>
  <c r="AN14" i="22"/>
  <c r="C7" i="22"/>
  <c r="AN9" i="22"/>
  <c r="AN11" i="22" s="1"/>
  <c r="AN12" i="22"/>
  <c r="AE23" i="31" l="1"/>
  <c r="AE23" i="42"/>
  <c r="AE39" i="31"/>
  <c r="AE39" i="42"/>
  <c r="AE63" i="31"/>
  <c r="AE63" i="42"/>
  <c r="AE79" i="31"/>
  <c r="AE79" i="42"/>
  <c r="AE87" i="31"/>
  <c r="AE87" i="42"/>
  <c r="AE95" i="31"/>
  <c r="AE95" i="42"/>
  <c r="AE111" i="31"/>
  <c r="AE111" i="42"/>
  <c r="AE16" i="31"/>
  <c r="AE16" i="42"/>
  <c r="AE24" i="31"/>
  <c r="AE24" i="42"/>
  <c r="AE32" i="31"/>
  <c r="AE32" i="42"/>
  <c r="AE40" i="31"/>
  <c r="AE40" i="42"/>
  <c r="AE48" i="31"/>
  <c r="AE48" i="42"/>
  <c r="AE56" i="31"/>
  <c r="AE56" i="42"/>
  <c r="AE64" i="31"/>
  <c r="AE64" i="42"/>
  <c r="AE72" i="31"/>
  <c r="AE72" i="42"/>
  <c r="AE80" i="31"/>
  <c r="AE80" i="42"/>
  <c r="AE88" i="31"/>
  <c r="AE88" i="42"/>
  <c r="AE96" i="31"/>
  <c r="AE96" i="42"/>
  <c r="AE104" i="31"/>
  <c r="AE104" i="42"/>
  <c r="AE112" i="31"/>
  <c r="AE112" i="42"/>
  <c r="AE120" i="31"/>
  <c r="AE120" i="42"/>
  <c r="AE128" i="31"/>
  <c r="AE128" i="42"/>
  <c r="AE103" i="31"/>
  <c r="AE103" i="42"/>
  <c r="AE17" i="42"/>
  <c r="AE17" i="31"/>
  <c r="AE25" i="31"/>
  <c r="AE25" i="42"/>
  <c r="AE33" i="31"/>
  <c r="AE33" i="42"/>
  <c r="AE41" i="31"/>
  <c r="AE41" i="42"/>
  <c r="AE49" i="42"/>
  <c r="AE49" i="31"/>
  <c r="AE57" i="31"/>
  <c r="AE57" i="42"/>
  <c r="AE65" i="31"/>
  <c r="AE65" i="42"/>
  <c r="AE73" i="42"/>
  <c r="AE73" i="31"/>
  <c r="AE81" i="42"/>
  <c r="AE81" i="31"/>
  <c r="AE89" i="31"/>
  <c r="AE89" i="42"/>
  <c r="AE97" i="31"/>
  <c r="AE97" i="42"/>
  <c r="AE105" i="42"/>
  <c r="AE105" i="31"/>
  <c r="AE113" i="42"/>
  <c r="AE113" i="31"/>
  <c r="AE121" i="31"/>
  <c r="AE121" i="42"/>
  <c r="AE129" i="31"/>
  <c r="AE129" i="42"/>
  <c r="AE47" i="31"/>
  <c r="AE47" i="42"/>
  <c r="AE119" i="31"/>
  <c r="AE119" i="42"/>
  <c r="AE10" i="42"/>
  <c r="AE10" i="31"/>
  <c r="AE18" i="31"/>
  <c r="AE18" i="42"/>
  <c r="AE26" i="31"/>
  <c r="AE26" i="42"/>
  <c r="AE34" i="31"/>
  <c r="AE34" i="42"/>
  <c r="AE42" i="31"/>
  <c r="AE42" i="42"/>
  <c r="AE50" i="42"/>
  <c r="AE50" i="31"/>
  <c r="AE58" i="31"/>
  <c r="AE58" i="42"/>
  <c r="AE66" i="31"/>
  <c r="AE66" i="42"/>
  <c r="AE74" i="31"/>
  <c r="AE74" i="42"/>
  <c r="AE82" i="42"/>
  <c r="AE82" i="31"/>
  <c r="AE90" i="31"/>
  <c r="AE90" i="42"/>
  <c r="AE98" i="31"/>
  <c r="AE98" i="42"/>
  <c r="AE106" i="31"/>
  <c r="AE106" i="42"/>
  <c r="AE114" i="42"/>
  <c r="AE114" i="31"/>
  <c r="AE122" i="31"/>
  <c r="AE122" i="42"/>
  <c r="AE15" i="31"/>
  <c r="AE15" i="42"/>
  <c r="AE31" i="31"/>
  <c r="AE31" i="42"/>
  <c r="AE55" i="31"/>
  <c r="AE55" i="42"/>
  <c r="AE71" i="31"/>
  <c r="AE71" i="42"/>
  <c r="AE127" i="31"/>
  <c r="AE127" i="42"/>
  <c r="C10" i="40"/>
  <c r="C11" i="40" s="1"/>
  <c r="C10" i="42"/>
  <c r="C11" i="42" s="1"/>
  <c r="AE11" i="31"/>
  <c r="AE11" i="42"/>
  <c r="AE19" i="31"/>
  <c r="AE19" i="42"/>
  <c r="AE27" i="31"/>
  <c r="AE27" i="42"/>
  <c r="AE35" i="31"/>
  <c r="AE35" i="42"/>
  <c r="AE43" i="42"/>
  <c r="AE43" i="31"/>
  <c r="AE51" i="31"/>
  <c r="AE51" i="42"/>
  <c r="AE59" i="31"/>
  <c r="AE59" i="42"/>
  <c r="AE67" i="31"/>
  <c r="AE67" i="42"/>
  <c r="AE75" i="42"/>
  <c r="AE75" i="31"/>
  <c r="AE83" i="31"/>
  <c r="AE83" i="42"/>
  <c r="AE91" i="31"/>
  <c r="AE91" i="42"/>
  <c r="AE99" i="31"/>
  <c r="AE99" i="42"/>
  <c r="AE107" i="42"/>
  <c r="AE107" i="31"/>
  <c r="AE115" i="31"/>
  <c r="AE115" i="42"/>
  <c r="AE123" i="31"/>
  <c r="AE123" i="42"/>
  <c r="AE12" i="42"/>
  <c r="AE12" i="31"/>
  <c r="AE20" i="31"/>
  <c r="AE20" i="42"/>
  <c r="AE28" i="31"/>
  <c r="AE28" i="42"/>
  <c r="AE36" i="31"/>
  <c r="AE36" i="42"/>
  <c r="AE44" i="31"/>
  <c r="AE44" i="42"/>
  <c r="AE52" i="31"/>
  <c r="AE52" i="42"/>
  <c r="AE60" i="31"/>
  <c r="AE60" i="42"/>
  <c r="AE68" i="31"/>
  <c r="AE68" i="42"/>
  <c r="AE76" i="31"/>
  <c r="AE76" i="42"/>
  <c r="AE84" i="31"/>
  <c r="AE84" i="42"/>
  <c r="AE92" i="31"/>
  <c r="AE92" i="42"/>
  <c r="AE100" i="31"/>
  <c r="AE100" i="42"/>
  <c r="AE108" i="31"/>
  <c r="AE108" i="42"/>
  <c r="AE116" i="31"/>
  <c r="AE116" i="42"/>
  <c r="AE124" i="31"/>
  <c r="AE124" i="42"/>
  <c r="AE13" i="31"/>
  <c r="AE13" i="42"/>
  <c r="AE21" i="42"/>
  <c r="AE21" i="31"/>
  <c r="AE29" i="31"/>
  <c r="AE29" i="42"/>
  <c r="AE37" i="31"/>
  <c r="AE37" i="42"/>
  <c r="AE45" i="31"/>
  <c r="AE45" i="42"/>
  <c r="AE53" i="42"/>
  <c r="AE53" i="31"/>
  <c r="AE61" i="31"/>
  <c r="AE61" i="42"/>
  <c r="AE69" i="31"/>
  <c r="AE69" i="42"/>
  <c r="AE77" i="31"/>
  <c r="AE77" i="42"/>
  <c r="AE85" i="42"/>
  <c r="AE85" i="31"/>
  <c r="AE93" i="31"/>
  <c r="AE93" i="42"/>
  <c r="AE101" i="31"/>
  <c r="AE101" i="42"/>
  <c r="AE109" i="31"/>
  <c r="AE109" i="42"/>
  <c r="AE117" i="42"/>
  <c r="AE117" i="31"/>
  <c r="AE125" i="31"/>
  <c r="AE125" i="42"/>
  <c r="AE14" i="31"/>
  <c r="AE14" i="42"/>
  <c r="AE22" i="31"/>
  <c r="AE22" i="42"/>
  <c r="AE30" i="31"/>
  <c r="AE30" i="42"/>
  <c r="AE38" i="31"/>
  <c r="AE38" i="42"/>
  <c r="AE46" i="42"/>
  <c r="AE46" i="31"/>
  <c r="AE54" i="31"/>
  <c r="AE54" i="42"/>
  <c r="AE62" i="31"/>
  <c r="AE62" i="42"/>
  <c r="AE70" i="31"/>
  <c r="AE70" i="42"/>
  <c r="AE78" i="31"/>
  <c r="AE78" i="42"/>
  <c r="AE86" i="31"/>
  <c r="AE86" i="42"/>
  <c r="AE94" i="31"/>
  <c r="AE94" i="42"/>
  <c r="AE102" i="31"/>
  <c r="AE102" i="42"/>
  <c r="AE110" i="31"/>
  <c r="AE110" i="42"/>
  <c r="AE118" i="31"/>
  <c r="AE118" i="42"/>
  <c r="AE126" i="31"/>
  <c r="AE126" i="42"/>
  <c r="AP72" i="22"/>
  <c r="P136" i="22"/>
  <c r="AN77" i="38"/>
  <c r="C75" i="38"/>
  <c r="C78" i="41" s="1"/>
  <c r="C79" i="41" s="1"/>
  <c r="O7" i="29"/>
  <c r="N7" i="12" s="1"/>
  <c r="N38" i="12" s="1"/>
  <c r="C10" i="31"/>
  <c r="C11" i="31" s="1"/>
  <c r="C12" i="36"/>
  <c r="C13" i="36" s="1"/>
  <c r="C10" i="35"/>
  <c r="C11" i="35" s="1"/>
  <c r="C12" i="37"/>
  <c r="C13" i="37" s="1"/>
  <c r="Z130" i="31"/>
  <c r="V130" i="31"/>
  <c r="S130" i="31"/>
  <c r="W130" i="31"/>
  <c r="J130" i="31"/>
  <c r="I130" i="31"/>
  <c r="N130" i="31"/>
  <c r="AB130" i="31"/>
  <c r="AA130" i="31"/>
  <c r="R130" i="31"/>
  <c r="O130" i="31"/>
  <c r="P130" i="31"/>
  <c r="Y130" i="31"/>
  <c r="K130" i="31"/>
  <c r="Q130" i="31"/>
  <c r="X130" i="31"/>
  <c r="U130" i="31"/>
  <c r="L130" i="31"/>
  <c r="M130" i="31"/>
  <c r="AC130" i="31"/>
  <c r="T130" i="31"/>
  <c r="R131" i="31"/>
  <c r="T131" i="31"/>
  <c r="Q131" i="31"/>
  <c r="N131" i="31"/>
  <c r="AA131" i="31"/>
  <c r="W131" i="31"/>
  <c r="Y131" i="31"/>
  <c r="AC131" i="31"/>
  <c r="V131" i="31"/>
  <c r="K131" i="31"/>
  <c r="Z131" i="31"/>
  <c r="O131" i="31"/>
  <c r="X131" i="31"/>
  <c r="P131" i="31"/>
  <c r="U131" i="31"/>
  <c r="I131" i="31"/>
  <c r="AB131" i="31"/>
  <c r="M131" i="31"/>
  <c r="S131" i="31"/>
  <c r="L131" i="31"/>
  <c r="J131" i="31"/>
  <c r="T6" i="37"/>
  <c r="T6" i="36"/>
  <c r="T6" i="35"/>
  <c r="T6" i="31"/>
  <c r="R290" i="29"/>
  <c r="R282" i="29" s="1"/>
  <c r="R9" i="29" s="1"/>
  <c r="Q288" i="29"/>
  <c r="Q281" i="29"/>
  <c r="Q8" i="29" s="1"/>
  <c r="S5" i="35"/>
  <c r="S5" i="31"/>
  <c r="S5" i="37"/>
  <c r="S5" i="36"/>
  <c r="P280" i="29"/>
  <c r="R7" i="37"/>
  <c r="R8" i="37" s="1"/>
  <c r="R7" i="36"/>
  <c r="R142" i="36" s="1" a="1"/>
  <c r="R142" i="36" s="1"/>
  <c r="R289" i="29"/>
  <c r="R15" i="29"/>
  <c r="Q8" i="36"/>
  <c r="M267" i="29"/>
  <c r="L14" i="12" s="1"/>
  <c r="AP8" i="22"/>
  <c r="AH166" i="22" s="1"/>
  <c r="C9" i="22"/>
  <c r="AN13" i="22"/>
  <c r="C11" i="22"/>
  <c r="AC49" i="35" l="1"/>
  <c r="AC81" i="35"/>
  <c r="AC11" i="35"/>
  <c r="AC87" i="35"/>
  <c r="AC61" i="35"/>
  <c r="AC113" i="35"/>
  <c r="AC57" i="35"/>
  <c r="AC65" i="35"/>
  <c r="AC15" i="35"/>
  <c r="AC103" i="35"/>
  <c r="AC127" i="35"/>
  <c r="AC19" i="35"/>
  <c r="AC25" i="35"/>
  <c r="AC73" i="35"/>
  <c r="AC105" i="35"/>
  <c r="AC121" i="35"/>
  <c r="AC129" i="35"/>
  <c r="AC31" i="35"/>
  <c r="AC47" i="35"/>
  <c r="AC79" i="35"/>
  <c r="AC85" i="35"/>
  <c r="AC27" i="35"/>
  <c r="AC17" i="35"/>
  <c r="AC41" i="35"/>
  <c r="AC89" i="35"/>
  <c r="AC55" i="35"/>
  <c r="AC107" i="35"/>
  <c r="AC75" i="35"/>
  <c r="AC91" i="35"/>
  <c r="AC13" i="35"/>
  <c r="AC35" i="35"/>
  <c r="AC97" i="35"/>
  <c r="AC63" i="35"/>
  <c r="AC71" i="35"/>
  <c r="AC33" i="35"/>
  <c r="AC115" i="35"/>
  <c r="AC23" i="35"/>
  <c r="AC39" i="35"/>
  <c r="AC119" i="35"/>
  <c r="AC51" i="35"/>
  <c r="AC123" i="35"/>
  <c r="AC43" i="35"/>
  <c r="AC29" i="35"/>
  <c r="AC45" i="35"/>
  <c r="AC95" i="35"/>
  <c r="AC117" i="35"/>
  <c r="AC67" i="35"/>
  <c r="AC111" i="35"/>
  <c r="AC93" i="35"/>
  <c r="AC99" i="35"/>
  <c r="AC21" i="35"/>
  <c r="AC53" i="35"/>
  <c r="AC69" i="35"/>
  <c r="AC59" i="35"/>
  <c r="AC37" i="35"/>
  <c r="AC77" i="35"/>
  <c r="AC125" i="35"/>
  <c r="AC109" i="35"/>
  <c r="AC83" i="35"/>
  <c r="AC101" i="35"/>
  <c r="P105" i="35"/>
  <c r="P31" i="35"/>
  <c r="P111" i="35"/>
  <c r="P107" i="35"/>
  <c r="P49" i="35"/>
  <c r="P57" i="35"/>
  <c r="P65" i="35"/>
  <c r="P121" i="35"/>
  <c r="P115" i="35"/>
  <c r="P23" i="35"/>
  <c r="P119" i="35"/>
  <c r="P91" i="35"/>
  <c r="P123" i="35"/>
  <c r="P59" i="35"/>
  <c r="P25" i="35"/>
  <c r="P33" i="35"/>
  <c r="P47" i="35"/>
  <c r="P63" i="35"/>
  <c r="P71" i="35"/>
  <c r="P43" i="35"/>
  <c r="P17" i="35"/>
  <c r="P41" i="35"/>
  <c r="P81" i="35"/>
  <c r="P89" i="35"/>
  <c r="P129" i="35"/>
  <c r="P103" i="35"/>
  <c r="P13" i="35"/>
  <c r="P29" i="35"/>
  <c r="P61" i="35"/>
  <c r="P39" i="35"/>
  <c r="P21" i="35"/>
  <c r="P37" i="35"/>
  <c r="P35" i="35"/>
  <c r="P97" i="35"/>
  <c r="P55" i="35"/>
  <c r="P51" i="35"/>
  <c r="P19" i="35"/>
  <c r="P73" i="35"/>
  <c r="P113" i="35"/>
  <c r="P11" i="35"/>
  <c r="P83" i="35"/>
  <c r="P79" i="35"/>
  <c r="P95" i="35"/>
  <c r="P53" i="35"/>
  <c r="P77" i="35"/>
  <c r="P117" i="35"/>
  <c r="P109" i="35"/>
  <c r="P67" i="35"/>
  <c r="P99" i="35"/>
  <c r="P27" i="35"/>
  <c r="P127" i="35"/>
  <c r="P75" i="35"/>
  <c r="P93" i="35"/>
  <c r="P125" i="35"/>
  <c r="P15" i="35"/>
  <c r="P87" i="35"/>
  <c r="P85" i="35"/>
  <c r="P69" i="35"/>
  <c r="P101" i="35"/>
  <c r="P45" i="35"/>
  <c r="W33" i="35"/>
  <c r="W41" i="35"/>
  <c r="W65" i="35"/>
  <c r="W15" i="35"/>
  <c r="W87" i="35"/>
  <c r="W127" i="35"/>
  <c r="W43" i="35"/>
  <c r="W75" i="35"/>
  <c r="W105" i="35"/>
  <c r="W11" i="35"/>
  <c r="W63" i="35"/>
  <c r="W51" i="35"/>
  <c r="W91" i="35"/>
  <c r="W57" i="35"/>
  <c r="W121" i="35"/>
  <c r="W115" i="35"/>
  <c r="W23" i="35"/>
  <c r="W95" i="35"/>
  <c r="W59" i="35"/>
  <c r="W83" i="35"/>
  <c r="W71" i="35"/>
  <c r="W107" i="35"/>
  <c r="W123" i="35"/>
  <c r="W45" i="35"/>
  <c r="W77" i="35"/>
  <c r="W85" i="35"/>
  <c r="W17" i="35"/>
  <c r="W81" i="35"/>
  <c r="W89" i="35"/>
  <c r="W129" i="35"/>
  <c r="W31" i="35"/>
  <c r="W103" i="35"/>
  <c r="W61" i="35"/>
  <c r="W35" i="35"/>
  <c r="W97" i="35"/>
  <c r="W113" i="35"/>
  <c r="W39" i="35"/>
  <c r="W55" i="35"/>
  <c r="W19" i="35"/>
  <c r="W29" i="35"/>
  <c r="W27" i="35"/>
  <c r="W119" i="35"/>
  <c r="W69" i="35"/>
  <c r="W93" i="35"/>
  <c r="W67" i="35"/>
  <c r="W21" i="35"/>
  <c r="W47" i="35"/>
  <c r="W79" i="35"/>
  <c r="W101" i="35"/>
  <c r="W109" i="35"/>
  <c r="W125" i="35"/>
  <c r="W25" i="35"/>
  <c r="W111" i="35"/>
  <c r="W53" i="35"/>
  <c r="W99" i="35"/>
  <c r="W49" i="35"/>
  <c r="W73" i="35"/>
  <c r="W13" i="35"/>
  <c r="W37" i="35"/>
  <c r="W117" i="35"/>
  <c r="Y17" i="35"/>
  <c r="Y129" i="35"/>
  <c r="Y103" i="35"/>
  <c r="Y13" i="35"/>
  <c r="Y61" i="35"/>
  <c r="Y27" i="35"/>
  <c r="Y115" i="35"/>
  <c r="Y31" i="35"/>
  <c r="Y47" i="35"/>
  <c r="Y111" i="35"/>
  <c r="Y35" i="35"/>
  <c r="Y89" i="35"/>
  <c r="Y23" i="35"/>
  <c r="Y39" i="35"/>
  <c r="Y55" i="35"/>
  <c r="Y51" i="35"/>
  <c r="Y19" i="35"/>
  <c r="Y91" i="35"/>
  <c r="Y73" i="35"/>
  <c r="Y97" i="35"/>
  <c r="Y113" i="35"/>
  <c r="Y83" i="35"/>
  <c r="Y79" i="35"/>
  <c r="Y107" i="35"/>
  <c r="Y69" i="35"/>
  <c r="Y25" i="35"/>
  <c r="Y11" i="35"/>
  <c r="Y15" i="35"/>
  <c r="Y87" i="35"/>
  <c r="Y127" i="35"/>
  <c r="Y43" i="35"/>
  <c r="Y75" i="35"/>
  <c r="Y123" i="35"/>
  <c r="Y37" i="35"/>
  <c r="Y81" i="35"/>
  <c r="Y105" i="35"/>
  <c r="Y121" i="35"/>
  <c r="Y119" i="35"/>
  <c r="Y41" i="35"/>
  <c r="Y49" i="35"/>
  <c r="Y57" i="35"/>
  <c r="Y65" i="35"/>
  <c r="Y71" i="35"/>
  <c r="Y45" i="35"/>
  <c r="Y109" i="35"/>
  <c r="Y125" i="35"/>
  <c r="Y95" i="35"/>
  <c r="Y85" i="35"/>
  <c r="Y53" i="35"/>
  <c r="Y99" i="35"/>
  <c r="Y93" i="35"/>
  <c r="Y29" i="35"/>
  <c r="Y63" i="35"/>
  <c r="Y59" i="35"/>
  <c r="Y101" i="35"/>
  <c r="Y33" i="35"/>
  <c r="Y21" i="35"/>
  <c r="Y77" i="35"/>
  <c r="Y67" i="35"/>
  <c r="Y117" i="35"/>
  <c r="M113" i="35"/>
  <c r="M115" i="35"/>
  <c r="M23" i="35"/>
  <c r="M119" i="35"/>
  <c r="M51" i="35"/>
  <c r="M123" i="35"/>
  <c r="M53" i="35"/>
  <c r="M59" i="35"/>
  <c r="M83" i="35"/>
  <c r="M39" i="35"/>
  <c r="M71" i="35"/>
  <c r="M95" i="35"/>
  <c r="M107" i="35"/>
  <c r="M17" i="35"/>
  <c r="M49" i="35"/>
  <c r="M81" i="35"/>
  <c r="M97" i="35"/>
  <c r="M11" i="35"/>
  <c r="M87" i="35"/>
  <c r="M43" i="35"/>
  <c r="M21" i="35"/>
  <c r="M37" i="35"/>
  <c r="M45" i="35"/>
  <c r="M27" i="35"/>
  <c r="M41" i="35"/>
  <c r="M65" i="35"/>
  <c r="M105" i="35"/>
  <c r="M103" i="35"/>
  <c r="M19" i="35"/>
  <c r="M29" i="35"/>
  <c r="M25" i="35"/>
  <c r="M89" i="35"/>
  <c r="M121" i="35"/>
  <c r="M129" i="35"/>
  <c r="M31" i="35"/>
  <c r="M79" i="35"/>
  <c r="M111" i="35"/>
  <c r="M35" i="35"/>
  <c r="M57" i="35"/>
  <c r="M15" i="35"/>
  <c r="M47" i="35"/>
  <c r="M55" i="35"/>
  <c r="M75" i="35"/>
  <c r="M13" i="35"/>
  <c r="M85" i="35"/>
  <c r="M33" i="35"/>
  <c r="M125" i="35"/>
  <c r="M91" i="35"/>
  <c r="M73" i="35"/>
  <c r="M77" i="35"/>
  <c r="M127" i="35"/>
  <c r="M61" i="35"/>
  <c r="M109" i="35"/>
  <c r="M117" i="35"/>
  <c r="M67" i="35"/>
  <c r="M99" i="35"/>
  <c r="M93" i="35"/>
  <c r="M69" i="35"/>
  <c r="M63" i="35"/>
  <c r="M101" i="35"/>
  <c r="O27" i="35"/>
  <c r="O25" i="35"/>
  <c r="O73" i="35"/>
  <c r="O47" i="35"/>
  <c r="O79" i="35"/>
  <c r="O111" i="35"/>
  <c r="O119" i="35"/>
  <c r="O89" i="35"/>
  <c r="O15" i="35"/>
  <c r="O31" i="35"/>
  <c r="O87" i="35"/>
  <c r="O127" i="35"/>
  <c r="O75" i="35"/>
  <c r="O41" i="35"/>
  <c r="O105" i="35"/>
  <c r="O63" i="35"/>
  <c r="O91" i="35"/>
  <c r="O49" i="35"/>
  <c r="O57" i="35"/>
  <c r="O65" i="35"/>
  <c r="O115" i="35"/>
  <c r="O23" i="35"/>
  <c r="O59" i="35"/>
  <c r="O121" i="35"/>
  <c r="O83" i="35"/>
  <c r="O71" i="35"/>
  <c r="O107" i="35"/>
  <c r="O53" i="35"/>
  <c r="O17" i="35"/>
  <c r="O33" i="35"/>
  <c r="O81" i="35"/>
  <c r="O129" i="35"/>
  <c r="O39" i="35"/>
  <c r="O95" i="35"/>
  <c r="O103" i="35"/>
  <c r="O51" i="35"/>
  <c r="O123" i="35"/>
  <c r="O21" i="35"/>
  <c r="O29" i="35"/>
  <c r="O37" i="35"/>
  <c r="O45" i="35"/>
  <c r="O61" i="35"/>
  <c r="O35" i="35"/>
  <c r="O113" i="35"/>
  <c r="O77" i="35"/>
  <c r="O13" i="35"/>
  <c r="O69" i="35"/>
  <c r="O101" i="35"/>
  <c r="O67" i="35"/>
  <c r="O117" i="35"/>
  <c r="O55" i="35"/>
  <c r="O19" i="35"/>
  <c r="O97" i="35"/>
  <c r="O11" i="35"/>
  <c r="O43" i="35"/>
  <c r="O85" i="35"/>
  <c r="O93" i="35"/>
  <c r="O109" i="35"/>
  <c r="O125" i="35"/>
  <c r="O99" i="35"/>
  <c r="S41" i="35"/>
  <c r="S89" i="35"/>
  <c r="S11" i="35"/>
  <c r="S115" i="35"/>
  <c r="S95" i="35"/>
  <c r="S75" i="35"/>
  <c r="S29" i="35"/>
  <c r="S35" i="35"/>
  <c r="S57" i="35"/>
  <c r="S65" i="35"/>
  <c r="S43" i="35"/>
  <c r="S25" i="35"/>
  <c r="S121" i="35"/>
  <c r="S47" i="35"/>
  <c r="S71" i="35"/>
  <c r="S79" i="35"/>
  <c r="S111" i="35"/>
  <c r="S19" i="35"/>
  <c r="S17" i="35"/>
  <c r="S33" i="35"/>
  <c r="S97" i="35"/>
  <c r="S39" i="35"/>
  <c r="S127" i="35"/>
  <c r="S13" i="35"/>
  <c r="S129" i="35"/>
  <c r="S63" i="35"/>
  <c r="S103" i="35"/>
  <c r="S59" i="35"/>
  <c r="S105" i="35"/>
  <c r="S113" i="35"/>
  <c r="S55" i="35"/>
  <c r="S119" i="35"/>
  <c r="S51" i="35"/>
  <c r="S27" i="35"/>
  <c r="S73" i="35"/>
  <c r="S83" i="35"/>
  <c r="S23" i="35"/>
  <c r="S31" i="35"/>
  <c r="S107" i="35"/>
  <c r="S45" i="35"/>
  <c r="S81" i="35"/>
  <c r="S91" i="35"/>
  <c r="S67" i="35"/>
  <c r="S93" i="35"/>
  <c r="S117" i="35"/>
  <c r="S77" i="35"/>
  <c r="S99" i="35"/>
  <c r="S37" i="35"/>
  <c r="S21" i="35"/>
  <c r="S53" i="35"/>
  <c r="S125" i="35"/>
  <c r="S101" i="35"/>
  <c r="S61" i="35"/>
  <c r="S15" i="35"/>
  <c r="S87" i="35"/>
  <c r="S123" i="35"/>
  <c r="S85" i="35"/>
  <c r="S109" i="35"/>
  <c r="S49" i="35"/>
  <c r="S69" i="35"/>
  <c r="L35" i="35"/>
  <c r="L25" i="35"/>
  <c r="L73" i="35"/>
  <c r="L121" i="35"/>
  <c r="L71" i="35"/>
  <c r="L79" i="35"/>
  <c r="L21" i="35"/>
  <c r="L29" i="35"/>
  <c r="L45" i="35"/>
  <c r="L129" i="35"/>
  <c r="L75" i="35"/>
  <c r="L13" i="35"/>
  <c r="L97" i="35"/>
  <c r="L47" i="35"/>
  <c r="L63" i="35"/>
  <c r="L107" i="35"/>
  <c r="L17" i="35"/>
  <c r="L105" i="35"/>
  <c r="L23" i="35"/>
  <c r="L95" i="35"/>
  <c r="L119" i="35"/>
  <c r="L51" i="35"/>
  <c r="L49" i="35"/>
  <c r="L83" i="35"/>
  <c r="L127" i="35"/>
  <c r="L43" i="35"/>
  <c r="L69" i="35"/>
  <c r="L33" i="35"/>
  <c r="L41" i="35"/>
  <c r="L57" i="35"/>
  <c r="L81" i="35"/>
  <c r="L15" i="35"/>
  <c r="L39" i="35"/>
  <c r="L87" i="35"/>
  <c r="L19" i="35"/>
  <c r="L27" i="35"/>
  <c r="L11" i="35"/>
  <c r="L115" i="35"/>
  <c r="L31" i="35"/>
  <c r="L111" i="35"/>
  <c r="L77" i="35"/>
  <c r="L93" i="35"/>
  <c r="L117" i="35"/>
  <c r="L125" i="35"/>
  <c r="L65" i="35"/>
  <c r="L103" i="35"/>
  <c r="L53" i="35"/>
  <c r="L89" i="35"/>
  <c r="L113" i="35"/>
  <c r="L91" i="35"/>
  <c r="L37" i="35"/>
  <c r="L85" i="35"/>
  <c r="L55" i="35"/>
  <c r="L123" i="35"/>
  <c r="L61" i="35"/>
  <c r="L109" i="35"/>
  <c r="L59" i="35"/>
  <c r="L99" i="35"/>
  <c r="L101" i="35"/>
  <c r="L67" i="35"/>
  <c r="R105" i="35"/>
  <c r="R47" i="35"/>
  <c r="R55" i="35"/>
  <c r="R51" i="35"/>
  <c r="R19" i="35"/>
  <c r="R73" i="35"/>
  <c r="R129" i="35"/>
  <c r="R83" i="35"/>
  <c r="R63" i="35"/>
  <c r="R107" i="35"/>
  <c r="R59" i="35"/>
  <c r="R41" i="35"/>
  <c r="R81" i="35"/>
  <c r="R15" i="35"/>
  <c r="R87" i="35"/>
  <c r="R95" i="35"/>
  <c r="R127" i="35"/>
  <c r="R75" i="35"/>
  <c r="R123" i="35"/>
  <c r="R35" i="35"/>
  <c r="R113" i="35"/>
  <c r="R11" i="35"/>
  <c r="R111" i="35"/>
  <c r="R119" i="35"/>
  <c r="R61" i="35"/>
  <c r="R27" i="35"/>
  <c r="R49" i="35"/>
  <c r="R57" i="35"/>
  <c r="R65" i="35"/>
  <c r="R97" i="35"/>
  <c r="R23" i="35"/>
  <c r="R21" i="35"/>
  <c r="R53" i="35"/>
  <c r="R33" i="35"/>
  <c r="R89" i="35"/>
  <c r="R121" i="35"/>
  <c r="R115" i="35"/>
  <c r="R39" i="35"/>
  <c r="R71" i="35"/>
  <c r="R79" i="35"/>
  <c r="R103" i="35"/>
  <c r="R17" i="35"/>
  <c r="R25" i="35"/>
  <c r="R13" i="35"/>
  <c r="R37" i="35"/>
  <c r="R69" i="35"/>
  <c r="R93" i="35"/>
  <c r="R101" i="35"/>
  <c r="R43" i="35"/>
  <c r="R31" i="35"/>
  <c r="R45" i="35"/>
  <c r="R77" i="35"/>
  <c r="R67" i="35"/>
  <c r="R125" i="35"/>
  <c r="R91" i="35"/>
  <c r="R109" i="35"/>
  <c r="R29" i="35"/>
  <c r="R117" i="35"/>
  <c r="R99" i="35"/>
  <c r="R85" i="35"/>
  <c r="V65" i="35"/>
  <c r="V113" i="35"/>
  <c r="V31" i="35"/>
  <c r="V39" i="35"/>
  <c r="V55" i="35"/>
  <c r="V19" i="35"/>
  <c r="V25" i="35"/>
  <c r="V33" i="35"/>
  <c r="V73" i="35"/>
  <c r="V79" i="35"/>
  <c r="V127" i="35"/>
  <c r="V87" i="35"/>
  <c r="V111" i="35"/>
  <c r="V43" i="35"/>
  <c r="V75" i="35"/>
  <c r="V35" i="35"/>
  <c r="V41" i="35"/>
  <c r="V15" i="35"/>
  <c r="V63" i="35"/>
  <c r="V57" i="35"/>
  <c r="V115" i="35"/>
  <c r="V23" i="35"/>
  <c r="V95" i="35"/>
  <c r="V119" i="35"/>
  <c r="V51" i="35"/>
  <c r="V123" i="35"/>
  <c r="V29" i="35"/>
  <c r="V27" i="35"/>
  <c r="V59" i="35"/>
  <c r="V97" i="35"/>
  <c r="V83" i="35"/>
  <c r="V47" i="35"/>
  <c r="V103" i="35"/>
  <c r="V107" i="35"/>
  <c r="V17" i="35"/>
  <c r="V49" i="35"/>
  <c r="V81" i="35"/>
  <c r="V89" i="35"/>
  <c r="V105" i="35"/>
  <c r="V129" i="35"/>
  <c r="V11" i="35"/>
  <c r="V71" i="35"/>
  <c r="V91" i="35"/>
  <c r="V13" i="35"/>
  <c r="V61" i="35"/>
  <c r="V37" i="35"/>
  <c r="V53" i="35"/>
  <c r="V69" i="35"/>
  <c r="V93" i="35"/>
  <c r="V21" i="35"/>
  <c r="V77" i="35"/>
  <c r="V109" i="35"/>
  <c r="V101" i="35"/>
  <c r="V125" i="35"/>
  <c r="V99" i="35"/>
  <c r="V67" i="35"/>
  <c r="V45" i="35"/>
  <c r="V121" i="35"/>
  <c r="V85" i="35"/>
  <c r="V117" i="35"/>
  <c r="T57" i="35"/>
  <c r="T129" i="35"/>
  <c r="T43" i="35"/>
  <c r="T13" i="35"/>
  <c r="T27" i="35"/>
  <c r="T17" i="35"/>
  <c r="T49" i="35"/>
  <c r="T97" i="35"/>
  <c r="T47" i="35"/>
  <c r="T63" i="35"/>
  <c r="T19" i="35"/>
  <c r="T89" i="35"/>
  <c r="T105" i="35"/>
  <c r="T113" i="35"/>
  <c r="T23" i="35"/>
  <c r="T55" i="35"/>
  <c r="T119" i="35"/>
  <c r="T51" i="35"/>
  <c r="T83" i="35"/>
  <c r="T127" i="35"/>
  <c r="T91" i="35"/>
  <c r="T45" i="35"/>
  <c r="T69" i="35"/>
  <c r="T77" i="35"/>
  <c r="T59" i="35"/>
  <c r="T33" i="35"/>
  <c r="T81" i="35"/>
  <c r="T15" i="35"/>
  <c r="T39" i="35"/>
  <c r="T87" i="35"/>
  <c r="T123" i="35"/>
  <c r="T61" i="35"/>
  <c r="T35" i="35"/>
  <c r="T41" i="35"/>
  <c r="T11" i="35"/>
  <c r="T65" i="35"/>
  <c r="T73" i="35"/>
  <c r="T31" i="35"/>
  <c r="T95" i="35"/>
  <c r="T103" i="35"/>
  <c r="T111" i="35"/>
  <c r="T107" i="35"/>
  <c r="T37" i="35"/>
  <c r="T53" i="35"/>
  <c r="T115" i="35"/>
  <c r="T29" i="35"/>
  <c r="T85" i="35"/>
  <c r="T79" i="35"/>
  <c r="T101" i="35"/>
  <c r="T109" i="35"/>
  <c r="T21" i="35"/>
  <c r="T71" i="35"/>
  <c r="T99" i="35"/>
  <c r="T121" i="35"/>
  <c r="T93" i="35"/>
  <c r="T25" i="35"/>
  <c r="T75" i="35"/>
  <c r="T117" i="35"/>
  <c r="T125" i="35"/>
  <c r="T67" i="35"/>
  <c r="U59" i="35"/>
  <c r="U17" i="35"/>
  <c r="U89" i="35"/>
  <c r="U83" i="35"/>
  <c r="U47" i="35"/>
  <c r="U71" i="35"/>
  <c r="U95" i="35"/>
  <c r="U91" i="35"/>
  <c r="U69" i="35"/>
  <c r="U41" i="35"/>
  <c r="U49" i="35"/>
  <c r="U81" i="35"/>
  <c r="U113" i="35"/>
  <c r="U11" i="35"/>
  <c r="U55" i="35"/>
  <c r="U87" i="35"/>
  <c r="U33" i="35"/>
  <c r="U65" i="35"/>
  <c r="U129" i="35"/>
  <c r="U39" i="35"/>
  <c r="U103" i="35"/>
  <c r="U19" i="35"/>
  <c r="U53" i="35"/>
  <c r="U35" i="35"/>
  <c r="U25" i="35"/>
  <c r="U121" i="35"/>
  <c r="U15" i="35"/>
  <c r="U31" i="35"/>
  <c r="U79" i="35"/>
  <c r="U111" i="35"/>
  <c r="U45" i="35"/>
  <c r="U73" i="35"/>
  <c r="U127" i="35"/>
  <c r="U107" i="35"/>
  <c r="U63" i="35"/>
  <c r="U57" i="35"/>
  <c r="U105" i="35"/>
  <c r="U115" i="35"/>
  <c r="U23" i="35"/>
  <c r="U13" i="35"/>
  <c r="U27" i="35"/>
  <c r="U37" i="35"/>
  <c r="U43" i="35"/>
  <c r="U61" i="35"/>
  <c r="U117" i="35"/>
  <c r="U67" i="35"/>
  <c r="U29" i="35"/>
  <c r="U99" i="35"/>
  <c r="U93" i="35"/>
  <c r="U109" i="35"/>
  <c r="U101" i="35"/>
  <c r="U85" i="35"/>
  <c r="U75" i="35"/>
  <c r="U21" i="35"/>
  <c r="U97" i="35"/>
  <c r="U125" i="35"/>
  <c r="U51" i="35"/>
  <c r="U77" i="35"/>
  <c r="U119" i="35"/>
  <c r="U123" i="35"/>
  <c r="AA35" i="35"/>
  <c r="AA65" i="35"/>
  <c r="AA103" i="35"/>
  <c r="AA107" i="35"/>
  <c r="AA19" i="35"/>
  <c r="AA91" i="35"/>
  <c r="AA45" i="35"/>
  <c r="AA53" i="35"/>
  <c r="AA25" i="35"/>
  <c r="AA41" i="35"/>
  <c r="AA121" i="35"/>
  <c r="AA71" i="35"/>
  <c r="AA79" i="35"/>
  <c r="AA111" i="35"/>
  <c r="AA59" i="35"/>
  <c r="AA17" i="35"/>
  <c r="AA49" i="35"/>
  <c r="AA39" i="35"/>
  <c r="AA127" i="35"/>
  <c r="AA13" i="35"/>
  <c r="AA115" i="35"/>
  <c r="AA63" i="35"/>
  <c r="AA95" i="35"/>
  <c r="AA105" i="35"/>
  <c r="AA55" i="35"/>
  <c r="AA119" i="35"/>
  <c r="AA51" i="35"/>
  <c r="AA43" i="35"/>
  <c r="AA75" i="35"/>
  <c r="AA21" i="35"/>
  <c r="AA27" i="35"/>
  <c r="AA73" i="35"/>
  <c r="AA83" i="35"/>
  <c r="AA23" i="35"/>
  <c r="AA31" i="35"/>
  <c r="AA33" i="35"/>
  <c r="AA57" i="35"/>
  <c r="AA81" i="35"/>
  <c r="AA15" i="35"/>
  <c r="AA87" i="35"/>
  <c r="AA123" i="35"/>
  <c r="AA37" i="35"/>
  <c r="AA129" i="35"/>
  <c r="AA47" i="35"/>
  <c r="AA109" i="35"/>
  <c r="AA99" i="35"/>
  <c r="AA89" i="35"/>
  <c r="AA29" i="35"/>
  <c r="AA101" i="35"/>
  <c r="AA113" i="35"/>
  <c r="AA93" i="35"/>
  <c r="AA117" i="35"/>
  <c r="AA125" i="35"/>
  <c r="AA11" i="35"/>
  <c r="AA77" i="35"/>
  <c r="AA69" i="35"/>
  <c r="AA85" i="35"/>
  <c r="AA97" i="35"/>
  <c r="AA61" i="35"/>
  <c r="AA67" i="35"/>
  <c r="Z73" i="35"/>
  <c r="Z89" i="35"/>
  <c r="Z129" i="35"/>
  <c r="Z83" i="35"/>
  <c r="Z23" i="35"/>
  <c r="Z31" i="35"/>
  <c r="Z69" i="35"/>
  <c r="Z35" i="35"/>
  <c r="Z41" i="35"/>
  <c r="Z81" i="35"/>
  <c r="Z97" i="35"/>
  <c r="Z15" i="35"/>
  <c r="Z87" i="35"/>
  <c r="Z127" i="35"/>
  <c r="Z75" i="35"/>
  <c r="Z123" i="35"/>
  <c r="Z113" i="35"/>
  <c r="Z11" i="35"/>
  <c r="Z39" i="35"/>
  <c r="Z103" i="35"/>
  <c r="Z119" i="35"/>
  <c r="Z59" i="35"/>
  <c r="Z49" i="35"/>
  <c r="Z57" i="35"/>
  <c r="Z65" i="35"/>
  <c r="Z105" i="35"/>
  <c r="Z107" i="35"/>
  <c r="Z21" i="35"/>
  <c r="Z53" i="35"/>
  <c r="Z33" i="35"/>
  <c r="Z121" i="35"/>
  <c r="Z115" i="35"/>
  <c r="Z71" i="35"/>
  <c r="Z79" i="35"/>
  <c r="Z17" i="35"/>
  <c r="Z25" i="35"/>
  <c r="Z95" i="35"/>
  <c r="Z27" i="35"/>
  <c r="Z63" i="35"/>
  <c r="Z43" i="35"/>
  <c r="Z91" i="35"/>
  <c r="Z101" i="35"/>
  <c r="Z47" i="35"/>
  <c r="Z109" i="35"/>
  <c r="Z45" i="35"/>
  <c r="Z55" i="35"/>
  <c r="Z19" i="35"/>
  <c r="Z13" i="35"/>
  <c r="Z77" i="35"/>
  <c r="Z67" i="35"/>
  <c r="Z61" i="35"/>
  <c r="Z29" i="35"/>
  <c r="Z117" i="35"/>
  <c r="Z99" i="35"/>
  <c r="Z37" i="35"/>
  <c r="Z93" i="35"/>
  <c r="Z111" i="35"/>
  <c r="Z125" i="35"/>
  <c r="Z51" i="35"/>
  <c r="Z85" i="35"/>
  <c r="J59" i="35"/>
  <c r="J49" i="35"/>
  <c r="J91" i="35"/>
  <c r="J89" i="35"/>
  <c r="J23" i="35"/>
  <c r="J39" i="35"/>
  <c r="J55" i="35"/>
  <c r="J51" i="35"/>
  <c r="J19" i="35"/>
  <c r="J27" i="35"/>
  <c r="J35" i="35"/>
  <c r="J73" i="35"/>
  <c r="J129" i="35"/>
  <c r="J83" i="35"/>
  <c r="J115" i="35"/>
  <c r="J107" i="35"/>
  <c r="J41" i="35"/>
  <c r="J81" i="35"/>
  <c r="J11" i="35"/>
  <c r="J15" i="35"/>
  <c r="J87" i="35"/>
  <c r="J103" i="35"/>
  <c r="J127" i="35"/>
  <c r="J75" i="35"/>
  <c r="J123" i="35"/>
  <c r="J29" i="35"/>
  <c r="J37" i="35"/>
  <c r="J105" i="35"/>
  <c r="J113" i="35"/>
  <c r="J63" i="35"/>
  <c r="J57" i="35"/>
  <c r="J65" i="35"/>
  <c r="J111" i="35"/>
  <c r="J33" i="35"/>
  <c r="J97" i="35"/>
  <c r="J121" i="35"/>
  <c r="J47" i="35"/>
  <c r="J71" i="35"/>
  <c r="J79" i="35"/>
  <c r="J95" i="35"/>
  <c r="J21" i="35"/>
  <c r="J85" i="35"/>
  <c r="J117" i="35"/>
  <c r="J119" i="35"/>
  <c r="J43" i="35"/>
  <c r="J61" i="35"/>
  <c r="J25" i="35"/>
  <c r="J109" i="35"/>
  <c r="J125" i="35"/>
  <c r="J17" i="35"/>
  <c r="J45" i="35"/>
  <c r="J69" i="35"/>
  <c r="J101" i="35"/>
  <c r="J13" i="35"/>
  <c r="J31" i="35"/>
  <c r="J77" i="35"/>
  <c r="J67" i="35"/>
  <c r="J53" i="35"/>
  <c r="J93" i="35"/>
  <c r="J99" i="35"/>
  <c r="X57" i="35"/>
  <c r="X11" i="35"/>
  <c r="X115" i="35"/>
  <c r="X23" i="35"/>
  <c r="X63" i="35"/>
  <c r="X51" i="35"/>
  <c r="X29" i="35"/>
  <c r="X45" i="35"/>
  <c r="X53" i="35"/>
  <c r="X59" i="35"/>
  <c r="X25" i="35"/>
  <c r="X33" i="35"/>
  <c r="X71" i="35"/>
  <c r="X111" i="35"/>
  <c r="X17" i="35"/>
  <c r="X81" i="35"/>
  <c r="X89" i="35"/>
  <c r="X129" i="35"/>
  <c r="X103" i="35"/>
  <c r="X27" i="35"/>
  <c r="X47" i="35"/>
  <c r="X21" i="35"/>
  <c r="X37" i="35"/>
  <c r="X35" i="35"/>
  <c r="X97" i="35"/>
  <c r="X113" i="35"/>
  <c r="X39" i="35"/>
  <c r="X55" i="35"/>
  <c r="X107" i="35"/>
  <c r="X19" i="35"/>
  <c r="X91" i="35"/>
  <c r="X49" i="35"/>
  <c r="X73" i="35"/>
  <c r="X83" i="35"/>
  <c r="X31" i="35"/>
  <c r="X79" i="35"/>
  <c r="X95" i="35"/>
  <c r="X121" i="35"/>
  <c r="X15" i="35"/>
  <c r="X87" i="35"/>
  <c r="X119" i="35"/>
  <c r="X127" i="35"/>
  <c r="X43" i="35"/>
  <c r="X75" i="35"/>
  <c r="X123" i="35"/>
  <c r="X109" i="35"/>
  <c r="X67" i="35"/>
  <c r="X101" i="35"/>
  <c r="X77" i="35"/>
  <c r="X125" i="35"/>
  <c r="X93" i="35"/>
  <c r="X41" i="35"/>
  <c r="X65" i="35"/>
  <c r="X85" i="35"/>
  <c r="X105" i="35"/>
  <c r="X117" i="35"/>
  <c r="X13" i="35"/>
  <c r="X69" i="35"/>
  <c r="X61" i="35"/>
  <c r="X99" i="35"/>
  <c r="AB97" i="35"/>
  <c r="AB39" i="35"/>
  <c r="AB63" i="35"/>
  <c r="AB111" i="35"/>
  <c r="AB127" i="35"/>
  <c r="AB59" i="35"/>
  <c r="AB105" i="35"/>
  <c r="AB23" i="35"/>
  <c r="AB95" i="35"/>
  <c r="AB119" i="35"/>
  <c r="AB51" i="35"/>
  <c r="AB83" i="35"/>
  <c r="AB31" i="35"/>
  <c r="AB33" i="35"/>
  <c r="AB81" i="35"/>
  <c r="AB115" i="35"/>
  <c r="AB15" i="35"/>
  <c r="AB87" i="35"/>
  <c r="AB75" i="35"/>
  <c r="AB123" i="35"/>
  <c r="AB61" i="35"/>
  <c r="AB57" i="35"/>
  <c r="AB73" i="35"/>
  <c r="AB11" i="35"/>
  <c r="AB37" i="35"/>
  <c r="AB27" i="35"/>
  <c r="AB17" i="35"/>
  <c r="AB49" i="35"/>
  <c r="AB65" i="35"/>
  <c r="AB113" i="35"/>
  <c r="AB47" i="35"/>
  <c r="AB55" i="35"/>
  <c r="AB103" i="35"/>
  <c r="AB107" i="35"/>
  <c r="AB25" i="35"/>
  <c r="AB89" i="35"/>
  <c r="AB121" i="35"/>
  <c r="AB129" i="35"/>
  <c r="AB71" i="35"/>
  <c r="AB79" i="35"/>
  <c r="AB43" i="35"/>
  <c r="AB91" i="35"/>
  <c r="AB21" i="35"/>
  <c r="AB29" i="35"/>
  <c r="AB93" i="35"/>
  <c r="AB77" i="35"/>
  <c r="AB13" i="35"/>
  <c r="AB45" i="35"/>
  <c r="AB53" i="35"/>
  <c r="AB85" i="35"/>
  <c r="AB35" i="35"/>
  <c r="AB41" i="35"/>
  <c r="AB109" i="35"/>
  <c r="AB19" i="35"/>
  <c r="AB117" i="35"/>
  <c r="AB125" i="35"/>
  <c r="AB67" i="35"/>
  <c r="AB99" i="35"/>
  <c r="AB69" i="35"/>
  <c r="AB101" i="35"/>
  <c r="Q59" i="35"/>
  <c r="Q25" i="35"/>
  <c r="Q33" i="35"/>
  <c r="Q49" i="35"/>
  <c r="Q71" i="35"/>
  <c r="Q37" i="35"/>
  <c r="Q17" i="35"/>
  <c r="Q105" i="35"/>
  <c r="Q129" i="35"/>
  <c r="Q47" i="35"/>
  <c r="Q103" i="35"/>
  <c r="Q13" i="35"/>
  <c r="Q41" i="35"/>
  <c r="Q65" i="35"/>
  <c r="Q115" i="35"/>
  <c r="Q31" i="35"/>
  <c r="Q27" i="35"/>
  <c r="Q35" i="35"/>
  <c r="Q121" i="35"/>
  <c r="Q23" i="35"/>
  <c r="Q39" i="35"/>
  <c r="Q55" i="35"/>
  <c r="Q63" i="35"/>
  <c r="Q51" i="35"/>
  <c r="Q19" i="35"/>
  <c r="Q73" i="35"/>
  <c r="Q81" i="35"/>
  <c r="Q83" i="35"/>
  <c r="Q79" i="35"/>
  <c r="Q95" i="35"/>
  <c r="Q111" i="35"/>
  <c r="Q119" i="35"/>
  <c r="Q61" i="35"/>
  <c r="Q11" i="35"/>
  <c r="Q15" i="35"/>
  <c r="Q87" i="35"/>
  <c r="Q127" i="35"/>
  <c r="Q43" i="35"/>
  <c r="Q97" i="35"/>
  <c r="Q113" i="35"/>
  <c r="Q21" i="35"/>
  <c r="Q93" i="35"/>
  <c r="Q99" i="35"/>
  <c r="Q29" i="35"/>
  <c r="Q107" i="35"/>
  <c r="Q91" i="35"/>
  <c r="Q125" i="35"/>
  <c r="Q67" i="35"/>
  <c r="Q89" i="35"/>
  <c r="Q75" i="35"/>
  <c r="Q85" i="35"/>
  <c r="Q69" i="35"/>
  <c r="Q77" i="35"/>
  <c r="Q53" i="35"/>
  <c r="Q101" i="35"/>
  <c r="Q109" i="35"/>
  <c r="Q45" i="35"/>
  <c r="Q117" i="35"/>
  <c r="Q123" i="35"/>
  <c r="Q57" i="35"/>
  <c r="N97" i="35"/>
  <c r="N121" i="35"/>
  <c r="N95" i="35"/>
  <c r="N21" i="35"/>
  <c r="N37" i="35"/>
  <c r="N65" i="35"/>
  <c r="N113" i="35"/>
  <c r="N19" i="35"/>
  <c r="N43" i="35"/>
  <c r="N27" i="35"/>
  <c r="N25" i="35"/>
  <c r="N73" i="35"/>
  <c r="N105" i="35"/>
  <c r="N79" i="35"/>
  <c r="N111" i="35"/>
  <c r="N123" i="35"/>
  <c r="N89" i="35"/>
  <c r="N31" i="35"/>
  <c r="N55" i="35"/>
  <c r="N87" i="35"/>
  <c r="N75" i="35"/>
  <c r="N91" i="35"/>
  <c r="N35" i="35"/>
  <c r="N33" i="35"/>
  <c r="N41" i="35"/>
  <c r="N47" i="35"/>
  <c r="N63" i="35"/>
  <c r="N13" i="35"/>
  <c r="N57" i="35"/>
  <c r="N115" i="35"/>
  <c r="N15" i="35"/>
  <c r="N23" i="35"/>
  <c r="N119" i="35"/>
  <c r="N59" i="35"/>
  <c r="N83" i="35"/>
  <c r="N127" i="35"/>
  <c r="N107" i="35"/>
  <c r="N117" i="35"/>
  <c r="N125" i="35"/>
  <c r="N67" i="35"/>
  <c r="N81" i="35"/>
  <c r="N71" i="35"/>
  <c r="N61" i="35"/>
  <c r="N109" i="35"/>
  <c r="N85" i="35"/>
  <c r="N129" i="35"/>
  <c r="N99" i="35"/>
  <c r="N11" i="35"/>
  <c r="N53" i="35"/>
  <c r="N93" i="35"/>
  <c r="N17" i="35"/>
  <c r="N103" i="35"/>
  <c r="N77" i="35"/>
  <c r="N45" i="35"/>
  <c r="N69" i="35"/>
  <c r="N49" i="35"/>
  <c r="N101" i="35"/>
  <c r="N51" i="35"/>
  <c r="N39" i="35"/>
  <c r="N29" i="35"/>
  <c r="C144" i="29" a="1"/>
  <c r="C144" i="29" s="1"/>
  <c r="C14" i="40"/>
  <c r="C15" i="40" s="1"/>
  <c r="C14" i="42"/>
  <c r="C15" i="42" s="1"/>
  <c r="C12" i="40"/>
  <c r="C13" i="40" s="1"/>
  <c r="C12" i="42"/>
  <c r="C13" i="42" s="1"/>
  <c r="K27" i="35"/>
  <c r="K81" i="35"/>
  <c r="K113" i="35"/>
  <c r="K15" i="35"/>
  <c r="K87" i="35"/>
  <c r="K123" i="35"/>
  <c r="K89" i="35"/>
  <c r="K11" i="35"/>
  <c r="K115" i="35"/>
  <c r="K103" i="35"/>
  <c r="K91" i="35"/>
  <c r="K35" i="35"/>
  <c r="K65" i="35"/>
  <c r="K129" i="35"/>
  <c r="K75" i="35"/>
  <c r="K25" i="35"/>
  <c r="K57" i="35"/>
  <c r="K121" i="35"/>
  <c r="K71" i="35"/>
  <c r="K79" i="35"/>
  <c r="K111" i="35"/>
  <c r="K43" i="35"/>
  <c r="K85" i="35"/>
  <c r="K93" i="35"/>
  <c r="K17" i="35"/>
  <c r="K97" i="35"/>
  <c r="K47" i="35"/>
  <c r="K127" i="35"/>
  <c r="K13" i="35"/>
  <c r="K45" i="35"/>
  <c r="K63" i="35"/>
  <c r="K95" i="35"/>
  <c r="K59" i="35"/>
  <c r="K41" i="35"/>
  <c r="K49" i="35"/>
  <c r="K105" i="35"/>
  <c r="K55" i="35"/>
  <c r="K119" i="35"/>
  <c r="K51" i="35"/>
  <c r="K19" i="35"/>
  <c r="K33" i="35"/>
  <c r="K107" i="35"/>
  <c r="K61" i="35"/>
  <c r="K69" i="35"/>
  <c r="K101" i="35"/>
  <c r="K23" i="35"/>
  <c r="K117" i="35"/>
  <c r="K67" i="35"/>
  <c r="K83" i="35"/>
  <c r="K39" i="35"/>
  <c r="K31" i="35"/>
  <c r="K77" i="35"/>
  <c r="K99" i="35"/>
  <c r="K29" i="35"/>
  <c r="K109" i="35"/>
  <c r="K73" i="35"/>
  <c r="K53" i="35"/>
  <c r="K125" i="35"/>
  <c r="K21" i="35"/>
  <c r="K37" i="35"/>
  <c r="I27" i="35"/>
  <c r="I33" i="35"/>
  <c r="I97" i="35"/>
  <c r="I55" i="35"/>
  <c r="I119" i="35"/>
  <c r="I43" i="35"/>
  <c r="I13" i="35"/>
  <c r="I73" i="35"/>
  <c r="I31" i="35"/>
  <c r="I95" i="35"/>
  <c r="I49" i="35"/>
  <c r="I113" i="35"/>
  <c r="I11" i="35"/>
  <c r="I71" i="35"/>
  <c r="I51" i="35"/>
  <c r="I91" i="35"/>
  <c r="I59" i="35"/>
  <c r="I25" i="35"/>
  <c r="I89" i="35"/>
  <c r="I47" i="35"/>
  <c r="I111" i="35"/>
  <c r="I19" i="35"/>
  <c r="I69" i="35"/>
  <c r="I65" i="35"/>
  <c r="I129" i="35"/>
  <c r="I115" i="35"/>
  <c r="I23" i="35"/>
  <c r="I87" i="35"/>
  <c r="I45" i="35"/>
  <c r="I41" i="35"/>
  <c r="I105" i="35"/>
  <c r="I63" i="35"/>
  <c r="I127" i="35"/>
  <c r="I35" i="35"/>
  <c r="I17" i="35"/>
  <c r="I81" i="35"/>
  <c r="I39" i="35"/>
  <c r="I103" i="35"/>
  <c r="I99" i="35"/>
  <c r="I101" i="35"/>
  <c r="I57" i="35"/>
  <c r="I123" i="35"/>
  <c r="I21" i="35"/>
  <c r="I117" i="35"/>
  <c r="I121" i="35"/>
  <c r="I37" i="35"/>
  <c r="I107" i="35"/>
  <c r="I61" i="35"/>
  <c r="I93" i="35"/>
  <c r="I125" i="35"/>
  <c r="I67" i="35"/>
  <c r="I75" i="35"/>
  <c r="I85" i="35"/>
  <c r="I83" i="35"/>
  <c r="I15" i="35"/>
  <c r="I79" i="35"/>
  <c r="I29" i="35"/>
  <c r="I77" i="35"/>
  <c r="I109" i="35"/>
  <c r="I53" i="35"/>
  <c r="C136" i="39" a="1"/>
  <c r="C198" i="39" a="1"/>
  <c r="P159" i="22"/>
  <c r="C77" i="38"/>
  <c r="C80" i="41" s="1"/>
  <c r="C81" i="41" s="1"/>
  <c r="AN79" i="38"/>
  <c r="P7" i="29"/>
  <c r="O7" i="12" s="1"/>
  <c r="O38" i="12" s="1"/>
  <c r="C14" i="31"/>
  <c r="C15" i="31" s="1"/>
  <c r="C16" i="37"/>
  <c r="C17" i="37" s="1"/>
  <c r="C16" i="36"/>
  <c r="C17" i="36" s="1"/>
  <c r="C14" i="35"/>
  <c r="C15" i="35" s="1"/>
  <c r="C12" i="31"/>
  <c r="C13" i="31" s="1"/>
  <c r="C14" i="37"/>
  <c r="C15" i="37" s="1"/>
  <c r="C14" i="36"/>
  <c r="C15" i="36" s="1"/>
  <c r="C12" i="35"/>
  <c r="C13" i="35" s="1"/>
  <c r="AB133" i="31"/>
  <c r="Q133" i="31"/>
  <c r="N133" i="31"/>
  <c r="K133" i="31"/>
  <c r="I133" i="31"/>
  <c r="X133" i="31"/>
  <c r="T133" i="31"/>
  <c r="Y133" i="31"/>
  <c r="J133" i="31"/>
  <c r="AC133" i="31"/>
  <c r="W133" i="31"/>
  <c r="P133" i="31"/>
  <c r="M133" i="31"/>
  <c r="O133" i="31"/>
  <c r="S133" i="31"/>
  <c r="L133" i="31"/>
  <c r="R133" i="31"/>
  <c r="V133" i="31"/>
  <c r="U133" i="31"/>
  <c r="AA133" i="31"/>
  <c r="Z133" i="31"/>
  <c r="R8" i="36"/>
  <c r="R288" i="29"/>
  <c r="R281" i="29"/>
  <c r="R8" i="29" s="1"/>
  <c r="S7" i="37"/>
  <c r="S8" i="37" s="1"/>
  <c r="S7" i="36"/>
  <c r="S142" i="36" s="1" a="1"/>
  <c r="S142" i="36" s="1"/>
  <c r="N267" i="29"/>
  <c r="M14" i="12" s="1"/>
  <c r="T5" i="31"/>
  <c r="T5" i="37"/>
  <c r="T5" i="36"/>
  <c r="Q280" i="29"/>
  <c r="Q7" i="29" s="1"/>
  <c r="T5" i="35"/>
  <c r="U6" i="37"/>
  <c r="U6" i="36"/>
  <c r="U6" i="35"/>
  <c r="U6" i="31"/>
  <c r="S289" i="29"/>
  <c r="S15" i="29"/>
  <c r="S290" i="29"/>
  <c r="S282" i="29" s="1"/>
  <c r="S9" i="29" s="1"/>
  <c r="P151" i="22"/>
  <c r="P147" i="22"/>
  <c r="P158" i="22"/>
  <c r="P160" i="22"/>
  <c r="P155" i="22"/>
  <c r="P150" i="22"/>
  <c r="P152" i="22"/>
  <c r="P164" i="22"/>
  <c r="P161" i="22"/>
  <c r="P148" i="22"/>
  <c r="P167" i="22"/>
  <c r="P153" i="22"/>
  <c r="P156" i="22"/>
  <c r="P162" i="22"/>
  <c r="P165" i="22"/>
  <c r="P163" i="22"/>
  <c r="P166" i="22"/>
  <c r="P154" i="22"/>
  <c r="P149" i="22"/>
  <c r="V166" i="22"/>
  <c r="AE156" i="22"/>
  <c r="AB150" i="22"/>
  <c r="V163" i="22"/>
  <c r="AE155" i="22"/>
  <c r="T149" i="22"/>
  <c r="T148" i="22"/>
  <c r="AC153" i="22"/>
  <c r="AE166" i="22"/>
  <c r="T160" i="22"/>
  <c r="AE152" i="22"/>
  <c r="AJ164" i="22"/>
  <c r="V152" i="22"/>
  <c r="AF147" i="22"/>
  <c r="T156" i="22"/>
  <c r="AJ161" i="22"/>
  <c r="AB153" i="22"/>
  <c r="AJ147" i="22"/>
  <c r="AC150" i="22"/>
  <c r="T147" i="22"/>
  <c r="AF166" i="22"/>
  <c r="R153" i="22"/>
  <c r="Z165" i="22"/>
  <c r="AI158" i="22"/>
  <c r="AE160" i="22"/>
  <c r="AG159" i="22"/>
  <c r="AB147" i="22"/>
  <c r="AE163" i="22"/>
  <c r="AC149" i="22"/>
  <c r="AC167" i="22"/>
  <c r="AC160" i="22"/>
  <c r="AD148" i="22"/>
  <c r="U167" i="22"/>
  <c r="AF163" i="22"/>
  <c r="AC156" i="22"/>
  <c r="R150" i="22"/>
  <c r="X162" i="22"/>
  <c r="AI154" i="22"/>
  <c r="Y148" i="22"/>
  <c r="AG166" i="22"/>
  <c r="AA153" i="22"/>
  <c r="AI165" i="22"/>
  <c r="X159" i="22"/>
  <c r="AG151" i="22"/>
  <c r="V148" i="22"/>
  <c r="AD160" i="22"/>
  <c r="R147" i="22"/>
  <c r="AG163" i="22"/>
  <c r="AD156" i="22"/>
  <c r="AA150" i="22"/>
  <c r="AG162" i="22"/>
  <c r="V155" i="22"/>
  <c r="AD167" i="22"/>
  <c r="AE148" i="22"/>
  <c r="Y166" i="22"/>
  <c r="U153" i="22"/>
  <c r="V156" i="22"/>
  <c r="W163" i="22"/>
  <c r="S150" i="22"/>
  <c r="AH159" i="22"/>
  <c r="AA165" i="22"/>
  <c r="W152" i="22"/>
  <c r="AC164" i="22"/>
  <c r="AA158" i="22"/>
  <c r="AC147" i="22"/>
  <c r="AJ148" i="22"/>
  <c r="Q147" i="22"/>
  <c r="Q167" i="22"/>
  <c r="AJ162" i="22"/>
  <c r="AJ159" i="22"/>
  <c r="AI155" i="22"/>
  <c r="AI152" i="22"/>
  <c r="AG149" i="22"/>
  <c r="Q166" i="22"/>
  <c r="AH155" i="22"/>
  <c r="AH152" i="22"/>
  <c r="AF149" i="22"/>
  <c r="AJ165" i="22"/>
  <c r="AI162" i="22"/>
  <c r="AI159" i="22"/>
  <c r="AG155" i="22"/>
  <c r="AG152" i="22"/>
  <c r="AE149" i="22"/>
  <c r="AB165" i="22"/>
  <c r="Z162" i="22"/>
  <c r="Z159" i="22"/>
  <c r="X155" i="22"/>
  <c r="X152" i="22"/>
  <c r="V149" i="22"/>
  <c r="S165" i="22"/>
  <c r="Q163" i="22"/>
  <c r="AJ158" i="22"/>
  <c r="AJ154" i="22"/>
  <c r="AI151" i="22"/>
  <c r="AF167" i="22"/>
  <c r="AD164" i="22"/>
  <c r="AD161" i="22"/>
  <c r="AB158" i="22"/>
  <c r="AB154" i="22"/>
  <c r="Z151" i="22"/>
  <c r="W167" i="22"/>
  <c r="U164" i="22"/>
  <c r="U161" i="22"/>
  <c r="S158" i="22"/>
  <c r="S154" i="22"/>
  <c r="Q152" i="22"/>
  <c r="AA148" i="22"/>
  <c r="T164" i="22"/>
  <c r="V159" i="22"/>
  <c r="X156" i="22"/>
  <c r="AB152" i="22"/>
  <c r="V150" i="22"/>
  <c r="AH163" i="22"/>
  <c r="AF160" i="22"/>
  <c r="AD159" i="22"/>
  <c r="AD150" i="22"/>
  <c r="R163" i="22"/>
  <c r="Z163" i="22"/>
  <c r="Q160" i="22"/>
  <c r="Z158" i="22"/>
  <c r="T155" i="22"/>
  <c r="V153" i="22"/>
  <c r="AF151" i="22"/>
  <c r="Z149" i="22"/>
  <c r="AD162" i="22"/>
  <c r="V162" i="22"/>
  <c r="T161" i="22"/>
  <c r="AF156" i="22"/>
  <c r="R154" i="22"/>
  <c r="Q151" i="22"/>
  <c r="AB164" i="22"/>
  <c r="AB161" i="22"/>
  <c r="AH158" i="22"/>
  <c r="AH154" i="22"/>
  <c r="Z154" i="22"/>
  <c r="T152" i="22"/>
  <c r="AH149" i="22"/>
  <c r="X160" i="22"/>
  <c r="R158" i="22"/>
  <c r="AB155" i="22"/>
  <c r="AD153" i="22"/>
  <c r="X151" i="22"/>
  <c r="R149" i="22"/>
  <c r="W160" i="22"/>
  <c r="X166" i="22"/>
  <c r="T153" i="22"/>
  <c r="U156" i="22"/>
  <c r="AH162" i="22"/>
  <c r="AD149" i="22"/>
  <c r="W155" i="22"/>
  <c r="Q162" i="22"/>
  <c r="AE167" i="22"/>
  <c r="Y151" i="22"/>
  <c r="U147" i="22"/>
  <c r="S148" i="22"/>
  <c r="AE165" i="22"/>
  <c r="AC162" i="22"/>
  <c r="AC159" i="22"/>
  <c r="AA155" i="22"/>
  <c r="AA152" i="22"/>
  <c r="Y149" i="22"/>
  <c r="AD165" i="22"/>
  <c r="AB162" i="22"/>
  <c r="AB159" i="22"/>
  <c r="Z155" i="22"/>
  <c r="Z152" i="22"/>
  <c r="X149" i="22"/>
  <c r="AC165" i="22"/>
  <c r="AA162" i="22"/>
  <c r="AA159" i="22"/>
  <c r="Y155" i="22"/>
  <c r="Y152" i="22"/>
  <c r="W149" i="22"/>
  <c r="T165" i="22"/>
  <c r="R162" i="22"/>
  <c r="R159" i="22"/>
  <c r="Q155" i="22"/>
  <c r="AG167" i="22"/>
  <c r="AE164" i="22"/>
  <c r="AE161" i="22"/>
  <c r="AC158" i="22"/>
  <c r="AC154" i="22"/>
  <c r="AA151" i="22"/>
  <c r="X167" i="22"/>
  <c r="V164" i="22"/>
  <c r="V161" i="22"/>
  <c r="T158" i="22"/>
  <c r="T154" i="22"/>
  <c r="R151" i="22"/>
  <c r="AI166" i="22"/>
  <c r="AI163" i="22"/>
  <c r="AG160" i="22"/>
  <c r="AG156" i="22"/>
  <c r="AE153" i="22"/>
  <c r="AE150" i="22"/>
  <c r="Z166" i="22"/>
  <c r="Y163" i="22"/>
  <c r="U150" i="22"/>
  <c r="V160" i="22"/>
  <c r="T150" i="22"/>
  <c r="U160" i="22"/>
  <c r="AF152" i="22"/>
  <c r="Y159" i="22"/>
  <c r="R165" i="22"/>
  <c r="AH151" i="22"/>
  <c r="AA154" i="22"/>
  <c r="W148" i="22"/>
  <c r="AI147" i="22"/>
  <c r="AF148" i="22"/>
  <c r="AA147" i="22"/>
  <c r="U148" i="22"/>
  <c r="W147" i="22"/>
  <c r="W165" i="22"/>
  <c r="U162" i="22"/>
  <c r="U159" i="22"/>
  <c r="S155" i="22"/>
  <c r="S152" i="22"/>
  <c r="Q149" i="22"/>
  <c r="V165" i="22"/>
  <c r="T162" i="22"/>
  <c r="T159" i="22"/>
  <c r="R155" i="22"/>
  <c r="R152" i="22"/>
  <c r="Q150" i="22"/>
  <c r="U165" i="22"/>
  <c r="S162" i="22"/>
  <c r="S159" i="22"/>
  <c r="Q156" i="22"/>
  <c r="AJ151" i="22"/>
  <c r="AH167" i="22"/>
  <c r="AF164" i="22"/>
  <c r="AF161" i="22"/>
  <c r="AD158" i="22"/>
  <c r="AD154" i="22"/>
  <c r="AB151" i="22"/>
  <c r="Y167" i="22"/>
  <c r="W164" i="22"/>
  <c r="W161" i="22"/>
  <c r="U158" i="22"/>
  <c r="U154" i="22"/>
  <c r="S151" i="22"/>
  <c r="AH160" i="22"/>
  <c r="AH156" i="22"/>
  <c r="AF153" i="22"/>
  <c r="AF150" i="22"/>
  <c r="AA166" i="22"/>
  <c r="AA163" i="22"/>
  <c r="Y160" i="22"/>
  <c r="Y156" i="22"/>
  <c r="W153" i="22"/>
  <c r="W150" i="22"/>
  <c r="R166" i="22"/>
  <c r="X147" i="22"/>
  <c r="W156" i="22"/>
  <c r="X163" i="22"/>
  <c r="W166" i="22"/>
  <c r="S153" i="22"/>
  <c r="AF155" i="22"/>
  <c r="Y162" i="22"/>
  <c r="U149" i="22"/>
  <c r="AC161" i="22"/>
  <c r="V167" i="22"/>
  <c r="AC148" i="22"/>
  <c r="X148" i="22"/>
  <c r="S147" i="22"/>
  <c r="AG147" i="22"/>
  <c r="AG148" i="22"/>
  <c r="AI164" i="22"/>
  <c r="AI161" i="22"/>
  <c r="AG158" i="22"/>
  <c r="AG154" i="22"/>
  <c r="AE151" i="22"/>
  <c r="AH164" i="22"/>
  <c r="AH161" i="22"/>
  <c r="AF158" i="22"/>
  <c r="AF154" i="22"/>
  <c r="AD151" i="22"/>
  <c r="AI167" i="22"/>
  <c r="AG164" i="22"/>
  <c r="AG161" i="22"/>
  <c r="AE158" i="22"/>
  <c r="AE154" i="22"/>
  <c r="AC151" i="22"/>
  <c r="Z167" i="22"/>
  <c r="X164" i="22"/>
  <c r="X161" i="22"/>
  <c r="V158" i="22"/>
  <c r="V154" i="22"/>
  <c r="T151" i="22"/>
  <c r="AJ166" i="22"/>
  <c r="AJ163" i="22"/>
  <c r="AI160" i="22"/>
  <c r="AI156" i="22"/>
  <c r="AG153" i="22"/>
  <c r="AG150" i="22"/>
  <c r="AB166" i="22"/>
  <c r="AB163" i="22"/>
  <c r="Z160" i="22"/>
  <c r="Z156" i="22"/>
  <c r="X153" i="22"/>
  <c r="X150" i="22"/>
  <c r="S166" i="22"/>
  <c r="S163" i="22"/>
  <c r="Q161" i="22"/>
  <c r="AJ155" i="22"/>
  <c r="AJ152" i="22"/>
  <c r="AI149" i="22"/>
  <c r="AF165" i="22"/>
  <c r="AA164" i="22"/>
  <c r="AA161" i="22"/>
  <c r="Y158" i="22"/>
  <c r="Y154" i="22"/>
  <c r="W151" i="22"/>
  <c r="AB167" i="22"/>
  <c r="Z164" i="22"/>
  <c r="Z161" i="22"/>
  <c r="X158" i="22"/>
  <c r="X154" i="22"/>
  <c r="V151" i="22"/>
  <c r="AA167" i="22"/>
  <c r="Y164" i="22"/>
  <c r="Y161" i="22"/>
  <c r="W158" i="22"/>
  <c r="W154" i="22"/>
  <c r="U151" i="22"/>
  <c r="R167" i="22"/>
  <c r="Q164" i="22"/>
  <c r="AH153" i="22"/>
  <c r="AH150" i="22"/>
  <c r="AC166" i="22"/>
  <c r="AC163" i="22"/>
  <c r="AA160" i="22"/>
  <c r="AA156" i="22"/>
  <c r="Y153" i="22"/>
  <c r="Y150" i="22"/>
  <c r="T166" i="22"/>
  <c r="T163" i="22"/>
  <c r="R160" i="22"/>
  <c r="R156" i="22"/>
  <c r="Q153" i="22"/>
  <c r="AG165" i="22"/>
  <c r="AE162" i="22"/>
  <c r="AE159" i="22"/>
  <c r="AC155" i="22"/>
  <c r="AC152" i="22"/>
  <c r="AA149" i="22"/>
  <c r="X165" i="22"/>
  <c r="S164" i="22"/>
  <c r="S161" i="22"/>
  <c r="Q159" i="22"/>
  <c r="AJ153" i="22"/>
  <c r="AJ150" i="22"/>
  <c r="T167" i="22"/>
  <c r="R164" i="22"/>
  <c r="R161" i="22"/>
  <c r="Q158" i="22"/>
  <c r="S167" i="22"/>
  <c r="Q165" i="22"/>
  <c r="AJ160" i="22"/>
  <c r="AJ156" i="22"/>
  <c r="AI153" i="22"/>
  <c r="AI150" i="22"/>
  <c r="AD166" i="22"/>
  <c r="AD163" i="22"/>
  <c r="AB160" i="22"/>
  <c r="AB156" i="22"/>
  <c r="Z153" i="22"/>
  <c r="Z150" i="22"/>
  <c r="U166" i="22"/>
  <c r="U163" i="22"/>
  <c r="S160" i="22"/>
  <c r="S156" i="22"/>
  <c r="Q154" i="22"/>
  <c r="AJ149" i="22"/>
  <c r="AH165" i="22"/>
  <c r="AF162" i="22"/>
  <c r="AF159" i="22"/>
  <c r="AD155" i="22"/>
  <c r="AD152" i="22"/>
  <c r="AB149" i="22"/>
  <c r="Y165" i="22"/>
  <c r="W162" i="22"/>
  <c r="W159" i="22"/>
  <c r="U155" i="22"/>
  <c r="U152" i="22"/>
  <c r="S149" i="22"/>
  <c r="AJ167" i="22"/>
  <c r="AH147" i="22"/>
  <c r="Y147" i="22"/>
  <c r="AI148" i="22"/>
  <c r="Z147" i="22"/>
  <c r="Q148" i="22"/>
  <c r="AD147" i="22"/>
  <c r="V147" i="22"/>
  <c r="Z148" i="22"/>
  <c r="AH148" i="22"/>
  <c r="R148" i="22"/>
  <c r="AB148" i="22"/>
  <c r="AE147" i="22"/>
  <c r="C13" i="22"/>
  <c r="AN15" i="22"/>
  <c r="AE109" i="35" l="1"/>
  <c r="AE21" i="35"/>
  <c r="AE17" i="35"/>
  <c r="AE23" i="35"/>
  <c r="AE49" i="35"/>
  <c r="AE97" i="35"/>
  <c r="AE67" i="35"/>
  <c r="AE89" i="35"/>
  <c r="AE93" i="35"/>
  <c r="AE129" i="35"/>
  <c r="AE77" i="35"/>
  <c r="AE125" i="35"/>
  <c r="AE123" i="35"/>
  <c r="AE35" i="35"/>
  <c r="AE115" i="35"/>
  <c r="AE25" i="35"/>
  <c r="AE95" i="35"/>
  <c r="AE33" i="35"/>
  <c r="AE29" i="35"/>
  <c r="AE57" i="35"/>
  <c r="AE127" i="35"/>
  <c r="AE59" i="35"/>
  <c r="AE31" i="35"/>
  <c r="AE27" i="35"/>
  <c r="AE79" i="35"/>
  <c r="AE61" i="35"/>
  <c r="AE101" i="35"/>
  <c r="AE63" i="35"/>
  <c r="AE65" i="35"/>
  <c r="AE91" i="35"/>
  <c r="AE73" i="35"/>
  <c r="AE15" i="35"/>
  <c r="AE107" i="35"/>
  <c r="AE99" i="35"/>
  <c r="AE105" i="35"/>
  <c r="AE69" i="35"/>
  <c r="AE51" i="35"/>
  <c r="AE13" i="35"/>
  <c r="C198" i="39"/>
  <c r="E332" i="39"/>
  <c r="E333" i="39"/>
  <c r="C336" i="39"/>
  <c r="AB336" i="39" s="1"/>
  <c r="C333" i="39"/>
  <c r="AB333" i="39" s="1"/>
  <c r="AB201" i="39"/>
  <c r="C334" i="39"/>
  <c r="AB334" i="39" s="1"/>
  <c r="E334" i="39"/>
  <c r="D335" i="39"/>
  <c r="AB200" i="39"/>
  <c r="D332" i="39"/>
  <c r="D336" i="39"/>
  <c r="E336" i="39"/>
  <c r="E335" i="39"/>
  <c r="AB199" i="39"/>
  <c r="D333" i="39"/>
  <c r="D334" i="39"/>
  <c r="C335" i="39"/>
  <c r="AB335" i="39" s="1"/>
  <c r="AB202" i="39"/>
  <c r="AE83" i="35"/>
  <c r="AE37" i="35"/>
  <c r="AE103" i="35"/>
  <c r="AE41" i="35"/>
  <c r="AE19" i="35"/>
  <c r="AE71" i="35"/>
  <c r="AE43" i="35"/>
  <c r="C136" i="39"/>
  <c r="C274" i="39"/>
  <c r="AB274" i="39" s="1"/>
  <c r="C272" i="39"/>
  <c r="AB272" i="39" s="1"/>
  <c r="D273" i="39"/>
  <c r="D270" i="39"/>
  <c r="AB137" i="39"/>
  <c r="AB139" i="39"/>
  <c r="D274" i="39"/>
  <c r="AB140" i="39"/>
  <c r="C271" i="39"/>
  <c r="AB271" i="39" s="1"/>
  <c r="D271" i="39"/>
  <c r="D272" i="39"/>
  <c r="C273" i="39"/>
  <c r="AB273" i="39" s="1"/>
  <c r="AB138" i="39"/>
  <c r="AE85" i="35"/>
  <c r="AE121" i="35"/>
  <c r="AE39" i="35"/>
  <c r="AE45" i="35"/>
  <c r="AE111" i="35"/>
  <c r="AE11" i="35"/>
  <c r="AE119" i="35"/>
  <c r="C16" i="40"/>
  <c r="C17" i="40" s="1"/>
  <c r="C16" i="42"/>
  <c r="C17" i="42" s="1"/>
  <c r="AE53" i="35"/>
  <c r="AE75" i="35"/>
  <c r="AE117" i="35"/>
  <c r="AE81" i="35"/>
  <c r="AE87" i="35"/>
  <c r="AE47" i="35"/>
  <c r="AE113" i="35"/>
  <c r="AE55" i="35"/>
  <c r="C79" i="38"/>
  <c r="C82" i="41" s="1"/>
  <c r="C83" i="41" s="1"/>
  <c r="AN81" i="38"/>
  <c r="C16" i="31"/>
  <c r="C17" i="31" s="1"/>
  <c r="C18" i="37"/>
  <c r="C19" i="37" s="1"/>
  <c r="C16" i="35"/>
  <c r="C17" i="35" s="1"/>
  <c r="C18" i="36"/>
  <c r="C19" i="36" s="1"/>
  <c r="Q130" i="35"/>
  <c r="N131" i="35"/>
  <c r="R131" i="35"/>
  <c r="R130" i="35"/>
  <c r="L131" i="35"/>
  <c r="S131" i="35"/>
  <c r="L130" i="35"/>
  <c r="M130" i="35"/>
  <c r="O130" i="35"/>
  <c r="O131" i="35"/>
  <c r="S130" i="35"/>
  <c r="J131" i="35"/>
  <c r="M131" i="35"/>
  <c r="T130" i="35"/>
  <c r="K130" i="35"/>
  <c r="J130" i="35"/>
  <c r="P131" i="35"/>
  <c r="I130" i="35"/>
  <c r="P130" i="35"/>
  <c r="T131" i="35"/>
  <c r="I131" i="35"/>
  <c r="K131" i="35"/>
  <c r="N130" i="35"/>
  <c r="Q131" i="35"/>
  <c r="T290" i="29"/>
  <c r="T282" i="29" s="1"/>
  <c r="T9" i="29" s="1"/>
  <c r="U5" i="31"/>
  <c r="U5" i="37"/>
  <c r="U5" i="36"/>
  <c r="R280" i="29"/>
  <c r="R7" i="29" s="1"/>
  <c r="U5" i="35"/>
  <c r="U130" i="35" s="1"/>
  <c r="S288" i="29"/>
  <c r="S281" i="29"/>
  <c r="S8" i="29" s="1"/>
  <c r="T7" i="37"/>
  <c r="T8" i="37" s="1"/>
  <c r="T7" i="36"/>
  <c r="T142" i="36" s="1" a="1"/>
  <c r="T142" i="36" s="1"/>
  <c r="V6" i="35"/>
  <c r="V6" i="31"/>
  <c r="V6" i="36"/>
  <c r="V6" i="37"/>
  <c r="T289" i="29"/>
  <c r="T15" i="29"/>
  <c r="S8" i="36"/>
  <c r="O267" i="29"/>
  <c r="N14" i="12" s="1"/>
  <c r="C15" i="22"/>
  <c r="AN17" i="22"/>
  <c r="C29" i="21"/>
  <c r="V131" i="35" l="1"/>
  <c r="X6" i="41" s="1"/>
  <c r="U131" i="35"/>
  <c r="U133" i="35" s="1"/>
  <c r="AB136" i="39"/>
  <c r="C270" i="39"/>
  <c r="AB270" i="39" s="1"/>
  <c r="C18" i="40"/>
  <c r="C19" i="40" s="1"/>
  <c r="C18" i="42"/>
  <c r="C19" i="42" s="1"/>
  <c r="C332" i="39"/>
  <c r="AB332" i="39" s="1"/>
  <c r="AB198" i="39"/>
  <c r="C20" i="29" a="1"/>
  <c r="C20" i="29" s="1"/>
  <c r="R6" i="40"/>
  <c r="R6" i="41"/>
  <c r="P6" i="42"/>
  <c r="L6" i="40"/>
  <c r="J6" i="42"/>
  <c r="L6" i="41"/>
  <c r="U5" i="40"/>
  <c r="S5" i="42"/>
  <c r="U5" i="41"/>
  <c r="N5" i="40"/>
  <c r="N5" i="41"/>
  <c r="L5" i="42"/>
  <c r="P6" i="40"/>
  <c r="P6" i="41"/>
  <c r="N6" i="42"/>
  <c r="L5" i="40"/>
  <c r="J5" i="42"/>
  <c r="L5" i="41"/>
  <c r="S5" i="40"/>
  <c r="Q5" i="42"/>
  <c r="S5" i="41"/>
  <c r="V5" i="40"/>
  <c r="V5" i="41"/>
  <c r="T5" i="42"/>
  <c r="Q6" i="40"/>
  <c r="Q6" i="41"/>
  <c r="O6" i="42"/>
  <c r="M5" i="40"/>
  <c r="K5" i="42"/>
  <c r="M5" i="41"/>
  <c r="O6" i="40"/>
  <c r="O6" i="41"/>
  <c r="M6" i="42"/>
  <c r="Q5" i="40"/>
  <c r="O5" i="42"/>
  <c r="Q5" i="41"/>
  <c r="U6" i="40"/>
  <c r="S6" i="42"/>
  <c r="U6" i="41"/>
  <c r="M6" i="40"/>
  <c r="K6" i="42"/>
  <c r="M6" i="41"/>
  <c r="V6" i="40"/>
  <c r="T6" i="42"/>
  <c r="V6" i="41"/>
  <c r="N6" i="40"/>
  <c r="N6" i="41"/>
  <c r="L6" i="42"/>
  <c r="P5" i="40"/>
  <c r="N5" i="42"/>
  <c r="P5" i="41"/>
  <c r="O5" i="40"/>
  <c r="M5" i="42"/>
  <c r="O5" i="41"/>
  <c r="T5" i="40"/>
  <c r="R5" i="42"/>
  <c r="T5" i="41"/>
  <c r="Q6" i="42"/>
  <c r="S6" i="41"/>
  <c r="W5" i="40"/>
  <c r="U5" i="42"/>
  <c r="W5" i="41"/>
  <c r="R5" i="40"/>
  <c r="P5" i="42"/>
  <c r="R5" i="41"/>
  <c r="T6" i="40"/>
  <c r="R6" i="42"/>
  <c r="T6" i="41"/>
  <c r="K5" i="40"/>
  <c r="I5" i="42"/>
  <c r="K5" i="41"/>
  <c r="K6" i="40"/>
  <c r="I6" i="42"/>
  <c r="K6" i="41"/>
  <c r="Q140" i="36" a="1"/>
  <c r="Q140" i="36" s="1"/>
  <c r="Q132" i="36" s="1" a="1"/>
  <c r="Q132" i="36" s="1"/>
  <c r="Q132" i="37" s="1"/>
  <c r="Q133" i="35"/>
  <c r="S6" i="40"/>
  <c r="AN83" i="38"/>
  <c r="C81" i="38"/>
  <c r="C84" i="41" s="1"/>
  <c r="C85" i="41" s="1"/>
  <c r="C18" i="31"/>
  <c r="C19" i="31" s="1"/>
  <c r="C20" i="37"/>
  <c r="C21" i="37" s="1"/>
  <c r="C18" i="35"/>
  <c r="C19" i="35" s="1"/>
  <c r="C20" i="36"/>
  <c r="C21" i="36" s="1"/>
  <c r="N141" i="36" a="1"/>
  <c r="N141" i="36" s="1"/>
  <c r="N133" i="36" s="1" a="1"/>
  <c r="N133" i="36" s="1"/>
  <c r="N133" i="37" s="1"/>
  <c r="K141" i="36" a="1"/>
  <c r="K141" i="36" s="1"/>
  <c r="K133" i="36" s="1" a="1"/>
  <c r="K133" i="36" s="1"/>
  <c r="K133" i="37" s="1"/>
  <c r="T141" i="36" a="1"/>
  <c r="T141" i="36" s="1"/>
  <c r="T133" i="36" s="1" a="1"/>
  <c r="T133" i="36" s="1"/>
  <c r="T133" i="37" s="1"/>
  <c r="L140" i="36" a="1"/>
  <c r="L140" i="36" s="1"/>
  <c r="L132" i="36" s="1" a="1"/>
  <c r="L132" i="36" s="1"/>
  <c r="L133" i="35"/>
  <c r="Q141" i="36" a="1"/>
  <c r="Q141" i="36" s="1"/>
  <c r="Q133" i="36" s="1" a="1"/>
  <c r="Q133" i="36" s="1"/>
  <c r="T140" i="36" a="1"/>
  <c r="T140" i="36" s="1"/>
  <c r="T132" i="36" s="1" a="1"/>
  <c r="T132" i="36" s="1"/>
  <c r="T133" i="35"/>
  <c r="O141" i="36" a="1"/>
  <c r="O141" i="36" s="1"/>
  <c r="O133" i="36" s="1" a="1"/>
  <c r="O133" i="36" s="1"/>
  <c r="O133" i="37" s="1"/>
  <c r="K140" i="36" a="1"/>
  <c r="K140" i="36" s="1"/>
  <c r="K132" i="36" s="1" a="1"/>
  <c r="K132" i="36" s="1"/>
  <c r="K133" i="35"/>
  <c r="M141" i="36" a="1"/>
  <c r="M141" i="36" s="1"/>
  <c r="M133" i="36" s="1" a="1"/>
  <c r="M133" i="36" s="1"/>
  <c r="M133" i="37" s="1"/>
  <c r="O140" i="36" a="1"/>
  <c r="O140" i="36" s="1"/>
  <c r="O132" i="36" s="1" a="1"/>
  <c r="O132" i="36" s="1"/>
  <c r="O133" i="35"/>
  <c r="S141" i="36" a="1"/>
  <c r="S141" i="36" s="1"/>
  <c r="S133" i="36" s="1" a="1"/>
  <c r="S133" i="36" s="1"/>
  <c r="S133" i="37" s="1"/>
  <c r="N140" i="36" a="1"/>
  <c r="N140" i="36" s="1"/>
  <c r="N133" i="35"/>
  <c r="P141" i="36" a="1"/>
  <c r="P141" i="36" s="1"/>
  <c r="P133" i="36" s="1" a="1"/>
  <c r="P133" i="36" s="1"/>
  <c r="P133" i="37" s="1"/>
  <c r="M140" i="36" a="1"/>
  <c r="M140" i="36" s="1"/>
  <c r="M133" i="35"/>
  <c r="L141" i="36" a="1"/>
  <c r="L141" i="36" s="1"/>
  <c r="L133" i="36" s="1" a="1"/>
  <c r="L133" i="36" s="1"/>
  <c r="L133" i="37" s="1"/>
  <c r="P140" i="36" a="1"/>
  <c r="P140" i="36" s="1"/>
  <c r="P133" i="35"/>
  <c r="J140" i="36" a="1"/>
  <c r="J140" i="36" s="1"/>
  <c r="J133" i="35"/>
  <c r="U140" i="36" a="1"/>
  <c r="U140" i="36" s="1"/>
  <c r="U132" i="36" s="1" a="1"/>
  <c r="U132" i="36" s="1"/>
  <c r="R140" i="36" a="1"/>
  <c r="R140" i="36" s="1"/>
  <c r="R132" i="36" s="1" a="1"/>
  <c r="R132" i="36" s="1"/>
  <c r="R133" i="35"/>
  <c r="I140" i="36" a="1"/>
  <c r="I140" i="36" s="1"/>
  <c r="I133" i="35"/>
  <c r="I141" i="36" a="1"/>
  <c r="I141" i="36" s="1"/>
  <c r="I133" i="36" s="1" a="1"/>
  <c r="I133" i="36" s="1"/>
  <c r="I133" i="37" s="1"/>
  <c r="J141" i="36" a="1"/>
  <c r="J141" i="36" s="1"/>
  <c r="J133" i="36" s="1" a="1"/>
  <c r="J133" i="36" s="1"/>
  <c r="J133" i="37" s="1"/>
  <c r="S140" i="36" a="1"/>
  <c r="S140" i="36" s="1"/>
  <c r="S133" i="35"/>
  <c r="R141" i="36" a="1"/>
  <c r="R141" i="36" s="1"/>
  <c r="R133" i="36" s="1" a="1"/>
  <c r="R133" i="36" s="1"/>
  <c r="R133" i="37" s="1"/>
  <c r="P267" i="29"/>
  <c r="O14" i="12" s="1"/>
  <c r="V5" i="37"/>
  <c r="V5" i="36"/>
  <c r="S280" i="29"/>
  <c r="S7" i="29" s="1"/>
  <c r="V5" i="31"/>
  <c r="V5" i="35"/>
  <c r="V130" i="35" s="1"/>
  <c r="X5" i="41" s="1"/>
  <c r="T288" i="29"/>
  <c r="T281" i="29"/>
  <c r="T8" i="29" s="1"/>
  <c r="U289" i="29"/>
  <c r="U15" i="29"/>
  <c r="U7" i="37"/>
  <c r="U8" i="37" s="1"/>
  <c r="U7" i="36"/>
  <c r="U142" i="36" s="1" a="1"/>
  <c r="U142" i="36" s="1"/>
  <c r="W6" i="35"/>
  <c r="W6" i="31"/>
  <c r="W6" i="37"/>
  <c r="W6" i="36"/>
  <c r="T8" i="36"/>
  <c r="U290" i="29"/>
  <c r="U282" i="29" s="1"/>
  <c r="U9" i="29" s="1"/>
  <c r="C17" i="22"/>
  <c r="AN19" i="22"/>
  <c r="U8" i="17"/>
  <c r="C8" i="17" s="1"/>
  <c r="W6" i="40" l="1"/>
  <c r="X6" i="40"/>
  <c r="U141" i="36" a="1"/>
  <c r="U141" i="36" s="1"/>
  <c r="U133" i="36" s="1" a="1"/>
  <c r="U133" i="36" s="1"/>
  <c r="U133" i="37" s="1"/>
  <c r="V5" i="42"/>
  <c r="V133" i="35"/>
  <c r="X5" i="40"/>
  <c r="V140" i="36" a="1"/>
  <c r="V140" i="36" s="1"/>
  <c r="U6" i="42"/>
  <c r="W6" i="41"/>
  <c r="V6" i="42"/>
  <c r="V141" i="36" a="1"/>
  <c r="V141" i="36" s="1"/>
  <c r="V133" i="36" s="1" a="1"/>
  <c r="V133" i="36" s="1"/>
  <c r="V133" i="37" s="1"/>
  <c r="C20" i="40"/>
  <c r="C21" i="40" s="1"/>
  <c r="C20" i="42"/>
  <c r="C21" i="42" s="1"/>
  <c r="I132" i="36" a="1"/>
  <c r="I132" i="36" s="1"/>
  <c r="I28" i="36" s="1" a="1"/>
  <c r="I28" i="36" s="1"/>
  <c r="AN85" i="38"/>
  <c r="C83" i="38"/>
  <c r="C86" i="41" s="1"/>
  <c r="C87" i="41" s="1"/>
  <c r="M143" i="36"/>
  <c r="N143" i="36"/>
  <c r="N132" i="36" a="1"/>
  <c r="N132" i="36" s="1"/>
  <c r="N104" i="36" s="1" a="1"/>
  <c r="N104" i="36" s="1"/>
  <c r="C20" i="31"/>
  <c r="C21" i="31" s="1"/>
  <c r="C22" i="36"/>
  <c r="C23" i="36" s="1"/>
  <c r="C20" i="35"/>
  <c r="C21" i="35" s="1"/>
  <c r="C22" i="37"/>
  <c r="C23" i="37" s="1"/>
  <c r="S143" i="36"/>
  <c r="P143" i="36"/>
  <c r="Q133" i="37"/>
  <c r="Q95" i="37" s="1" a="1"/>
  <c r="Q95" i="37" s="1"/>
  <c r="Q120" i="36" a="1"/>
  <c r="Q120" i="36" s="1"/>
  <c r="Q130" i="36" a="1"/>
  <c r="Q130" i="36" s="1"/>
  <c r="Q27" i="36" a="1"/>
  <c r="Q27" i="36" s="1"/>
  <c r="Q57" i="36" a="1"/>
  <c r="Q57" i="36" s="1"/>
  <c r="Q25" i="36" a="1"/>
  <c r="Q25" i="36" s="1"/>
  <c r="Q31" i="36" a="1"/>
  <c r="Q31" i="36" s="1"/>
  <c r="Q119" i="36" a="1"/>
  <c r="Q119" i="36" s="1"/>
  <c r="Q41" i="36" a="1"/>
  <c r="Q41" i="36" s="1"/>
  <c r="Q81" i="36" a="1"/>
  <c r="Q81" i="36" s="1"/>
  <c r="Q52" i="36" a="1"/>
  <c r="Q52" i="36" s="1"/>
  <c r="Q63" i="36" a="1"/>
  <c r="Q63" i="36" s="1"/>
  <c r="Q117" i="36" a="1"/>
  <c r="Q117" i="36" s="1"/>
  <c r="Q116" i="36" a="1"/>
  <c r="Q116" i="36" s="1"/>
  <c r="Q26" i="36" a="1"/>
  <c r="Q26" i="36" s="1"/>
  <c r="Q51" i="36" a="1"/>
  <c r="Q51" i="36" s="1"/>
  <c r="Q110" i="36" a="1"/>
  <c r="Q110" i="36" s="1"/>
  <c r="Q65" i="36" a="1"/>
  <c r="Q65" i="36" s="1"/>
  <c r="Q86" i="36" a="1"/>
  <c r="Q86" i="36" s="1"/>
  <c r="Q78" i="36" a="1"/>
  <c r="Q78" i="36" s="1"/>
  <c r="Q30" i="36" a="1"/>
  <c r="Q30" i="36" s="1"/>
  <c r="Q127" i="36" a="1"/>
  <c r="Q127" i="36" s="1"/>
  <c r="Q46" i="36" a="1"/>
  <c r="Q46" i="36" s="1"/>
  <c r="Q55" i="36" a="1"/>
  <c r="Q55" i="36" s="1"/>
  <c r="Q45" i="36" a="1"/>
  <c r="Q45" i="36" s="1"/>
  <c r="Q79" i="36" a="1"/>
  <c r="Q79" i="36" s="1"/>
  <c r="Q96" i="36" a="1"/>
  <c r="Q96" i="36" s="1"/>
  <c r="Q48" i="36" a="1"/>
  <c r="Q48" i="36" s="1"/>
  <c r="Q107" i="36" a="1"/>
  <c r="Q107" i="36" s="1"/>
  <c r="Q99" i="36" a="1"/>
  <c r="Q99" i="36" s="1"/>
  <c r="Q47" i="36" a="1"/>
  <c r="Q47" i="36" s="1"/>
  <c r="Q17" i="36" a="1"/>
  <c r="Q17" i="36" s="1"/>
  <c r="Q109" i="36" a="1"/>
  <c r="Q109" i="36" s="1"/>
  <c r="Q126" i="36" a="1"/>
  <c r="Q126" i="36" s="1"/>
  <c r="Q98" i="36" a="1"/>
  <c r="Q98" i="36" s="1"/>
  <c r="Q85" i="36" a="1"/>
  <c r="Q85" i="36" s="1"/>
  <c r="Q61" i="36" a="1"/>
  <c r="Q61" i="36" s="1"/>
  <c r="Q23" i="36" a="1"/>
  <c r="Q23" i="36" s="1"/>
  <c r="Q75" i="36" a="1"/>
  <c r="Q75" i="36" s="1"/>
  <c r="Q20" i="36" a="1"/>
  <c r="Q20" i="36" s="1"/>
  <c r="Q56" i="36" a="1"/>
  <c r="Q56" i="36" s="1"/>
  <c r="Q106" i="36" a="1"/>
  <c r="Q106" i="36" s="1"/>
  <c r="Q29" i="36" a="1"/>
  <c r="Q29" i="36" s="1"/>
  <c r="Q74" i="36" a="1"/>
  <c r="Q74" i="36" s="1"/>
  <c r="Q112" i="36" a="1"/>
  <c r="Q112" i="36" s="1"/>
  <c r="Q32" i="36" a="1"/>
  <c r="Q32" i="36" s="1"/>
  <c r="Q70" i="36" a="1"/>
  <c r="Q70" i="36" s="1"/>
  <c r="Q64" i="36" a="1"/>
  <c r="Q64" i="36" s="1"/>
  <c r="Q77" i="36" a="1"/>
  <c r="Q77" i="36" s="1"/>
  <c r="Q72" i="36" a="1"/>
  <c r="Q72" i="36" s="1"/>
  <c r="Q16" i="36" a="1"/>
  <c r="Q16" i="36" s="1"/>
  <c r="Q15" i="36" a="1"/>
  <c r="Q15" i="36" s="1"/>
  <c r="Q83" i="36" a="1"/>
  <c r="Q83" i="36" s="1"/>
  <c r="Q21" i="36" a="1"/>
  <c r="Q21" i="36" s="1"/>
  <c r="Q39" i="36" a="1"/>
  <c r="Q39" i="36" s="1"/>
  <c r="Q53" i="36" a="1"/>
  <c r="Q53" i="36" s="1"/>
  <c r="Q18" i="36" a="1"/>
  <c r="Q18" i="36" s="1"/>
  <c r="Q115" i="36" a="1"/>
  <c r="Q115" i="36" s="1"/>
  <c r="Q62" i="36" a="1"/>
  <c r="Q62" i="36" s="1"/>
  <c r="Q97" i="36" a="1"/>
  <c r="Q97" i="36" s="1"/>
  <c r="Q44" i="36" a="1"/>
  <c r="Q44" i="36" s="1"/>
  <c r="Q128" i="36" a="1"/>
  <c r="Q128" i="36" s="1"/>
  <c r="Q37" i="36" a="1"/>
  <c r="Q37" i="36" s="1"/>
  <c r="Q59" i="36" a="1"/>
  <c r="Q59" i="36" s="1"/>
  <c r="Q28" i="36" a="1"/>
  <c r="Q28" i="36" s="1"/>
  <c r="Q12" i="36" a="1"/>
  <c r="Q12" i="36" s="1"/>
  <c r="Q69" i="36" a="1"/>
  <c r="Q69" i="36" s="1"/>
  <c r="Q91" i="36" a="1"/>
  <c r="Q91" i="36" s="1"/>
  <c r="Q42" i="36" a="1"/>
  <c r="Q42" i="36" s="1"/>
  <c r="Q13" i="36" a="1"/>
  <c r="Q13" i="36" s="1"/>
  <c r="Q88" i="36" a="1"/>
  <c r="Q88" i="36" s="1"/>
  <c r="Q105" i="36" a="1"/>
  <c r="Q105" i="36" s="1"/>
  <c r="Q114" i="36" a="1"/>
  <c r="Q114" i="36" s="1"/>
  <c r="Q123" i="36" a="1"/>
  <c r="Q123" i="36" s="1"/>
  <c r="Q89" i="36" a="1"/>
  <c r="Q89" i="36" s="1"/>
  <c r="Q36" i="36" a="1"/>
  <c r="Q36" i="36" s="1"/>
  <c r="Q100" i="36" a="1"/>
  <c r="Q100" i="36" s="1"/>
  <c r="Q33" i="36" a="1"/>
  <c r="Q33" i="36" s="1"/>
  <c r="Q129" i="36" a="1"/>
  <c r="Q129" i="36" s="1"/>
  <c r="Q131" i="36" a="1"/>
  <c r="Q131" i="36" s="1"/>
  <c r="Q95" i="36" a="1"/>
  <c r="Q95" i="36" s="1"/>
  <c r="Q118" i="36" a="1"/>
  <c r="Q118" i="36" s="1"/>
  <c r="Q94" i="36" a="1"/>
  <c r="Q94" i="36" s="1"/>
  <c r="Q71" i="36" a="1"/>
  <c r="Q71" i="36" s="1"/>
  <c r="Q34" i="36" a="1"/>
  <c r="Q34" i="36" s="1"/>
  <c r="Q14" i="36" a="1"/>
  <c r="Q14" i="36" s="1"/>
  <c r="Q113" i="36" a="1"/>
  <c r="Q113" i="36" s="1"/>
  <c r="Q84" i="36" a="1"/>
  <c r="Q84" i="36" s="1"/>
  <c r="Q125" i="36" a="1"/>
  <c r="Q125" i="36" s="1"/>
  <c r="Q49" i="36" a="1"/>
  <c r="Q49" i="36" s="1"/>
  <c r="Q90" i="36" a="1"/>
  <c r="Q90" i="36" s="1"/>
  <c r="Q43" i="36" a="1"/>
  <c r="Q43" i="36" s="1"/>
  <c r="Q121" i="36" a="1"/>
  <c r="Q121" i="36" s="1"/>
  <c r="Q24" i="36" a="1"/>
  <c r="Q24" i="36" s="1"/>
  <c r="Q92" i="36" a="1"/>
  <c r="Q92" i="36" s="1"/>
  <c r="Q35" i="36" a="1"/>
  <c r="Q35" i="36" s="1"/>
  <c r="Q66" i="36" a="1"/>
  <c r="Q66" i="36" s="1"/>
  <c r="Q122" i="36" a="1"/>
  <c r="Q122" i="36" s="1"/>
  <c r="Q50" i="36" a="1"/>
  <c r="Q50" i="36" s="1"/>
  <c r="Q108" i="36" a="1"/>
  <c r="Q108" i="36" s="1"/>
  <c r="Q124" i="36" a="1"/>
  <c r="Q124" i="36" s="1"/>
  <c r="Q19" i="36" a="1"/>
  <c r="Q19" i="36" s="1"/>
  <c r="Q82" i="36" a="1"/>
  <c r="Q82" i="36" s="1"/>
  <c r="Q111" i="36" a="1"/>
  <c r="Q111" i="36" s="1"/>
  <c r="Q54" i="36" a="1"/>
  <c r="Q54" i="36" s="1"/>
  <c r="Q103" i="36" a="1"/>
  <c r="Q103" i="36" s="1"/>
  <c r="Q101" i="36" a="1"/>
  <c r="Q101" i="36" s="1"/>
  <c r="Q104" i="36" a="1"/>
  <c r="Q104" i="36" s="1"/>
  <c r="Q40" i="36" a="1"/>
  <c r="Q40" i="36" s="1"/>
  <c r="Q102" i="36" a="1"/>
  <c r="Q102" i="36" s="1"/>
  <c r="Q60" i="36" a="1"/>
  <c r="Q60" i="36" s="1"/>
  <c r="Q68" i="36" a="1"/>
  <c r="Q68" i="36" s="1"/>
  <c r="Q73" i="36" a="1"/>
  <c r="Q73" i="36" s="1"/>
  <c r="Q80" i="36" a="1"/>
  <c r="Q80" i="36" s="1"/>
  <c r="Q87" i="36" a="1"/>
  <c r="Q87" i="36" s="1"/>
  <c r="Q93" i="36" a="1"/>
  <c r="Q93" i="36" s="1"/>
  <c r="Q67" i="36" a="1"/>
  <c r="Q67" i="36" s="1"/>
  <c r="Q76" i="36" a="1"/>
  <c r="Q76" i="36" s="1"/>
  <c r="Q58" i="36" a="1"/>
  <c r="Q58" i="36" s="1"/>
  <c r="Q38" i="36" a="1"/>
  <c r="Q38" i="36" s="1"/>
  <c r="Q22" i="36" a="1"/>
  <c r="Q22" i="36" s="1"/>
  <c r="V132" i="36" a="1"/>
  <c r="V132" i="36" s="1"/>
  <c r="V27" i="36" s="1" a="1"/>
  <c r="V27" i="36" s="1"/>
  <c r="O143" i="36"/>
  <c r="Q143" i="36"/>
  <c r="U65" i="36" a="1"/>
  <c r="U65" i="36" s="1"/>
  <c r="U72" i="36" a="1"/>
  <c r="U72" i="36" s="1"/>
  <c r="U24" i="36" a="1"/>
  <c r="U24" i="36" s="1"/>
  <c r="U15" i="36" a="1"/>
  <c r="U15" i="36" s="1"/>
  <c r="U55" i="36" a="1"/>
  <c r="U55" i="36" s="1"/>
  <c r="U77" i="36" a="1"/>
  <c r="U77" i="36" s="1"/>
  <c r="U23" i="36" a="1"/>
  <c r="U23" i="36" s="1"/>
  <c r="U106" i="36" a="1"/>
  <c r="U106" i="36" s="1"/>
  <c r="U122" i="36" a="1"/>
  <c r="U122" i="36" s="1"/>
  <c r="U92" i="36" a="1"/>
  <c r="U92" i="36" s="1"/>
  <c r="U116" i="36" a="1"/>
  <c r="U116" i="36" s="1"/>
  <c r="U13" i="36" a="1"/>
  <c r="U13" i="36" s="1"/>
  <c r="U40" i="36" a="1"/>
  <c r="U40" i="36" s="1"/>
  <c r="U60" i="36" a="1"/>
  <c r="U60" i="36" s="1"/>
  <c r="U41" i="36" a="1"/>
  <c r="U41" i="36" s="1"/>
  <c r="U129" i="36" a="1"/>
  <c r="U129" i="36" s="1"/>
  <c r="U22" i="36" a="1"/>
  <c r="U22" i="36" s="1"/>
  <c r="U96" i="36" a="1"/>
  <c r="U96" i="36" s="1"/>
  <c r="U100" i="36" a="1"/>
  <c r="U100" i="36" s="1"/>
  <c r="U111" i="36" a="1"/>
  <c r="U111" i="36" s="1"/>
  <c r="U37" i="36" a="1"/>
  <c r="U37" i="36" s="1"/>
  <c r="U105" i="36" a="1"/>
  <c r="U105" i="36" s="1"/>
  <c r="U43" i="36" a="1"/>
  <c r="U43" i="36" s="1"/>
  <c r="U118" i="36" a="1"/>
  <c r="U118" i="36" s="1"/>
  <c r="U61" i="36" a="1"/>
  <c r="U61" i="36" s="1"/>
  <c r="U26" i="36" a="1"/>
  <c r="U26" i="36" s="1"/>
  <c r="U74" i="36" a="1"/>
  <c r="U74" i="36" s="1"/>
  <c r="U86" i="36" a="1"/>
  <c r="U86" i="36" s="1"/>
  <c r="U115" i="36" a="1"/>
  <c r="U115" i="36" s="1"/>
  <c r="U108" i="36" a="1"/>
  <c r="U108" i="36" s="1"/>
  <c r="U130" i="36" a="1"/>
  <c r="U130" i="36" s="1"/>
  <c r="U51" i="36" a="1"/>
  <c r="U51" i="36" s="1"/>
  <c r="U54" i="36" a="1"/>
  <c r="U54" i="36" s="1"/>
  <c r="U16" i="36" a="1"/>
  <c r="U16" i="36" s="1"/>
  <c r="U28" i="36" a="1"/>
  <c r="U28" i="36" s="1"/>
  <c r="U103" i="36" a="1"/>
  <c r="U103" i="36" s="1"/>
  <c r="U132" i="37"/>
  <c r="U109" i="37" s="1" a="1"/>
  <c r="U109" i="37" s="1"/>
  <c r="U73" i="36" a="1"/>
  <c r="U73" i="36" s="1"/>
  <c r="U64" i="36" a="1"/>
  <c r="U64" i="36" s="1"/>
  <c r="U112" i="36" a="1"/>
  <c r="U112" i="36" s="1"/>
  <c r="U119" i="36" a="1"/>
  <c r="U119" i="36" s="1"/>
  <c r="U47" i="36" a="1"/>
  <c r="U47" i="36" s="1"/>
  <c r="U20" i="36" a="1"/>
  <c r="U20" i="36" s="1"/>
  <c r="U45" i="36" a="1"/>
  <c r="U45" i="36" s="1"/>
  <c r="U34" i="36" a="1"/>
  <c r="U34" i="36" s="1"/>
  <c r="U33" i="36" a="1"/>
  <c r="U33" i="36" s="1"/>
  <c r="U95" i="36" a="1"/>
  <c r="U95" i="36" s="1"/>
  <c r="U98" i="36" a="1"/>
  <c r="U98" i="36" s="1"/>
  <c r="U110" i="36" a="1"/>
  <c r="U110" i="36" s="1"/>
  <c r="U82" i="36" a="1"/>
  <c r="U82" i="36" s="1"/>
  <c r="U59" i="36" a="1"/>
  <c r="U59" i="36" s="1"/>
  <c r="U109" i="36" a="1"/>
  <c r="U109" i="36" s="1"/>
  <c r="U53" i="36" a="1"/>
  <c r="U53" i="36" s="1"/>
  <c r="U49" i="36" a="1"/>
  <c r="U49" i="36" s="1"/>
  <c r="U71" i="36" a="1"/>
  <c r="U71" i="36" s="1"/>
  <c r="U46" i="36" a="1"/>
  <c r="U46" i="36" s="1"/>
  <c r="U70" i="36" a="1"/>
  <c r="U70" i="36" s="1"/>
  <c r="U114" i="36" a="1"/>
  <c r="U114" i="36" s="1"/>
  <c r="U124" i="36" a="1"/>
  <c r="U124" i="36" s="1"/>
  <c r="U25" i="36" a="1"/>
  <c r="U25" i="36" s="1"/>
  <c r="U126" i="36" a="1"/>
  <c r="U126" i="36" s="1"/>
  <c r="U48" i="36" a="1"/>
  <c r="U48" i="36" s="1"/>
  <c r="U125" i="36" a="1"/>
  <c r="U125" i="36" s="1"/>
  <c r="U79" i="36" a="1"/>
  <c r="U79" i="36" s="1"/>
  <c r="U17" i="36" a="1"/>
  <c r="U17" i="36" s="1"/>
  <c r="U80" i="36" a="1"/>
  <c r="U80" i="36" s="1"/>
  <c r="U14" i="36" a="1"/>
  <c r="U14" i="36" s="1"/>
  <c r="U21" i="36" a="1"/>
  <c r="U21" i="36" s="1"/>
  <c r="U117" i="36" a="1"/>
  <c r="U117" i="36" s="1"/>
  <c r="U12" i="36" a="1"/>
  <c r="U12" i="36" s="1"/>
  <c r="U19" i="36" a="1"/>
  <c r="U19" i="36" s="1"/>
  <c r="U30" i="36" a="1"/>
  <c r="U30" i="36" s="1"/>
  <c r="U99" i="36" a="1"/>
  <c r="U99" i="36" s="1"/>
  <c r="U75" i="36" a="1"/>
  <c r="U75" i="36" s="1"/>
  <c r="U113" i="36" a="1"/>
  <c r="U113" i="36" s="1"/>
  <c r="U127" i="36" a="1"/>
  <c r="U127" i="36" s="1"/>
  <c r="U88" i="36" a="1"/>
  <c r="U88" i="36" s="1"/>
  <c r="U42" i="36" a="1"/>
  <c r="U42" i="36" s="1"/>
  <c r="U29" i="36" a="1"/>
  <c r="U29" i="36" s="1"/>
  <c r="U87" i="36" a="1"/>
  <c r="U87" i="36" s="1"/>
  <c r="U102" i="36" a="1"/>
  <c r="U102" i="36" s="1"/>
  <c r="U120" i="36" a="1"/>
  <c r="U120" i="36" s="1"/>
  <c r="U93" i="36" a="1"/>
  <c r="U93" i="36" s="1"/>
  <c r="U58" i="36" a="1"/>
  <c r="U58" i="36" s="1"/>
  <c r="U91" i="36" a="1"/>
  <c r="U91" i="36" s="1"/>
  <c r="U104" i="36" a="1"/>
  <c r="U104" i="36" s="1"/>
  <c r="U131" i="36" a="1"/>
  <c r="U131" i="36" s="1"/>
  <c r="U81" i="36" a="1"/>
  <c r="U81" i="36" s="1"/>
  <c r="U101" i="36" a="1"/>
  <c r="U101" i="36" s="1"/>
  <c r="U50" i="36" a="1"/>
  <c r="U50" i="36" s="1"/>
  <c r="U90" i="36" a="1"/>
  <c r="U90" i="36" s="1"/>
  <c r="U84" i="36" a="1"/>
  <c r="U84" i="36" s="1"/>
  <c r="U63" i="36" a="1"/>
  <c r="U63" i="36" s="1"/>
  <c r="U121" i="36" a="1"/>
  <c r="U121" i="36" s="1"/>
  <c r="U107" i="36" a="1"/>
  <c r="U107" i="36" s="1"/>
  <c r="U38" i="36" a="1"/>
  <c r="U38" i="36" s="1"/>
  <c r="U68" i="36" a="1"/>
  <c r="U68" i="36" s="1"/>
  <c r="U76" i="36" a="1"/>
  <c r="U76" i="36" s="1"/>
  <c r="U78" i="36" a="1"/>
  <c r="U78" i="36" s="1"/>
  <c r="U36" i="36" a="1"/>
  <c r="U36" i="36" s="1"/>
  <c r="U89" i="36" a="1"/>
  <c r="U89" i="36" s="1"/>
  <c r="U128" i="36" a="1"/>
  <c r="U128" i="36" s="1"/>
  <c r="U56" i="36" a="1"/>
  <c r="U56" i="36" s="1"/>
  <c r="U123" i="36" a="1"/>
  <c r="U123" i="36" s="1"/>
  <c r="U85" i="36" a="1"/>
  <c r="U85" i="36" s="1"/>
  <c r="U31" i="36" a="1"/>
  <c r="U31" i="36" s="1"/>
  <c r="U69" i="36" a="1"/>
  <c r="U69" i="36" s="1"/>
  <c r="U44" i="36" a="1"/>
  <c r="U44" i="36" s="1"/>
  <c r="U66" i="36" a="1"/>
  <c r="U66" i="36" s="1"/>
  <c r="U62" i="36" a="1"/>
  <c r="U62" i="36" s="1"/>
  <c r="U27" i="36" a="1"/>
  <c r="U27" i="36" s="1"/>
  <c r="U35" i="36" a="1"/>
  <c r="U35" i="36" s="1"/>
  <c r="U32" i="36" a="1"/>
  <c r="U32" i="36" s="1"/>
  <c r="U39" i="36" a="1"/>
  <c r="U39" i="36" s="1"/>
  <c r="U57" i="36" a="1"/>
  <c r="U57" i="36" s="1"/>
  <c r="U83" i="36" a="1"/>
  <c r="U83" i="36" s="1"/>
  <c r="U67" i="36" a="1"/>
  <c r="U67" i="36" s="1"/>
  <c r="U94" i="36" a="1"/>
  <c r="U94" i="36" s="1"/>
  <c r="U18" i="36" a="1"/>
  <c r="U18" i="36" s="1"/>
  <c r="U52" i="36" a="1"/>
  <c r="U52" i="36" s="1"/>
  <c r="U97" i="36" a="1"/>
  <c r="U97" i="36" s="1"/>
  <c r="S132" i="36" a="1"/>
  <c r="S132" i="36" s="1"/>
  <c r="J143" i="36"/>
  <c r="R143" i="36"/>
  <c r="P132" i="36" a="1"/>
  <c r="P132" i="36" s="1"/>
  <c r="L143" i="36"/>
  <c r="I111" i="36" a="1"/>
  <c r="I111" i="36" s="1"/>
  <c r="I132" i="37"/>
  <c r="I87" i="36" a="1"/>
  <c r="I87" i="36" s="1"/>
  <c r="K115" i="36" a="1"/>
  <c r="K115" i="36" s="1"/>
  <c r="K132" i="37"/>
  <c r="K122" i="36" a="1"/>
  <c r="K122" i="36" s="1"/>
  <c r="K131" i="36" a="1"/>
  <c r="K131" i="36" s="1"/>
  <c r="K18" i="36" a="1"/>
  <c r="K18" i="36" s="1"/>
  <c r="K33" i="36" a="1"/>
  <c r="K33" i="36" s="1"/>
  <c r="K34" i="36" a="1"/>
  <c r="K34" i="36" s="1"/>
  <c r="K69" i="36" a="1"/>
  <c r="K69" i="36" s="1"/>
  <c r="K49" i="36" a="1"/>
  <c r="K49" i="36" s="1"/>
  <c r="K123" i="36" a="1"/>
  <c r="K123" i="36" s="1"/>
  <c r="K117" i="36" a="1"/>
  <c r="K117" i="36" s="1"/>
  <c r="K102" i="36" a="1"/>
  <c r="K102" i="36" s="1"/>
  <c r="K48" i="36" a="1"/>
  <c r="K48" i="36" s="1"/>
  <c r="K113" i="36" a="1"/>
  <c r="K113" i="36" s="1"/>
  <c r="K60" i="36" a="1"/>
  <c r="K60" i="36" s="1"/>
  <c r="K78" i="36" a="1"/>
  <c r="K78" i="36" s="1"/>
  <c r="K35" i="36" a="1"/>
  <c r="K35" i="36" s="1"/>
  <c r="K47" i="36" a="1"/>
  <c r="K47" i="36" s="1"/>
  <c r="K58" i="36" a="1"/>
  <c r="K58" i="36" s="1"/>
  <c r="K91" i="36" a="1"/>
  <c r="K91" i="36" s="1"/>
  <c r="K68" i="36" a="1"/>
  <c r="K68" i="36" s="1"/>
  <c r="K76" i="36" a="1"/>
  <c r="K76" i="36" s="1"/>
  <c r="K82" i="36" a="1"/>
  <c r="K82" i="36" s="1"/>
  <c r="K66" i="36" a="1"/>
  <c r="K66" i="36" s="1"/>
  <c r="K57" i="36" a="1"/>
  <c r="K57" i="36" s="1"/>
  <c r="K40" i="36" a="1"/>
  <c r="K40" i="36" s="1"/>
  <c r="K107" i="36" a="1"/>
  <c r="K107" i="36" s="1"/>
  <c r="K55" i="36" a="1"/>
  <c r="K55" i="36" s="1"/>
  <c r="K59" i="36" a="1"/>
  <c r="K59" i="36" s="1"/>
  <c r="K28" i="36" a="1"/>
  <c r="K28" i="36" s="1"/>
  <c r="K72" i="36" a="1"/>
  <c r="K72" i="36" s="1"/>
  <c r="K62" i="36" a="1"/>
  <c r="K62" i="36" s="1"/>
  <c r="K124" i="36" a="1"/>
  <c r="K124" i="36" s="1"/>
  <c r="K112" i="36" a="1"/>
  <c r="K112" i="36" s="1"/>
  <c r="K104" i="36" a="1"/>
  <c r="K104" i="36" s="1"/>
  <c r="K36" i="36" a="1"/>
  <c r="K36" i="36" s="1"/>
  <c r="K20" i="36" a="1"/>
  <c r="K20" i="36" s="1"/>
  <c r="K38" i="36" a="1"/>
  <c r="K38" i="36" s="1"/>
  <c r="K127" i="36" a="1"/>
  <c r="K127" i="36" s="1"/>
  <c r="K64" i="36" a="1"/>
  <c r="K64" i="36" s="1"/>
  <c r="K43" i="36" a="1"/>
  <c r="K43" i="36" s="1"/>
  <c r="K15" i="36" a="1"/>
  <c r="K15" i="36" s="1"/>
  <c r="K101" i="36" a="1"/>
  <c r="K101" i="36" s="1"/>
  <c r="K46" i="36" a="1"/>
  <c r="K46" i="36" s="1"/>
  <c r="K67" i="36" a="1"/>
  <c r="K67" i="36" s="1"/>
  <c r="K103" i="36" a="1"/>
  <c r="K103" i="36" s="1"/>
  <c r="K85" i="36" a="1"/>
  <c r="K85" i="36" s="1"/>
  <c r="K116" i="36" a="1"/>
  <c r="K116" i="36" s="1"/>
  <c r="K84" i="36" a="1"/>
  <c r="K84" i="36" s="1"/>
  <c r="K65" i="36" a="1"/>
  <c r="K65" i="36" s="1"/>
  <c r="K87" i="36" a="1"/>
  <c r="K87" i="36" s="1"/>
  <c r="K16" i="36" a="1"/>
  <c r="K16" i="36" s="1"/>
  <c r="K71" i="36" a="1"/>
  <c r="K71" i="36" s="1"/>
  <c r="K30" i="36" a="1"/>
  <c r="K30" i="36" s="1"/>
  <c r="K24" i="36" a="1"/>
  <c r="K24" i="36" s="1"/>
  <c r="K126" i="36" a="1"/>
  <c r="K126" i="36" s="1"/>
  <c r="K100" i="36" a="1"/>
  <c r="K100" i="36" s="1"/>
  <c r="K90" i="36" a="1"/>
  <c r="K90" i="36" s="1"/>
  <c r="K37" i="36" a="1"/>
  <c r="K37" i="36" s="1"/>
  <c r="K119" i="36" a="1"/>
  <c r="K119" i="36" s="1"/>
  <c r="K50" i="36" a="1"/>
  <c r="K50" i="36" s="1"/>
  <c r="K21" i="36" a="1"/>
  <c r="K21" i="36" s="1"/>
  <c r="K111" i="36" a="1"/>
  <c r="K111" i="36" s="1"/>
  <c r="K80" i="36" a="1"/>
  <c r="K80" i="36" s="1"/>
  <c r="K99" i="36" a="1"/>
  <c r="K99" i="36" s="1"/>
  <c r="K83" i="36" a="1"/>
  <c r="K83" i="36" s="1"/>
  <c r="K96" i="36" a="1"/>
  <c r="K96" i="36" s="1"/>
  <c r="K77" i="36" a="1"/>
  <c r="K77" i="36" s="1"/>
  <c r="K118" i="36" a="1"/>
  <c r="K118" i="36" s="1"/>
  <c r="K92" i="36" a="1"/>
  <c r="K92" i="36" s="1"/>
  <c r="K13" i="36" a="1"/>
  <c r="K13" i="36" s="1"/>
  <c r="K79" i="36" a="1"/>
  <c r="K79" i="36" s="1"/>
  <c r="K39" i="36" a="1"/>
  <c r="K39" i="36" s="1"/>
  <c r="K42" i="36" a="1"/>
  <c r="K42" i="36" s="1"/>
  <c r="K22" i="36" a="1"/>
  <c r="K22" i="36" s="1"/>
  <c r="K89" i="36" a="1"/>
  <c r="K89" i="36" s="1"/>
  <c r="K125" i="36" a="1"/>
  <c r="K125" i="36" s="1"/>
  <c r="K73" i="36" a="1"/>
  <c r="K73" i="36" s="1"/>
  <c r="K130" i="36" a="1"/>
  <c r="K130" i="36" s="1"/>
  <c r="K51" i="36" a="1"/>
  <c r="K51" i="36" s="1"/>
  <c r="K52" i="36" a="1"/>
  <c r="K52" i="36" s="1"/>
  <c r="K97" i="36" a="1"/>
  <c r="K97" i="36" s="1"/>
  <c r="K75" i="36" a="1"/>
  <c r="K75" i="36" s="1"/>
  <c r="K44" i="36" a="1"/>
  <c r="K44" i="36" s="1"/>
  <c r="K70" i="36" a="1"/>
  <c r="K70" i="36" s="1"/>
  <c r="K54" i="36" a="1"/>
  <c r="K54" i="36" s="1"/>
  <c r="K14" i="36" a="1"/>
  <c r="K14" i="36" s="1"/>
  <c r="K106" i="36" a="1"/>
  <c r="K106" i="36" s="1"/>
  <c r="K61" i="36" a="1"/>
  <c r="K61" i="36" s="1"/>
  <c r="K114" i="36" a="1"/>
  <c r="K114" i="36" s="1"/>
  <c r="K98" i="36" a="1"/>
  <c r="K98" i="36" s="1"/>
  <c r="K25" i="36" a="1"/>
  <c r="K25" i="36" s="1"/>
  <c r="K23" i="36" a="1"/>
  <c r="K23" i="36" s="1"/>
  <c r="K128" i="36" a="1"/>
  <c r="K128" i="36" s="1"/>
  <c r="K74" i="36" a="1"/>
  <c r="K74" i="36" s="1"/>
  <c r="K27" i="36" a="1"/>
  <c r="K27" i="36" s="1"/>
  <c r="K41" i="36" a="1"/>
  <c r="K41" i="36" s="1"/>
  <c r="K31" i="36" a="1"/>
  <c r="K31" i="36" s="1"/>
  <c r="K95" i="36" a="1"/>
  <c r="K95" i="36" s="1"/>
  <c r="K120" i="36" a="1"/>
  <c r="K120" i="36" s="1"/>
  <c r="K105" i="36" a="1"/>
  <c r="K105" i="36" s="1"/>
  <c r="K17" i="36" a="1"/>
  <c r="K17" i="36" s="1"/>
  <c r="K110" i="36" a="1"/>
  <c r="K110" i="36" s="1"/>
  <c r="K12" i="36" a="1"/>
  <c r="K12" i="36" s="1"/>
  <c r="K121" i="36" a="1"/>
  <c r="K121" i="36" s="1"/>
  <c r="K56" i="36" a="1"/>
  <c r="K56" i="36" s="1"/>
  <c r="K86" i="36" a="1"/>
  <c r="K86" i="36" s="1"/>
  <c r="K32" i="36" a="1"/>
  <c r="K32" i="36" s="1"/>
  <c r="K108" i="36" a="1"/>
  <c r="K108" i="36" s="1"/>
  <c r="K93" i="36" a="1"/>
  <c r="K93" i="36" s="1"/>
  <c r="K81" i="36" a="1"/>
  <c r="K81" i="36" s="1"/>
  <c r="K45" i="36" a="1"/>
  <c r="K45" i="36" s="1"/>
  <c r="K26" i="36" a="1"/>
  <c r="K26" i="36" s="1"/>
  <c r="K88" i="36" a="1"/>
  <c r="K88" i="36" s="1"/>
  <c r="K109" i="36" a="1"/>
  <c r="K109" i="36" s="1"/>
  <c r="K63" i="36" a="1"/>
  <c r="K63" i="36" s="1"/>
  <c r="K19" i="36" a="1"/>
  <c r="K19" i="36" s="1"/>
  <c r="K53" i="36" a="1"/>
  <c r="K53" i="36" s="1"/>
  <c r="K129" i="36" a="1"/>
  <c r="K129" i="36" s="1"/>
  <c r="K29" i="36" a="1"/>
  <c r="K29" i="36" s="1"/>
  <c r="K94" i="36" a="1"/>
  <c r="K94" i="36" s="1"/>
  <c r="I143" i="36"/>
  <c r="J132" i="36" a="1"/>
  <c r="J132" i="36" s="1"/>
  <c r="M132" i="36" a="1"/>
  <c r="M132" i="36" s="1"/>
  <c r="K143" i="36"/>
  <c r="T95" i="36" a="1"/>
  <c r="T95" i="36" s="1"/>
  <c r="T105" i="36" a="1"/>
  <c r="T105" i="36" s="1"/>
  <c r="T81" i="36" a="1"/>
  <c r="T81" i="36" s="1"/>
  <c r="T91" i="36" a="1"/>
  <c r="T91" i="36" s="1"/>
  <c r="T49" i="36" a="1"/>
  <c r="T49" i="36" s="1"/>
  <c r="T52" i="36" a="1"/>
  <c r="T52" i="36" s="1"/>
  <c r="T67" i="36" a="1"/>
  <c r="T67" i="36" s="1"/>
  <c r="T117" i="36" a="1"/>
  <c r="T117" i="36" s="1"/>
  <c r="T42" i="36" a="1"/>
  <c r="T42" i="36" s="1"/>
  <c r="T101" i="36" a="1"/>
  <c r="T101" i="36" s="1"/>
  <c r="T66" i="36" a="1"/>
  <c r="T66" i="36" s="1"/>
  <c r="T86" i="36" a="1"/>
  <c r="T86" i="36" s="1"/>
  <c r="T109" i="36" a="1"/>
  <c r="T109" i="36" s="1"/>
  <c r="T33" i="36" a="1"/>
  <c r="T33" i="36" s="1"/>
  <c r="T125" i="36" a="1"/>
  <c r="T125" i="36" s="1"/>
  <c r="T90" i="36" a="1"/>
  <c r="T90" i="36" s="1"/>
  <c r="T46" i="36" a="1"/>
  <c r="T46" i="36" s="1"/>
  <c r="T16" i="36" a="1"/>
  <c r="T16" i="36" s="1"/>
  <c r="T121" i="36" a="1"/>
  <c r="T121" i="36" s="1"/>
  <c r="T104" i="36" a="1"/>
  <c r="T104" i="36" s="1"/>
  <c r="T94" i="36" a="1"/>
  <c r="T94" i="36" s="1"/>
  <c r="T71" i="36" a="1"/>
  <c r="T71" i="36" s="1"/>
  <c r="T54" i="36" a="1"/>
  <c r="T54" i="36" s="1"/>
  <c r="T106" i="36" a="1"/>
  <c r="T106" i="36" s="1"/>
  <c r="T12" i="36" a="1"/>
  <c r="T12" i="36" s="1"/>
  <c r="T21" i="36" a="1"/>
  <c r="T21" i="36" s="1"/>
  <c r="T56" i="36" a="1"/>
  <c r="T56" i="36" s="1"/>
  <c r="T22" i="36" a="1"/>
  <c r="T22" i="36" s="1"/>
  <c r="T73" i="36" a="1"/>
  <c r="T73" i="36" s="1"/>
  <c r="T80" i="36" a="1"/>
  <c r="T80" i="36" s="1"/>
  <c r="T78" i="36" a="1"/>
  <c r="T78" i="36" s="1"/>
  <c r="T26" i="36" a="1"/>
  <c r="T26" i="36" s="1"/>
  <c r="T70" i="36" a="1"/>
  <c r="T70" i="36" s="1"/>
  <c r="T45" i="36" a="1"/>
  <c r="T45" i="36" s="1"/>
  <c r="T28" i="36" a="1"/>
  <c r="T28" i="36" s="1"/>
  <c r="T129" i="36" a="1"/>
  <c r="T129" i="36" s="1"/>
  <c r="T113" i="36" a="1"/>
  <c r="T113" i="36" s="1"/>
  <c r="T119" i="36" a="1"/>
  <c r="T119" i="36" s="1"/>
  <c r="T44" i="36" a="1"/>
  <c r="T44" i="36" s="1"/>
  <c r="T34" i="36" a="1"/>
  <c r="T34" i="36" s="1"/>
  <c r="T43" i="36" a="1"/>
  <c r="T43" i="36" s="1"/>
  <c r="T82" i="36" a="1"/>
  <c r="T82" i="36" s="1"/>
  <c r="T50" i="36" a="1"/>
  <c r="T50" i="36" s="1"/>
  <c r="T127" i="36" a="1"/>
  <c r="T127" i="36" s="1"/>
  <c r="T18" i="36" a="1"/>
  <c r="T18" i="36" s="1"/>
  <c r="T102" i="36" a="1"/>
  <c r="T102" i="36" s="1"/>
  <c r="T116" i="36" a="1"/>
  <c r="T116" i="36" s="1"/>
  <c r="T39" i="36" a="1"/>
  <c r="T39" i="36" s="1"/>
  <c r="T58" i="36" a="1"/>
  <c r="T58" i="36" s="1"/>
  <c r="T84" i="36" a="1"/>
  <c r="T84" i="36" s="1"/>
  <c r="T38" i="36" a="1"/>
  <c r="T38" i="36" s="1"/>
  <c r="T111" i="36" a="1"/>
  <c r="T111" i="36" s="1"/>
  <c r="T41" i="36" a="1"/>
  <c r="T41" i="36" s="1"/>
  <c r="T107" i="36" a="1"/>
  <c r="T107" i="36" s="1"/>
  <c r="T123" i="36" a="1"/>
  <c r="T123" i="36" s="1"/>
  <c r="T19" i="36" a="1"/>
  <c r="T19" i="36" s="1"/>
  <c r="T72" i="36" a="1"/>
  <c r="T72" i="36" s="1"/>
  <c r="T37" i="36" a="1"/>
  <c r="T37" i="36" s="1"/>
  <c r="T24" i="36" a="1"/>
  <c r="T24" i="36" s="1"/>
  <c r="T85" i="36" a="1"/>
  <c r="T85" i="36" s="1"/>
  <c r="T20" i="36" a="1"/>
  <c r="T20" i="36" s="1"/>
  <c r="T65" i="36" a="1"/>
  <c r="T65" i="36" s="1"/>
  <c r="T130" i="36" a="1"/>
  <c r="T130" i="36" s="1"/>
  <c r="T36" i="36" a="1"/>
  <c r="T36" i="36" s="1"/>
  <c r="T69" i="36" a="1"/>
  <c r="T69" i="36" s="1"/>
  <c r="T114" i="36" a="1"/>
  <c r="T114" i="36" s="1"/>
  <c r="T62" i="36" a="1"/>
  <c r="T62" i="36" s="1"/>
  <c r="T128" i="36" a="1"/>
  <c r="T128" i="36" s="1"/>
  <c r="T118" i="36" a="1"/>
  <c r="T118" i="36" s="1"/>
  <c r="T103" i="36" a="1"/>
  <c r="T103" i="36" s="1"/>
  <c r="T29" i="36" a="1"/>
  <c r="T29" i="36" s="1"/>
  <c r="T89" i="36" a="1"/>
  <c r="T89" i="36" s="1"/>
  <c r="T76" i="36" a="1"/>
  <c r="T76" i="36" s="1"/>
  <c r="T75" i="36" a="1"/>
  <c r="T75" i="36" s="1"/>
  <c r="T68" i="36" a="1"/>
  <c r="T68" i="36" s="1"/>
  <c r="T31" i="36" a="1"/>
  <c r="T31" i="36" s="1"/>
  <c r="T59" i="36" a="1"/>
  <c r="T59" i="36" s="1"/>
  <c r="T124" i="36" a="1"/>
  <c r="T124" i="36" s="1"/>
  <c r="T25" i="36" a="1"/>
  <c r="T25" i="36" s="1"/>
  <c r="T47" i="36" a="1"/>
  <c r="T47" i="36" s="1"/>
  <c r="T53" i="36" a="1"/>
  <c r="T53" i="36" s="1"/>
  <c r="T17" i="36" a="1"/>
  <c r="T17" i="36" s="1"/>
  <c r="T14" i="36" a="1"/>
  <c r="T14" i="36" s="1"/>
  <c r="T23" i="36" a="1"/>
  <c r="T23" i="36" s="1"/>
  <c r="T55" i="36" a="1"/>
  <c r="T55" i="36" s="1"/>
  <c r="T108" i="36" a="1"/>
  <c r="T108" i="36" s="1"/>
  <c r="T100" i="36" a="1"/>
  <c r="T100" i="36" s="1"/>
  <c r="T112" i="36" a="1"/>
  <c r="T112" i="36" s="1"/>
  <c r="T115" i="36" a="1"/>
  <c r="T115" i="36" s="1"/>
  <c r="T97" i="36" a="1"/>
  <c r="T97" i="36" s="1"/>
  <c r="T64" i="36" a="1"/>
  <c r="T64" i="36" s="1"/>
  <c r="T13" i="36" a="1"/>
  <c r="T13" i="36" s="1"/>
  <c r="T122" i="36" a="1"/>
  <c r="T122" i="36" s="1"/>
  <c r="T15" i="36" a="1"/>
  <c r="T15" i="36" s="1"/>
  <c r="T61" i="36" a="1"/>
  <c r="T61" i="36" s="1"/>
  <c r="T99" i="36" a="1"/>
  <c r="T99" i="36" s="1"/>
  <c r="T120" i="36" a="1"/>
  <c r="T120" i="36" s="1"/>
  <c r="T98" i="36" a="1"/>
  <c r="T98" i="36" s="1"/>
  <c r="T131" i="36" a="1"/>
  <c r="T131" i="36" s="1"/>
  <c r="T132" i="37"/>
  <c r="T74" i="36" a="1"/>
  <c r="T74" i="36" s="1"/>
  <c r="T63" i="36" a="1"/>
  <c r="T63" i="36" s="1"/>
  <c r="T87" i="36" a="1"/>
  <c r="T87" i="36" s="1"/>
  <c r="T88" i="36" a="1"/>
  <c r="T88" i="36" s="1"/>
  <c r="T92" i="36" a="1"/>
  <c r="T92" i="36" s="1"/>
  <c r="T60" i="36" a="1"/>
  <c r="T60" i="36" s="1"/>
  <c r="T35" i="36" a="1"/>
  <c r="T35" i="36" s="1"/>
  <c r="T40" i="36" a="1"/>
  <c r="T40" i="36" s="1"/>
  <c r="T32" i="36" a="1"/>
  <c r="T32" i="36" s="1"/>
  <c r="T51" i="36" a="1"/>
  <c r="T51" i="36" s="1"/>
  <c r="T48" i="36" a="1"/>
  <c r="T48" i="36" s="1"/>
  <c r="T57" i="36" a="1"/>
  <c r="T57" i="36" s="1"/>
  <c r="T30" i="36" a="1"/>
  <c r="T30" i="36" s="1"/>
  <c r="T93" i="36" a="1"/>
  <c r="T93" i="36" s="1"/>
  <c r="T77" i="36" a="1"/>
  <c r="T77" i="36" s="1"/>
  <c r="T27" i="36" a="1"/>
  <c r="T27" i="36" s="1"/>
  <c r="T110" i="36" a="1"/>
  <c r="T110" i="36" s="1"/>
  <c r="T126" i="36" a="1"/>
  <c r="T126" i="36" s="1"/>
  <c r="T83" i="36" a="1"/>
  <c r="T83" i="36" s="1"/>
  <c r="T79" i="36" a="1"/>
  <c r="T79" i="36" s="1"/>
  <c r="T96" i="36" a="1"/>
  <c r="T96" i="36" s="1"/>
  <c r="R18" i="36" a="1"/>
  <c r="R18" i="36" s="1"/>
  <c r="R63" i="36" a="1"/>
  <c r="R63" i="36" s="1"/>
  <c r="R76" i="36" a="1"/>
  <c r="R76" i="36" s="1"/>
  <c r="R90" i="36" a="1"/>
  <c r="R90" i="36" s="1"/>
  <c r="R64" i="36" a="1"/>
  <c r="R64" i="36" s="1"/>
  <c r="R28" i="36" a="1"/>
  <c r="R28" i="36" s="1"/>
  <c r="R59" i="36" a="1"/>
  <c r="R59" i="36" s="1"/>
  <c r="R88" i="36" a="1"/>
  <c r="R88" i="36" s="1"/>
  <c r="R65" i="36" a="1"/>
  <c r="R65" i="36" s="1"/>
  <c r="R26" i="36" a="1"/>
  <c r="R26" i="36" s="1"/>
  <c r="R110" i="36" a="1"/>
  <c r="R110" i="36" s="1"/>
  <c r="R44" i="36" a="1"/>
  <c r="R44" i="36" s="1"/>
  <c r="R113" i="36" a="1"/>
  <c r="R113" i="36" s="1"/>
  <c r="R108" i="36" a="1"/>
  <c r="R108" i="36" s="1"/>
  <c r="R122" i="36" a="1"/>
  <c r="R122" i="36" s="1"/>
  <c r="R67" i="36" a="1"/>
  <c r="R67" i="36" s="1"/>
  <c r="R123" i="36" a="1"/>
  <c r="R123" i="36" s="1"/>
  <c r="R87" i="36" a="1"/>
  <c r="R87" i="36" s="1"/>
  <c r="R29" i="36" a="1"/>
  <c r="R29" i="36" s="1"/>
  <c r="R62" i="36" a="1"/>
  <c r="R62" i="36" s="1"/>
  <c r="R19" i="36" a="1"/>
  <c r="R19" i="36" s="1"/>
  <c r="R132" i="37"/>
  <c r="R77" i="36" a="1"/>
  <c r="R77" i="36" s="1"/>
  <c r="R130" i="36" a="1"/>
  <c r="R130" i="36" s="1"/>
  <c r="R45" i="36" a="1"/>
  <c r="R45" i="36" s="1"/>
  <c r="R15" i="36" a="1"/>
  <c r="R15" i="36" s="1"/>
  <c r="R38" i="36" a="1"/>
  <c r="R38" i="36" s="1"/>
  <c r="R82" i="36" a="1"/>
  <c r="R82" i="36" s="1"/>
  <c r="R92" i="36" a="1"/>
  <c r="R92" i="36" s="1"/>
  <c r="R35" i="36" a="1"/>
  <c r="R35" i="36" s="1"/>
  <c r="R50" i="36" a="1"/>
  <c r="R50" i="36" s="1"/>
  <c r="R20" i="36" a="1"/>
  <c r="R20" i="36" s="1"/>
  <c r="R105" i="36" a="1"/>
  <c r="R105" i="36" s="1"/>
  <c r="R129" i="36" a="1"/>
  <c r="R129" i="36" s="1"/>
  <c r="R41" i="36" a="1"/>
  <c r="R41" i="36" s="1"/>
  <c r="R81" i="36" a="1"/>
  <c r="R81" i="36" s="1"/>
  <c r="R61" i="36" a="1"/>
  <c r="R61" i="36" s="1"/>
  <c r="R58" i="36" a="1"/>
  <c r="R58" i="36" s="1"/>
  <c r="R23" i="36" a="1"/>
  <c r="R23" i="36" s="1"/>
  <c r="R127" i="36" a="1"/>
  <c r="R127" i="36" s="1"/>
  <c r="R101" i="36" a="1"/>
  <c r="R101" i="36" s="1"/>
  <c r="R14" i="36" a="1"/>
  <c r="R14" i="36" s="1"/>
  <c r="R22" i="36" a="1"/>
  <c r="R22" i="36" s="1"/>
  <c r="R75" i="36" a="1"/>
  <c r="R75" i="36" s="1"/>
  <c r="R53" i="36" a="1"/>
  <c r="R53" i="36" s="1"/>
  <c r="R73" i="36" a="1"/>
  <c r="R73" i="36" s="1"/>
  <c r="R30" i="36" a="1"/>
  <c r="R30" i="36" s="1"/>
  <c r="R115" i="36" a="1"/>
  <c r="R115" i="36" s="1"/>
  <c r="R125" i="36" a="1"/>
  <c r="R125" i="36" s="1"/>
  <c r="R16" i="36" a="1"/>
  <c r="R16" i="36" s="1"/>
  <c r="R33" i="36" a="1"/>
  <c r="R33" i="36" s="1"/>
  <c r="R131" i="36" a="1"/>
  <c r="R131" i="36" s="1"/>
  <c r="R74" i="36" a="1"/>
  <c r="R74" i="36" s="1"/>
  <c r="R111" i="36" a="1"/>
  <c r="R111" i="36" s="1"/>
  <c r="R100" i="36" a="1"/>
  <c r="R100" i="36" s="1"/>
  <c r="R69" i="36" a="1"/>
  <c r="R69" i="36" s="1"/>
  <c r="R93" i="36" a="1"/>
  <c r="R93" i="36" s="1"/>
  <c r="R112" i="36" a="1"/>
  <c r="R112" i="36" s="1"/>
  <c r="R37" i="36" a="1"/>
  <c r="R37" i="36" s="1"/>
  <c r="R70" i="36" a="1"/>
  <c r="R70" i="36" s="1"/>
  <c r="R89" i="36" a="1"/>
  <c r="R89" i="36" s="1"/>
  <c r="R124" i="36" a="1"/>
  <c r="R124" i="36" s="1"/>
  <c r="R83" i="36" a="1"/>
  <c r="R83" i="36" s="1"/>
  <c r="R118" i="36" a="1"/>
  <c r="R118" i="36" s="1"/>
  <c r="R104" i="36" a="1"/>
  <c r="R104" i="36" s="1"/>
  <c r="R21" i="36" a="1"/>
  <c r="R21" i="36" s="1"/>
  <c r="R48" i="36" a="1"/>
  <c r="R48" i="36" s="1"/>
  <c r="R94" i="36" a="1"/>
  <c r="R94" i="36" s="1"/>
  <c r="R103" i="36" a="1"/>
  <c r="R103" i="36" s="1"/>
  <c r="R79" i="36" a="1"/>
  <c r="R79" i="36" s="1"/>
  <c r="R71" i="36" a="1"/>
  <c r="R71" i="36" s="1"/>
  <c r="R68" i="36" a="1"/>
  <c r="R68" i="36" s="1"/>
  <c r="R102" i="36" a="1"/>
  <c r="R102" i="36" s="1"/>
  <c r="R52" i="36" a="1"/>
  <c r="R52" i="36" s="1"/>
  <c r="R43" i="36" a="1"/>
  <c r="R43" i="36" s="1"/>
  <c r="R117" i="36" a="1"/>
  <c r="R117" i="36" s="1"/>
  <c r="R17" i="36" a="1"/>
  <c r="R17" i="36" s="1"/>
  <c r="R55" i="36" a="1"/>
  <c r="R55" i="36" s="1"/>
  <c r="R80" i="36" a="1"/>
  <c r="R80" i="36" s="1"/>
  <c r="R56" i="36" a="1"/>
  <c r="R56" i="36" s="1"/>
  <c r="R25" i="36" a="1"/>
  <c r="R25" i="36" s="1"/>
  <c r="R96" i="36" a="1"/>
  <c r="R96" i="36" s="1"/>
  <c r="R84" i="36" a="1"/>
  <c r="R84" i="36" s="1"/>
  <c r="R99" i="36" a="1"/>
  <c r="R99" i="36" s="1"/>
  <c r="R78" i="36" a="1"/>
  <c r="R78" i="36" s="1"/>
  <c r="R107" i="36" a="1"/>
  <c r="R107" i="36" s="1"/>
  <c r="R40" i="36" a="1"/>
  <c r="R40" i="36" s="1"/>
  <c r="R119" i="36" a="1"/>
  <c r="R119" i="36" s="1"/>
  <c r="R86" i="36" a="1"/>
  <c r="R86" i="36" s="1"/>
  <c r="R24" i="36" a="1"/>
  <c r="R24" i="36" s="1"/>
  <c r="R42" i="36" a="1"/>
  <c r="R42" i="36" s="1"/>
  <c r="R36" i="36" a="1"/>
  <c r="R36" i="36" s="1"/>
  <c r="R39" i="36" a="1"/>
  <c r="R39" i="36" s="1"/>
  <c r="R85" i="36" a="1"/>
  <c r="R85" i="36" s="1"/>
  <c r="R27" i="36" a="1"/>
  <c r="R27" i="36" s="1"/>
  <c r="R116" i="36" a="1"/>
  <c r="R116" i="36" s="1"/>
  <c r="R97" i="36" a="1"/>
  <c r="R97" i="36" s="1"/>
  <c r="R51" i="36" a="1"/>
  <c r="R51" i="36" s="1"/>
  <c r="R128" i="36" a="1"/>
  <c r="R128" i="36" s="1"/>
  <c r="R120" i="36" a="1"/>
  <c r="R120" i="36" s="1"/>
  <c r="R57" i="36" a="1"/>
  <c r="R57" i="36" s="1"/>
  <c r="R95" i="36" a="1"/>
  <c r="R95" i="36" s="1"/>
  <c r="R126" i="36" a="1"/>
  <c r="R126" i="36" s="1"/>
  <c r="R91" i="36" a="1"/>
  <c r="R91" i="36" s="1"/>
  <c r="R54" i="36" a="1"/>
  <c r="R54" i="36" s="1"/>
  <c r="R31" i="36" a="1"/>
  <c r="R31" i="36" s="1"/>
  <c r="R34" i="36" a="1"/>
  <c r="R34" i="36" s="1"/>
  <c r="R72" i="36" a="1"/>
  <c r="R72" i="36" s="1"/>
  <c r="R109" i="36" a="1"/>
  <c r="R109" i="36" s="1"/>
  <c r="R114" i="36" a="1"/>
  <c r="R114" i="36" s="1"/>
  <c r="R106" i="36" a="1"/>
  <c r="R106" i="36" s="1"/>
  <c r="R98" i="36" a="1"/>
  <c r="R98" i="36" s="1"/>
  <c r="R66" i="36" a="1"/>
  <c r="R66" i="36" s="1"/>
  <c r="R46" i="36" a="1"/>
  <c r="R46" i="36" s="1"/>
  <c r="R121" i="36" a="1"/>
  <c r="R121" i="36" s="1"/>
  <c r="R12" i="36" a="1"/>
  <c r="R12" i="36" s="1"/>
  <c r="R60" i="36" a="1"/>
  <c r="R60" i="36" s="1"/>
  <c r="R47" i="36" a="1"/>
  <c r="R47" i="36" s="1"/>
  <c r="R13" i="36" a="1"/>
  <c r="R13" i="36" s="1"/>
  <c r="R32" i="36" a="1"/>
  <c r="R32" i="36" s="1"/>
  <c r="R49" i="36" a="1"/>
  <c r="R49" i="36" s="1"/>
  <c r="O132" i="37"/>
  <c r="O111" i="36" a="1"/>
  <c r="O111" i="36" s="1"/>
  <c r="O41" i="36" a="1"/>
  <c r="O41" i="36" s="1"/>
  <c r="O64" i="36" a="1"/>
  <c r="O64" i="36" s="1"/>
  <c r="O127" i="36" a="1"/>
  <c r="O127" i="36" s="1"/>
  <c r="O106" i="36" a="1"/>
  <c r="O106" i="36" s="1"/>
  <c r="O24" i="36" a="1"/>
  <c r="O24" i="36" s="1"/>
  <c r="O66" i="36" a="1"/>
  <c r="O66" i="36" s="1"/>
  <c r="O90" i="36" a="1"/>
  <c r="O90" i="36" s="1"/>
  <c r="O93" i="36" a="1"/>
  <c r="O93" i="36" s="1"/>
  <c r="O131" i="36" a="1"/>
  <c r="O131" i="36" s="1"/>
  <c r="O17" i="36" a="1"/>
  <c r="O17" i="36" s="1"/>
  <c r="O112" i="36" a="1"/>
  <c r="O112" i="36" s="1"/>
  <c r="O121" i="36" a="1"/>
  <c r="O121" i="36" s="1"/>
  <c r="O104" i="36" a="1"/>
  <c r="O104" i="36" s="1"/>
  <c r="O77" i="36" a="1"/>
  <c r="O77" i="36" s="1"/>
  <c r="O86" i="36" a="1"/>
  <c r="O86" i="36" s="1"/>
  <c r="O70" i="36" a="1"/>
  <c r="O70" i="36" s="1"/>
  <c r="O37" i="36" a="1"/>
  <c r="O37" i="36" s="1"/>
  <c r="O83" i="36" a="1"/>
  <c r="O83" i="36" s="1"/>
  <c r="O18" i="36" a="1"/>
  <c r="O18" i="36" s="1"/>
  <c r="O122" i="36" a="1"/>
  <c r="O122" i="36" s="1"/>
  <c r="O60" i="36" a="1"/>
  <c r="O60" i="36" s="1"/>
  <c r="O54" i="36" a="1"/>
  <c r="O54" i="36" s="1"/>
  <c r="O28" i="36" a="1"/>
  <c r="O28" i="36" s="1"/>
  <c r="O118" i="36" a="1"/>
  <c r="O118" i="36" s="1"/>
  <c r="O100" i="36" a="1"/>
  <c r="O100" i="36" s="1"/>
  <c r="O85" i="36" a="1"/>
  <c r="O85" i="36" s="1"/>
  <c r="O19" i="36" a="1"/>
  <c r="O19" i="36" s="1"/>
  <c r="O87" i="36" a="1"/>
  <c r="O87" i="36" s="1"/>
  <c r="O74" i="36" a="1"/>
  <c r="O74" i="36" s="1"/>
  <c r="O71" i="36" a="1"/>
  <c r="O71" i="36" s="1"/>
  <c r="O15" i="36" a="1"/>
  <c r="O15" i="36" s="1"/>
  <c r="O25" i="36" a="1"/>
  <c r="O25" i="36" s="1"/>
  <c r="O62" i="36" a="1"/>
  <c r="O62" i="36" s="1"/>
  <c r="O120" i="36" a="1"/>
  <c r="O120" i="36" s="1"/>
  <c r="O52" i="36" a="1"/>
  <c r="O52" i="36" s="1"/>
  <c r="O76" i="36" a="1"/>
  <c r="O76" i="36" s="1"/>
  <c r="O75" i="36" a="1"/>
  <c r="O75" i="36" s="1"/>
  <c r="O44" i="36" a="1"/>
  <c r="O44" i="36" s="1"/>
  <c r="O63" i="36" a="1"/>
  <c r="O63" i="36" s="1"/>
  <c r="O72" i="36" a="1"/>
  <c r="O72" i="36" s="1"/>
  <c r="O47" i="36" a="1"/>
  <c r="O47" i="36" s="1"/>
  <c r="O48" i="36" a="1"/>
  <c r="O48" i="36" s="1"/>
  <c r="O103" i="36" a="1"/>
  <c r="O103" i="36" s="1"/>
  <c r="O33" i="36" a="1"/>
  <c r="O33" i="36" s="1"/>
  <c r="O36" i="36" a="1"/>
  <c r="O36" i="36" s="1"/>
  <c r="O109" i="36" a="1"/>
  <c r="O109" i="36" s="1"/>
  <c r="O49" i="36" a="1"/>
  <c r="O49" i="36" s="1"/>
  <c r="O13" i="36" a="1"/>
  <c r="O13" i="36" s="1"/>
  <c r="O116" i="36" a="1"/>
  <c r="O116" i="36" s="1"/>
  <c r="O42" i="36" a="1"/>
  <c r="O42" i="36" s="1"/>
  <c r="O43" i="36" a="1"/>
  <c r="O43" i="36" s="1"/>
  <c r="O80" i="36" a="1"/>
  <c r="O80" i="36" s="1"/>
  <c r="O22" i="36" a="1"/>
  <c r="O22" i="36" s="1"/>
  <c r="O113" i="36" a="1"/>
  <c r="O113" i="36" s="1"/>
  <c r="O96" i="36" a="1"/>
  <c r="O96" i="36" s="1"/>
  <c r="O128" i="36" a="1"/>
  <c r="O128" i="36" s="1"/>
  <c r="O46" i="36" a="1"/>
  <c r="O46" i="36" s="1"/>
  <c r="O123" i="36" a="1"/>
  <c r="O123" i="36" s="1"/>
  <c r="O79" i="36" a="1"/>
  <c r="O79" i="36" s="1"/>
  <c r="O21" i="36" a="1"/>
  <c r="O21" i="36" s="1"/>
  <c r="O69" i="36" a="1"/>
  <c r="O69" i="36" s="1"/>
  <c r="O12" i="36" a="1"/>
  <c r="O12" i="36" s="1"/>
  <c r="O26" i="36" a="1"/>
  <c r="O26" i="36" s="1"/>
  <c r="O34" i="36" a="1"/>
  <c r="O34" i="36" s="1"/>
  <c r="O82" i="36" a="1"/>
  <c r="O82" i="36" s="1"/>
  <c r="O99" i="36" a="1"/>
  <c r="O99" i="36" s="1"/>
  <c r="O32" i="36" a="1"/>
  <c r="O32" i="36" s="1"/>
  <c r="O30" i="36" a="1"/>
  <c r="O30" i="36" s="1"/>
  <c r="O101" i="36" a="1"/>
  <c r="O101" i="36" s="1"/>
  <c r="O130" i="36" a="1"/>
  <c r="O130" i="36" s="1"/>
  <c r="O51" i="36" a="1"/>
  <c r="O51" i="36" s="1"/>
  <c r="O98" i="36" a="1"/>
  <c r="O98" i="36" s="1"/>
  <c r="O115" i="36" a="1"/>
  <c r="O115" i="36" s="1"/>
  <c r="O67" i="36" a="1"/>
  <c r="O67" i="36" s="1"/>
  <c r="O35" i="36" a="1"/>
  <c r="O35" i="36" s="1"/>
  <c r="O61" i="36" a="1"/>
  <c r="O61" i="36" s="1"/>
  <c r="O78" i="36" a="1"/>
  <c r="O78" i="36" s="1"/>
  <c r="O114" i="36" a="1"/>
  <c r="O114" i="36" s="1"/>
  <c r="O119" i="36" a="1"/>
  <c r="O119" i="36" s="1"/>
  <c r="O107" i="36" a="1"/>
  <c r="O107" i="36" s="1"/>
  <c r="O97" i="36" a="1"/>
  <c r="O97" i="36" s="1"/>
  <c r="O39" i="36" a="1"/>
  <c r="O39" i="36" s="1"/>
  <c r="O65" i="36" a="1"/>
  <c r="O65" i="36" s="1"/>
  <c r="O40" i="36" a="1"/>
  <c r="O40" i="36" s="1"/>
  <c r="O95" i="36" a="1"/>
  <c r="O95" i="36" s="1"/>
  <c r="O110" i="36" a="1"/>
  <c r="O110" i="36" s="1"/>
  <c r="O126" i="36" a="1"/>
  <c r="O126" i="36" s="1"/>
  <c r="O84" i="36" a="1"/>
  <c r="O84" i="36" s="1"/>
  <c r="O124" i="36" a="1"/>
  <c r="O124" i="36" s="1"/>
  <c r="O20" i="36" a="1"/>
  <c r="O20" i="36" s="1"/>
  <c r="O55" i="36" a="1"/>
  <c r="O55" i="36" s="1"/>
  <c r="O16" i="36" a="1"/>
  <c r="O16" i="36" s="1"/>
  <c r="O14" i="36" a="1"/>
  <c r="O14" i="36" s="1"/>
  <c r="O117" i="36" a="1"/>
  <c r="O117" i="36" s="1"/>
  <c r="O50" i="36" a="1"/>
  <c r="O50" i="36" s="1"/>
  <c r="O105" i="36" a="1"/>
  <c r="O105" i="36" s="1"/>
  <c r="O58" i="36" a="1"/>
  <c r="O58" i="36" s="1"/>
  <c r="O91" i="36" a="1"/>
  <c r="O91" i="36" s="1"/>
  <c r="O92" i="36" a="1"/>
  <c r="O92" i="36" s="1"/>
  <c r="O53" i="36" a="1"/>
  <c r="O53" i="36" s="1"/>
  <c r="O38" i="36" a="1"/>
  <c r="O38" i="36" s="1"/>
  <c r="O59" i="36" a="1"/>
  <c r="O59" i="36" s="1"/>
  <c r="O73" i="36" a="1"/>
  <c r="O73" i="36" s="1"/>
  <c r="O94" i="36" a="1"/>
  <c r="O94" i="36" s="1"/>
  <c r="O23" i="36" a="1"/>
  <c r="O23" i="36" s="1"/>
  <c r="O56" i="36" a="1"/>
  <c r="O56" i="36" s="1"/>
  <c r="O81" i="36" a="1"/>
  <c r="O81" i="36" s="1"/>
  <c r="O31" i="36" a="1"/>
  <c r="O31" i="36" s="1"/>
  <c r="O89" i="36" a="1"/>
  <c r="O89" i="36" s="1"/>
  <c r="O102" i="36" a="1"/>
  <c r="O102" i="36" s="1"/>
  <c r="O125" i="36" a="1"/>
  <c r="O125" i="36" s="1"/>
  <c r="O29" i="36" a="1"/>
  <c r="O29" i="36" s="1"/>
  <c r="O129" i="36" a="1"/>
  <c r="O129" i="36" s="1"/>
  <c r="O108" i="36" a="1"/>
  <c r="O108" i="36" s="1"/>
  <c r="O45" i="36" a="1"/>
  <c r="O45" i="36" s="1"/>
  <c r="O68" i="36" a="1"/>
  <c r="O68" i="36" s="1"/>
  <c r="O88" i="36" a="1"/>
  <c r="O88" i="36" s="1"/>
  <c r="O57" i="36" a="1"/>
  <c r="O57" i="36" s="1"/>
  <c r="O27" i="36" a="1"/>
  <c r="O27" i="36" s="1"/>
  <c r="L132" i="37"/>
  <c r="L83" i="36" a="1"/>
  <c r="L83" i="36" s="1"/>
  <c r="L84" i="36" a="1"/>
  <c r="L84" i="36" s="1"/>
  <c r="L71" i="36" a="1"/>
  <c r="L71" i="36" s="1"/>
  <c r="L115" i="36" a="1"/>
  <c r="L115" i="36" s="1"/>
  <c r="L58" i="36" a="1"/>
  <c r="L58" i="36" s="1"/>
  <c r="L41" i="36" a="1"/>
  <c r="L41" i="36" s="1"/>
  <c r="L78" i="36" a="1"/>
  <c r="L78" i="36" s="1"/>
  <c r="L108" i="36" a="1"/>
  <c r="L108" i="36" s="1"/>
  <c r="L15" i="36" a="1"/>
  <c r="L15" i="36" s="1"/>
  <c r="L21" i="36" a="1"/>
  <c r="L21" i="36" s="1"/>
  <c r="L22" i="36" a="1"/>
  <c r="L22" i="36" s="1"/>
  <c r="L118" i="36" a="1"/>
  <c r="L118" i="36" s="1"/>
  <c r="L20" i="36" a="1"/>
  <c r="L20" i="36" s="1"/>
  <c r="L125" i="36" a="1"/>
  <c r="L125" i="36" s="1"/>
  <c r="L130" i="36" a="1"/>
  <c r="L130" i="36" s="1"/>
  <c r="L117" i="36" a="1"/>
  <c r="L117" i="36" s="1"/>
  <c r="L92" i="36" a="1"/>
  <c r="L92" i="36" s="1"/>
  <c r="L105" i="36" a="1"/>
  <c r="L105" i="36" s="1"/>
  <c r="L97" i="36" a="1"/>
  <c r="L97" i="36" s="1"/>
  <c r="L91" i="36" a="1"/>
  <c r="L91" i="36" s="1"/>
  <c r="L26" i="36" a="1"/>
  <c r="L26" i="36" s="1"/>
  <c r="L98" i="36" a="1"/>
  <c r="L98" i="36" s="1"/>
  <c r="L46" i="36" a="1"/>
  <c r="L46" i="36" s="1"/>
  <c r="L129" i="36" a="1"/>
  <c r="L129" i="36" s="1"/>
  <c r="L96" i="36" a="1"/>
  <c r="L96" i="36" s="1"/>
  <c r="L110" i="36" a="1"/>
  <c r="L110" i="36" s="1"/>
  <c r="L52" i="36" a="1"/>
  <c r="L52" i="36" s="1"/>
  <c r="L42" i="36" a="1"/>
  <c r="L42" i="36" s="1"/>
  <c r="L57" i="36" a="1"/>
  <c r="L57" i="36" s="1"/>
  <c r="L36" i="36" a="1"/>
  <c r="L36" i="36" s="1"/>
  <c r="L120" i="36" a="1"/>
  <c r="L120" i="36" s="1"/>
  <c r="L111" i="36" a="1"/>
  <c r="L111" i="36" s="1"/>
  <c r="L32" i="36" a="1"/>
  <c r="L32" i="36" s="1"/>
  <c r="L51" i="36" a="1"/>
  <c r="L51" i="36" s="1"/>
  <c r="L94" i="36" a="1"/>
  <c r="L94" i="36" s="1"/>
  <c r="L12" i="36" a="1"/>
  <c r="L12" i="36" s="1"/>
  <c r="L102" i="36" a="1"/>
  <c r="L102" i="36" s="1"/>
  <c r="L47" i="36" a="1"/>
  <c r="L47" i="36" s="1"/>
  <c r="L45" i="36" a="1"/>
  <c r="L45" i="36" s="1"/>
  <c r="L81" i="36" a="1"/>
  <c r="L81" i="36" s="1"/>
  <c r="L40" i="36" a="1"/>
  <c r="L40" i="36" s="1"/>
  <c r="L95" i="36" a="1"/>
  <c r="L95" i="36" s="1"/>
  <c r="L55" i="36" a="1"/>
  <c r="L55" i="36" s="1"/>
  <c r="L101" i="36" a="1"/>
  <c r="L101" i="36" s="1"/>
  <c r="L50" i="36" a="1"/>
  <c r="L50" i="36" s="1"/>
  <c r="L54" i="36" a="1"/>
  <c r="L54" i="36" s="1"/>
  <c r="L27" i="36" a="1"/>
  <c r="L27" i="36" s="1"/>
  <c r="L100" i="36" a="1"/>
  <c r="L100" i="36" s="1"/>
  <c r="L76" i="36" a="1"/>
  <c r="L76" i="36" s="1"/>
  <c r="L44" i="36" a="1"/>
  <c r="L44" i="36" s="1"/>
  <c r="L119" i="36" a="1"/>
  <c r="L119" i="36" s="1"/>
  <c r="L128" i="36" a="1"/>
  <c r="L128" i="36" s="1"/>
  <c r="L88" i="36" a="1"/>
  <c r="L88" i="36" s="1"/>
  <c r="L67" i="36" a="1"/>
  <c r="L67" i="36" s="1"/>
  <c r="L70" i="36" a="1"/>
  <c r="L70" i="36" s="1"/>
  <c r="L116" i="36" a="1"/>
  <c r="L116" i="36" s="1"/>
  <c r="L43" i="36" a="1"/>
  <c r="L43" i="36" s="1"/>
  <c r="L114" i="36" a="1"/>
  <c r="L114" i="36" s="1"/>
  <c r="L49" i="36" a="1"/>
  <c r="L49" i="36" s="1"/>
  <c r="L74" i="36" a="1"/>
  <c r="L74" i="36" s="1"/>
  <c r="L28" i="36" a="1"/>
  <c r="L28" i="36" s="1"/>
  <c r="L104" i="36" a="1"/>
  <c r="L104" i="36" s="1"/>
  <c r="L90" i="36" a="1"/>
  <c r="L90" i="36" s="1"/>
  <c r="L77" i="36" a="1"/>
  <c r="L77" i="36" s="1"/>
  <c r="L18" i="36" a="1"/>
  <c r="L18" i="36" s="1"/>
  <c r="L65" i="36" a="1"/>
  <c r="L65" i="36" s="1"/>
  <c r="L112" i="36" a="1"/>
  <c r="L112" i="36" s="1"/>
  <c r="L126" i="36" a="1"/>
  <c r="L126" i="36" s="1"/>
  <c r="L61" i="36" a="1"/>
  <c r="L61" i="36" s="1"/>
  <c r="L73" i="36" a="1"/>
  <c r="L73" i="36" s="1"/>
  <c r="L72" i="36" a="1"/>
  <c r="L72" i="36" s="1"/>
  <c r="L85" i="36" a="1"/>
  <c r="L85" i="36" s="1"/>
  <c r="L123" i="36" a="1"/>
  <c r="L123" i="36" s="1"/>
  <c r="L59" i="36" a="1"/>
  <c r="L59" i="36" s="1"/>
  <c r="L62" i="36" a="1"/>
  <c r="L62" i="36" s="1"/>
  <c r="L103" i="36" a="1"/>
  <c r="L103" i="36" s="1"/>
  <c r="L113" i="36" a="1"/>
  <c r="L113" i="36" s="1"/>
  <c r="L63" i="36" a="1"/>
  <c r="L63" i="36" s="1"/>
  <c r="L79" i="36" a="1"/>
  <c r="L79" i="36" s="1"/>
  <c r="L122" i="36" a="1"/>
  <c r="L122" i="36" s="1"/>
  <c r="L33" i="36" a="1"/>
  <c r="L33" i="36" s="1"/>
  <c r="L82" i="36" a="1"/>
  <c r="L82" i="36" s="1"/>
  <c r="L34" i="36" a="1"/>
  <c r="L34" i="36" s="1"/>
  <c r="L75" i="36" a="1"/>
  <c r="L75" i="36" s="1"/>
  <c r="L106" i="36" a="1"/>
  <c r="L106" i="36" s="1"/>
  <c r="L109" i="36" a="1"/>
  <c r="L109" i="36" s="1"/>
  <c r="L13" i="36" a="1"/>
  <c r="L13" i="36" s="1"/>
  <c r="L64" i="36" a="1"/>
  <c r="L64" i="36" s="1"/>
  <c r="L23" i="36" a="1"/>
  <c r="L23" i="36" s="1"/>
  <c r="L93" i="36" a="1"/>
  <c r="L93" i="36" s="1"/>
  <c r="L87" i="36" a="1"/>
  <c r="L87" i="36" s="1"/>
  <c r="L80" i="36" a="1"/>
  <c r="L80" i="36" s="1"/>
  <c r="L68" i="36" a="1"/>
  <c r="L68" i="36" s="1"/>
  <c r="L56" i="36" a="1"/>
  <c r="L56" i="36" s="1"/>
  <c r="L66" i="36" a="1"/>
  <c r="L66" i="36" s="1"/>
  <c r="L38" i="36" a="1"/>
  <c r="L38" i="36" s="1"/>
  <c r="L48" i="36" a="1"/>
  <c r="L48" i="36" s="1"/>
  <c r="L35" i="36" a="1"/>
  <c r="L35" i="36" s="1"/>
  <c r="L30" i="36" a="1"/>
  <c r="L30" i="36" s="1"/>
  <c r="L24" i="36" a="1"/>
  <c r="L24" i="36" s="1"/>
  <c r="L53" i="36" a="1"/>
  <c r="L53" i="36" s="1"/>
  <c r="L131" i="36" a="1"/>
  <c r="L131" i="36" s="1"/>
  <c r="L39" i="36" a="1"/>
  <c r="L39" i="36" s="1"/>
  <c r="L31" i="36" a="1"/>
  <c r="L31" i="36" s="1"/>
  <c r="L19" i="36" a="1"/>
  <c r="L19" i="36" s="1"/>
  <c r="L86" i="36" a="1"/>
  <c r="L86" i="36" s="1"/>
  <c r="L29" i="36" a="1"/>
  <c r="L29" i="36" s="1"/>
  <c r="L60" i="36" a="1"/>
  <c r="L60" i="36" s="1"/>
  <c r="L127" i="36" a="1"/>
  <c r="L127" i="36" s="1"/>
  <c r="L69" i="36" a="1"/>
  <c r="L69" i="36" s="1"/>
  <c r="L16" i="36" a="1"/>
  <c r="L16" i="36" s="1"/>
  <c r="L107" i="36" a="1"/>
  <c r="L107" i="36" s="1"/>
  <c r="L17" i="36" a="1"/>
  <c r="L17" i="36" s="1"/>
  <c r="L14" i="36" a="1"/>
  <c r="L14" i="36" s="1"/>
  <c r="L37" i="36" a="1"/>
  <c r="L37" i="36" s="1"/>
  <c r="L25" i="36" a="1"/>
  <c r="L25" i="36" s="1"/>
  <c r="L121" i="36" a="1"/>
  <c r="L121" i="36" s="1"/>
  <c r="L124" i="36" a="1"/>
  <c r="L124" i="36" s="1"/>
  <c r="L99" i="36" a="1"/>
  <c r="L99" i="36" s="1"/>
  <c r="L89" i="36" a="1"/>
  <c r="L89" i="36" s="1"/>
  <c r="V290" i="29"/>
  <c r="V282" i="29" s="1"/>
  <c r="V9" i="29" s="1"/>
  <c r="T143" i="36"/>
  <c r="Q267" i="29"/>
  <c r="V7" i="37"/>
  <c r="V8" i="37" s="1"/>
  <c r="V7" i="36"/>
  <c r="V142" i="36" s="1" a="1"/>
  <c r="V142" i="36" s="1"/>
  <c r="U8" i="36"/>
  <c r="W5" i="37"/>
  <c r="W5" i="36"/>
  <c r="T280" i="29"/>
  <c r="T7" i="29" s="1"/>
  <c r="W5" i="35"/>
  <c r="W130" i="35" s="1"/>
  <c r="W5" i="31"/>
  <c r="V289" i="29"/>
  <c r="V15" i="29"/>
  <c r="X6" i="31"/>
  <c r="X6" i="35"/>
  <c r="X6" i="37"/>
  <c r="X6" i="36"/>
  <c r="U288" i="29"/>
  <c r="U281" i="29"/>
  <c r="U8" i="29" s="1"/>
  <c r="C19" i="22"/>
  <c r="AN21" i="22"/>
  <c r="U23" i="17"/>
  <c r="C23" i="17" s="1"/>
  <c r="U13" i="17"/>
  <c r="C13" i="17" s="1"/>
  <c r="U25" i="17"/>
  <c r="C25" i="17" s="1"/>
  <c r="U9" i="17"/>
  <c r="C9" i="17" s="1"/>
  <c r="E6" i="15" s="1" a="1"/>
  <c r="E6" i="15" s="1"/>
  <c r="U24" i="17"/>
  <c r="C24" i="17" s="1"/>
  <c r="U22" i="17"/>
  <c r="C22" i="17" s="1"/>
  <c r="U21" i="17"/>
  <c r="C21" i="17" s="1"/>
  <c r="U17" i="17"/>
  <c r="C17" i="17" s="1"/>
  <c r="U16" i="17"/>
  <c r="C16" i="17" s="1"/>
  <c r="U14" i="17"/>
  <c r="C14" i="17" s="1"/>
  <c r="U10" i="17"/>
  <c r="C10" i="17" s="1"/>
  <c r="U18" i="17"/>
  <c r="C18" i="17" s="1"/>
  <c r="U26" i="17"/>
  <c r="C26" i="17" s="1"/>
  <c r="U11" i="17"/>
  <c r="C11" i="17" s="1"/>
  <c r="U19" i="17"/>
  <c r="C19" i="17" s="1"/>
  <c r="U27" i="17"/>
  <c r="C27" i="17" s="1"/>
  <c r="U12" i="17"/>
  <c r="C12" i="17" s="1"/>
  <c r="U20" i="17"/>
  <c r="C20" i="17" s="1"/>
  <c r="C7" i="17"/>
  <c r="U15" i="17"/>
  <c r="C15" i="17" s="1"/>
  <c r="Y5" i="40" l="1"/>
  <c r="W5" i="42"/>
  <c r="Y5" i="41"/>
  <c r="W131" i="35"/>
  <c r="E6" i="12" a="1"/>
  <c r="E6" i="12" s="1"/>
  <c r="P6" i="22" a="1"/>
  <c r="P6" i="38" a="1"/>
  <c r="P6" i="38" s="1"/>
  <c r="E43" i="12" a="1"/>
  <c r="E43" i="12" s="1"/>
  <c r="E36" i="15" a="1"/>
  <c r="E36" i="15" s="1"/>
  <c r="I86" i="36" a="1"/>
  <c r="I86" i="36" s="1"/>
  <c r="I120" i="36" a="1"/>
  <c r="I120" i="36" s="1"/>
  <c r="I51" i="36" a="1"/>
  <c r="I51" i="36" s="1"/>
  <c r="I99" i="36" a="1"/>
  <c r="I99" i="36" s="1"/>
  <c r="I109" i="36" a="1"/>
  <c r="I109" i="36" s="1"/>
  <c r="C22" i="40"/>
  <c r="C23" i="40" s="1"/>
  <c r="C22" i="42"/>
  <c r="C23" i="42" s="1"/>
  <c r="N98" i="36" a="1"/>
  <c r="N98" i="36" s="1"/>
  <c r="N13" i="36" a="1"/>
  <c r="N13" i="36" s="1"/>
  <c r="N92" i="36" a="1"/>
  <c r="N92" i="36" s="1"/>
  <c r="N42" i="36" a="1"/>
  <c r="N42" i="36" s="1"/>
  <c r="V114" i="36" a="1"/>
  <c r="V114" i="36" s="1"/>
  <c r="N117" i="36" a="1"/>
  <c r="N117" i="36" s="1"/>
  <c r="N69" i="36" a="1"/>
  <c r="N69" i="36" s="1"/>
  <c r="I80" i="36" a="1"/>
  <c r="I80" i="36" s="1"/>
  <c r="I69" i="36" a="1"/>
  <c r="I69" i="36" s="1"/>
  <c r="I90" i="36" a="1"/>
  <c r="I90" i="36" s="1"/>
  <c r="I50" i="36" a="1"/>
  <c r="I50" i="36" s="1"/>
  <c r="I15" i="36" a="1"/>
  <c r="I15" i="36" s="1"/>
  <c r="I45" i="36" a="1"/>
  <c r="I45" i="36" s="1"/>
  <c r="I43" i="36" a="1"/>
  <c r="I43" i="36" s="1"/>
  <c r="I36" i="36" a="1"/>
  <c r="I36" i="36" s="1"/>
  <c r="I65" i="36" a="1"/>
  <c r="I65" i="36" s="1"/>
  <c r="I30" i="36" a="1"/>
  <c r="I30" i="36" s="1"/>
  <c r="I101" i="36" a="1"/>
  <c r="I101" i="36" s="1"/>
  <c r="I17" i="36" a="1"/>
  <c r="I17" i="36" s="1"/>
  <c r="I96" i="36" a="1"/>
  <c r="I96" i="36" s="1"/>
  <c r="I125" i="36" a="1"/>
  <c r="I125" i="36" s="1"/>
  <c r="I53" i="36" a="1"/>
  <c r="I53" i="36" s="1"/>
  <c r="I131" i="36" a="1"/>
  <c r="I131" i="36" s="1"/>
  <c r="I73" i="36" a="1"/>
  <c r="I73" i="36" s="1"/>
  <c r="I89" i="36" a="1"/>
  <c r="I89" i="36" s="1"/>
  <c r="I127" i="36" a="1"/>
  <c r="I127" i="36" s="1"/>
  <c r="I107" i="36" a="1"/>
  <c r="I107" i="36" s="1"/>
  <c r="I47" i="36" a="1"/>
  <c r="I47" i="36" s="1"/>
  <c r="I35" i="36" a="1"/>
  <c r="I35" i="36" s="1"/>
  <c r="I122" i="36" a="1"/>
  <c r="I122" i="36" s="1"/>
  <c r="I62" i="36" a="1"/>
  <c r="I62" i="36" s="1"/>
  <c r="I18" i="36" a="1"/>
  <c r="I18" i="36" s="1"/>
  <c r="I83" i="36" a="1"/>
  <c r="I83" i="36" s="1"/>
  <c r="I81" i="36" a="1"/>
  <c r="I81" i="36" s="1"/>
  <c r="I75" i="36" a="1"/>
  <c r="I75" i="36" s="1"/>
  <c r="I93" i="36" a="1"/>
  <c r="I93" i="36" s="1"/>
  <c r="I41" i="36" a="1"/>
  <c r="I41" i="36" s="1"/>
  <c r="I112" i="36" a="1"/>
  <c r="I112" i="36" s="1"/>
  <c r="I57" i="36" a="1"/>
  <c r="I57" i="36" s="1"/>
  <c r="I106" i="36" a="1"/>
  <c r="I106" i="36" s="1"/>
  <c r="I77" i="36" a="1"/>
  <c r="I77" i="36" s="1"/>
  <c r="I94" i="36" a="1"/>
  <c r="I94" i="36" s="1"/>
  <c r="I37" i="36" a="1"/>
  <c r="I37" i="36" s="1"/>
  <c r="I108" i="36" a="1"/>
  <c r="I108" i="36" s="1"/>
  <c r="I58" i="36" a="1"/>
  <c r="I58" i="36" s="1"/>
  <c r="I40" i="36" a="1"/>
  <c r="I40" i="36" s="1"/>
  <c r="I128" i="36" a="1"/>
  <c r="I128" i="36" s="1"/>
  <c r="I130" i="36" a="1"/>
  <c r="I130" i="36" s="1"/>
  <c r="I95" i="36" a="1"/>
  <c r="I95" i="36" s="1"/>
  <c r="I103" i="36" a="1"/>
  <c r="I103" i="36" s="1"/>
  <c r="I56" i="36" a="1"/>
  <c r="I56" i="36" s="1"/>
  <c r="I13" i="36" a="1"/>
  <c r="I13" i="36" s="1"/>
  <c r="I117" i="36" a="1"/>
  <c r="I117" i="36" s="1"/>
  <c r="I115" i="36" a="1"/>
  <c r="I115" i="36" s="1"/>
  <c r="I32" i="36" a="1"/>
  <c r="I32" i="36" s="1"/>
  <c r="I26" i="36" a="1"/>
  <c r="I26" i="36" s="1"/>
  <c r="I91" i="36" a="1"/>
  <c r="I91" i="36" s="1"/>
  <c r="I66" i="36" a="1"/>
  <c r="I66" i="36" s="1"/>
  <c r="I21" i="36" a="1"/>
  <c r="I21" i="36" s="1"/>
  <c r="I24" i="36" a="1"/>
  <c r="I24" i="36" s="1"/>
  <c r="I82" i="36" a="1"/>
  <c r="I82" i="36" s="1"/>
  <c r="I124" i="36" a="1"/>
  <c r="I124" i="36" s="1"/>
  <c r="I49" i="36" a="1"/>
  <c r="I49" i="36" s="1"/>
  <c r="I85" i="36" a="1"/>
  <c r="I85" i="36" s="1"/>
  <c r="I46" i="36" a="1"/>
  <c r="I46" i="36" s="1"/>
  <c r="I42" i="36" a="1"/>
  <c r="I42" i="36" s="1"/>
  <c r="I25" i="36" a="1"/>
  <c r="I25" i="36" s="1"/>
  <c r="I67" i="36" a="1"/>
  <c r="I67" i="36" s="1"/>
  <c r="I100" i="36" a="1"/>
  <c r="I100" i="36" s="1"/>
  <c r="I98" i="36" a="1"/>
  <c r="I98" i="36" s="1"/>
  <c r="I63" i="36" a="1"/>
  <c r="I63" i="36" s="1"/>
  <c r="I44" i="36" a="1"/>
  <c r="I44" i="36" s="1"/>
  <c r="I22" i="36" a="1"/>
  <c r="I22" i="36" s="1"/>
  <c r="I78" i="36" a="1"/>
  <c r="I78" i="36" s="1"/>
  <c r="I59" i="36" a="1"/>
  <c r="I59" i="36" s="1"/>
  <c r="I118" i="36" a="1"/>
  <c r="I118" i="36" s="1"/>
  <c r="I52" i="36" a="1"/>
  <c r="I52" i="36" s="1"/>
  <c r="I102" i="36" a="1"/>
  <c r="I102" i="36" s="1"/>
  <c r="I68" i="36" a="1"/>
  <c r="I68" i="36" s="1"/>
  <c r="I34" i="36" a="1"/>
  <c r="I34" i="36" s="1"/>
  <c r="I126" i="36" a="1"/>
  <c r="I126" i="36" s="1"/>
  <c r="I116" i="36" a="1"/>
  <c r="I116" i="36" s="1"/>
  <c r="I60" i="36" a="1"/>
  <c r="I60" i="36" s="1"/>
  <c r="I29" i="36" a="1"/>
  <c r="I29" i="36" s="1"/>
  <c r="I74" i="36" a="1"/>
  <c r="I74" i="36" s="1"/>
  <c r="I70" i="36" a="1"/>
  <c r="I70" i="36" s="1"/>
  <c r="I54" i="36" a="1"/>
  <c r="I54" i="36" s="1"/>
  <c r="I33" i="36" a="1"/>
  <c r="I33" i="36" s="1"/>
  <c r="I31" i="36" a="1"/>
  <c r="I31" i="36" s="1"/>
  <c r="I16" i="36" a="1"/>
  <c r="I16" i="36" s="1"/>
  <c r="I23" i="36" a="1"/>
  <c r="I23" i="36" s="1"/>
  <c r="I19" i="36" a="1"/>
  <c r="I19" i="36" s="1"/>
  <c r="I123" i="36" a="1"/>
  <c r="I123" i="36" s="1"/>
  <c r="I27" i="36" a="1"/>
  <c r="I27" i="36" s="1"/>
  <c r="I20" i="36" a="1"/>
  <c r="I20" i="36" s="1"/>
  <c r="I76" i="36" a="1"/>
  <c r="I76" i="36" s="1"/>
  <c r="I104" i="36" a="1"/>
  <c r="I104" i="36" s="1"/>
  <c r="I64" i="36" a="1"/>
  <c r="I64" i="36" s="1"/>
  <c r="I97" i="36" a="1"/>
  <c r="I97" i="36" s="1"/>
  <c r="I114" i="36" a="1"/>
  <c r="I114" i="36" s="1"/>
  <c r="I121" i="36" a="1"/>
  <c r="I121" i="36" s="1"/>
  <c r="I61" i="36" a="1"/>
  <c r="I61" i="36" s="1"/>
  <c r="I12" i="36" a="1"/>
  <c r="I12" i="36" s="1"/>
  <c r="I55" i="36" a="1"/>
  <c r="I55" i="36" s="1"/>
  <c r="I14" i="36" a="1"/>
  <c r="I14" i="36" s="1"/>
  <c r="I48" i="36" a="1"/>
  <c r="I48" i="36" s="1"/>
  <c r="I84" i="36" a="1"/>
  <c r="I84" i="36" s="1"/>
  <c r="I119" i="36" a="1"/>
  <c r="I119" i="36" s="1"/>
  <c r="I129" i="36" a="1"/>
  <c r="I129" i="36" s="1"/>
  <c r="I71" i="36" a="1"/>
  <c r="I71" i="36" s="1"/>
  <c r="I110" i="36" a="1"/>
  <c r="I110" i="36" s="1"/>
  <c r="I72" i="36" a="1"/>
  <c r="I72" i="36" s="1"/>
  <c r="I113" i="36" a="1"/>
  <c r="I113" i="36" s="1"/>
  <c r="I38" i="36" a="1"/>
  <c r="I38" i="36" s="1"/>
  <c r="I105" i="36" a="1"/>
  <c r="I105" i="36" s="1"/>
  <c r="I79" i="36" a="1"/>
  <c r="I79" i="36" s="1"/>
  <c r="I92" i="36" a="1"/>
  <c r="I92" i="36" s="1"/>
  <c r="I39" i="36" a="1"/>
  <c r="I39" i="36" s="1"/>
  <c r="I88" i="36" a="1"/>
  <c r="I88" i="36" s="1"/>
  <c r="N102" i="36" a="1"/>
  <c r="N102" i="36" s="1"/>
  <c r="N32" i="36" a="1"/>
  <c r="N32" i="36" s="1"/>
  <c r="N118" i="36" a="1"/>
  <c r="N118" i="36" s="1"/>
  <c r="U39" i="37" a="1"/>
  <c r="U39" i="37" s="1"/>
  <c r="N85" i="36" a="1"/>
  <c r="N85" i="36" s="1"/>
  <c r="N23" i="36" a="1"/>
  <c r="N23" i="36" s="1"/>
  <c r="Q117" i="37" a="1"/>
  <c r="Q117" i="37" s="1"/>
  <c r="U95" i="37" a="1"/>
  <c r="U95" i="37" s="1"/>
  <c r="N24" i="36" a="1"/>
  <c r="N24" i="36" s="1"/>
  <c r="N56" i="36" a="1"/>
  <c r="N56" i="36" s="1"/>
  <c r="Q84" i="37" a="1"/>
  <c r="Q84" i="37" s="1"/>
  <c r="N61" i="36" a="1"/>
  <c r="N61" i="36" s="1"/>
  <c r="N65" i="36" a="1"/>
  <c r="N65" i="36" s="1"/>
  <c r="U121" i="37" a="1"/>
  <c r="U121" i="37" s="1"/>
  <c r="U18" i="37" a="1"/>
  <c r="U18" i="37" s="1"/>
  <c r="U97" i="37" a="1"/>
  <c r="U97" i="37" s="1"/>
  <c r="N82" i="36" a="1"/>
  <c r="N82" i="36" s="1"/>
  <c r="N81" i="36" a="1"/>
  <c r="N81" i="36" s="1"/>
  <c r="N116" i="36" a="1"/>
  <c r="N116" i="36" s="1"/>
  <c r="N44" i="36" a="1"/>
  <c r="N44" i="36" s="1"/>
  <c r="N93" i="36" a="1"/>
  <c r="N93" i="36" s="1"/>
  <c r="N15" i="36" a="1"/>
  <c r="N15" i="36" s="1"/>
  <c r="N67" i="36" a="1"/>
  <c r="N67" i="36" s="1"/>
  <c r="N131" i="36" a="1"/>
  <c r="N131" i="36" s="1"/>
  <c r="N53" i="36" a="1"/>
  <c r="N53" i="36" s="1"/>
  <c r="N55" i="36" a="1"/>
  <c r="N55" i="36" s="1"/>
  <c r="N38" i="36" a="1"/>
  <c r="N38" i="36" s="1"/>
  <c r="N30" i="36" a="1"/>
  <c r="N30" i="36" s="1"/>
  <c r="N19" i="36" a="1"/>
  <c r="N19" i="36" s="1"/>
  <c r="N26" i="36" a="1"/>
  <c r="N26" i="36" s="1"/>
  <c r="N108" i="36" a="1"/>
  <c r="N108" i="36" s="1"/>
  <c r="Q81" i="37" a="1"/>
  <c r="Q81" i="37" s="1"/>
  <c r="Q17" i="37" a="1"/>
  <c r="Q17" i="37" s="1"/>
  <c r="U63" i="37" a="1"/>
  <c r="U63" i="37" s="1"/>
  <c r="U23" i="37" a="1"/>
  <c r="U23" i="37" s="1"/>
  <c r="U26" i="37" a="1"/>
  <c r="U26" i="37" s="1"/>
  <c r="U86" i="37" a="1"/>
  <c r="U86" i="37" s="1"/>
  <c r="N79" i="36" a="1"/>
  <c r="N79" i="36" s="1"/>
  <c r="N39" i="36" a="1"/>
  <c r="N39" i="36" s="1"/>
  <c r="N94" i="36" a="1"/>
  <c r="N94" i="36" s="1"/>
  <c r="N124" i="36" a="1"/>
  <c r="N124" i="36" s="1"/>
  <c r="N76" i="36" a="1"/>
  <c r="N76" i="36" s="1"/>
  <c r="N91" i="36" a="1"/>
  <c r="N91" i="36" s="1"/>
  <c r="N129" i="36" a="1"/>
  <c r="N129" i="36" s="1"/>
  <c r="N99" i="36" a="1"/>
  <c r="N99" i="36" s="1"/>
  <c r="N20" i="36" a="1"/>
  <c r="N20" i="36" s="1"/>
  <c r="N12" i="36" a="1"/>
  <c r="N12" i="36" s="1"/>
  <c r="N122" i="36" a="1"/>
  <c r="N122" i="36" s="1"/>
  <c r="N59" i="36" a="1"/>
  <c r="N59" i="36" s="1"/>
  <c r="N49" i="36" a="1"/>
  <c r="N49" i="36" s="1"/>
  <c r="N125" i="36" a="1"/>
  <c r="N125" i="36" s="1"/>
  <c r="N120" i="36" a="1"/>
  <c r="N120" i="36" s="1"/>
  <c r="Q78" i="37" a="1"/>
  <c r="Q78" i="37" s="1"/>
  <c r="Q92" i="37" a="1"/>
  <c r="Q92" i="37" s="1"/>
  <c r="U103" i="37" a="1"/>
  <c r="U103" i="37" s="1"/>
  <c r="N70" i="36" a="1"/>
  <c r="N70" i="36" s="1"/>
  <c r="N84" i="36" a="1"/>
  <c r="N84" i="36" s="1"/>
  <c r="N71" i="36" a="1"/>
  <c r="N71" i="36" s="1"/>
  <c r="N127" i="36" a="1"/>
  <c r="N127" i="36" s="1"/>
  <c r="N54" i="36" a="1"/>
  <c r="N54" i="36" s="1"/>
  <c r="N111" i="36" a="1"/>
  <c r="N111" i="36" s="1"/>
  <c r="N128" i="36" a="1"/>
  <c r="N128" i="36" s="1"/>
  <c r="N57" i="36" a="1"/>
  <c r="N57" i="36" s="1"/>
  <c r="N73" i="36" a="1"/>
  <c r="N73" i="36" s="1"/>
  <c r="N28" i="36" a="1"/>
  <c r="N28" i="36" s="1"/>
  <c r="N43" i="36" a="1"/>
  <c r="N43" i="36" s="1"/>
  <c r="N89" i="36" a="1"/>
  <c r="N89" i="36" s="1"/>
  <c r="N123" i="36" a="1"/>
  <c r="N123" i="36" s="1"/>
  <c r="N37" i="36" a="1"/>
  <c r="N37" i="36" s="1"/>
  <c r="N97" i="36" a="1"/>
  <c r="N97" i="36" s="1"/>
  <c r="Q34" i="37" a="1"/>
  <c r="Q34" i="37" s="1"/>
  <c r="Q94" i="37" a="1"/>
  <c r="Q94" i="37" s="1"/>
  <c r="N95" i="36" a="1"/>
  <c r="N95" i="36" s="1"/>
  <c r="N17" i="36" a="1"/>
  <c r="N17" i="36" s="1"/>
  <c r="N48" i="36" a="1"/>
  <c r="N48" i="36" s="1"/>
  <c r="N45" i="36" a="1"/>
  <c r="N45" i="36" s="1"/>
  <c r="N40" i="36" a="1"/>
  <c r="N40" i="36" s="1"/>
  <c r="N47" i="36" a="1"/>
  <c r="N47" i="36" s="1"/>
  <c r="N80" i="36" a="1"/>
  <c r="N80" i="36" s="1"/>
  <c r="N103" i="36" a="1"/>
  <c r="N103" i="36" s="1"/>
  <c r="N87" i="36" a="1"/>
  <c r="N87" i="36" s="1"/>
  <c r="N126" i="36" a="1"/>
  <c r="N126" i="36" s="1"/>
  <c r="N64" i="36" a="1"/>
  <c r="N64" i="36" s="1"/>
  <c r="N114" i="36" a="1"/>
  <c r="N114" i="36" s="1"/>
  <c r="N105" i="36" a="1"/>
  <c r="N105" i="36" s="1"/>
  <c r="N72" i="36" a="1"/>
  <c r="N72" i="36" s="1"/>
  <c r="N101" i="36" a="1"/>
  <c r="N101" i="36" s="1"/>
  <c r="N132" i="37"/>
  <c r="N44" i="37" s="1" a="1"/>
  <c r="N44" i="37" s="1"/>
  <c r="Q73" i="37" a="1"/>
  <c r="Q73" i="37" s="1"/>
  <c r="Q108" i="37" a="1"/>
  <c r="Q108" i="37" s="1"/>
  <c r="U38" i="37" a="1"/>
  <c r="U38" i="37" s="1"/>
  <c r="U111" i="37" a="1"/>
  <c r="U111" i="37" s="1"/>
  <c r="N22" i="36" a="1"/>
  <c r="N22" i="36" s="1"/>
  <c r="N112" i="36" a="1"/>
  <c r="N112" i="36" s="1"/>
  <c r="N100" i="36" a="1"/>
  <c r="N100" i="36" s="1"/>
  <c r="N25" i="36" a="1"/>
  <c r="N25" i="36" s="1"/>
  <c r="N78" i="36" a="1"/>
  <c r="N78" i="36" s="1"/>
  <c r="N21" i="36" a="1"/>
  <c r="N21" i="36" s="1"/>
  <c r="N115" i="36" a="1"/>
  <c r="N115" i="36" s="1"/>
  <c r="N51" i="36" a="1"/>
  <c r="N51" i="36" s="1"/>
  <c r="N63" i="36" a="1"/>
  <c r="N63" i="36" s="1"/>
  <c r="N35" i="36" a="1"/>
  <c r="N35" i="36" s="1"/>
  <c r="N46" i="36" a="1"/>
  <c r="N46" i="36" s="1"/>
  <c r="N31" i="36" a="1"/>
  <c r="N31" i="36" s="1"/>
  <c r="N52" i="36" a="1"/>
  <c r="N52" i="36" s="1"/>
  <c r="N33" i="36" a="1"/>
  <c r="N33" i="36" s="1"/>
  <c r="N66" i="36" a="1"/>
  <c r="N66" i="36" s="1"/>
  <c r="Q114" i="37" a="1"/>
  <c r="Q114" i="37" s="1"/>
  <c r="Q25" i="37" a="1"/>
  <c r="Q25" i="37" s="1"/>
  <c r="U43" i="37" a="1"/>
  <c r="U43" i="37" s="1"/>
  <c r="U72" i="37" a="1"/>
  <c r="U72" i="37" s="1"/>
  <c r="U114" i="37" a="1"/>
  <c r="U114" i="37" s="1"/>
  <c r="N130" i="36" a="1"/>
  <c r="N130" i="36" s="1"/>
  <c r="N60" i="36" a="1"/>
  <c r="N60" i="36" s="1"/>
  <c r="N50" i="36" a="1"/>
  <c r="N50" i="36" s="1"/>
  <c r="N109" i="36" a="1"/>
  <c r="N109" i="36" s="1"/>
  <c r="N16" i="36" a="1"/>
  <c r="N16" i="36" s="1"/>
  <c r="N107" i="36" a="1"/>
  <c r="N107" i="36" s="1"/>
  <c r="N121" i="36" a="1"/>
  <c r="N121" i="36" s="1"/>
  <c r="N88" i="36" a="1"/>
  <c r="N88" i="36" s="1"/>
  <c r="N74" i="36" a="1"/>
  <c r="N74" i="36" s="1"/>
  <c r="N41" i="36" a="1"/>
  <c r="N41" i="36" s="1"/>
  <c r="N75" i="36" a="1"/>
  <c r="N75" i="36" s="1"/>
  <c r="N29" i="36" a="1"/>
  <c r="N29" i="36" s="1"/>
  <c r="N62" i="36" a="1"/>
  <c r="N62" i="36" s="1"/>
  <c r="N14" i="36" a="1"/>
  <c r="N14" i="36" s="1"/>
  <c r="N96" i="36" a="1"/>
  <c r="N96" i="36" s="1"/>
  <c r="Q66" i="37" a="1"/>
  <c r="Q66" i="37" s="1"/>
  <c r="Q127" i="37" a="1"/>
  <c r="Q127" i="37" s="1"/>
  <c r="U93" i="37" a="1"/>
  <c r="U93" i="37" s="1"/>
  <c r="N90" i="36" a="1"/>
  <c r="N90" i="36" s="1"/>
  <c r="N58" i="36" a="1"/>
  <c r="N58" i="36" s="1"/>
  <c r="N77" i="36" a="1"/>
  <c r="N77" i="36" s="1"/>
  <c r="N18" i="36" a="1"/>
  <c r="N18" i="36" s="1"/>
  <c r="N86" i="36" a="1"/>
  <c r="N86" i="36" s="1"/>
  <c r="N110" i="36" a="1"/>
  <c r="N110" i="36" s="1"/>
  <c r="N113" i="36" a="1"/>
  <c r="N113" i="36" s="1"/>
  <c r="N27" i="36" a="1"/>
  <c r="N27" i="36" s="1"/>
  <c r="N68" i="36" a="1"/>
  <c r="N68" i="36" s="1"/>
  <c r="N106" i="36" a="1"/>
  <c r="N106" i="36" s="1"/>
  <c r="N83" i="36" a="1"/>
  <c r="N83" i="36" s="1"/>
  <c r="N34" i="36" a="1"/>
  <c r="N34" i="36" s="1"/>
  <c r="N119" i="36" a="1"/>
  <c r="N119" i="36" s="1"/>
  <c r="N36" i="36" a="1"/>
  <c r="N36" i="36" s="1"/>
  <c r="Q69" i="37" a="1"/>
  <c r="Q69" i="37" s="1"/>
  <c r="V28" i="36" a="1"/>
  <c r="V28" i="36" s="1"/>
  <c r="V26" i="36" a="1"/>
  <c r="V26" i="36" s="1"/>
  <c r="V109" i="36" a="1"/>
  <c r="V109" i="36" s="1"/>
  <c r="V98" i="36" a="1"/>
  <c r="V98" i="36" s="1"/>
  <c r="V72" i="36" a="1"/>
  <c r="V72" i="36" s="1"/>
  <c r="V63" i="36" a="1"/>
  <c r="V63" i="36" s="1"/>
  <c r="V41" i="36" a="1"/>
  <c r="V41" i="36" s="1"/>
  <c r="V51" i="36" a="1"/>
  <c r="V51" i="36" s="1"/>
  <c r="V68" i="36" a="1"/>
  <c r="V68" i="36" s="1"/>
  <c r="AN87" i="38"/>
  <c r="C85" i="38"/>
  <c r="C88" i="41" s="1"/>
  <c r="C89" i="41" s="1"/>
  <c r="V87" i="36" a="1"/>
  <c r="V87" i="36" s="1"/>
  <c r="V108" i="36" a="1"/>
  <c r="V108" i="36" s="1"/>
  <c r="V124" i="36" a="1"/>
  <c r="V124" i="36" s="1"/>
  <c r="V89" i="36" a="1"/>
  <c r="V89" i="36" s="1"/>
  <c r="V99" i="36" a="1"/>
  <c r="V99" i="36" s="1"/>
  <c r="V106" i="36" a="1"/>
  <c r="V106" i="36" s="1"/>
  <c r="V55" i="36" a="1"/>
  <c r="V55" i="36" s="1"/>
  <c r="V52" i="36" a="1"/>
  <c r="V52" i="36" s="1"/>
  <c r="V64" i="36" a="1"/>
  <c r="V64" i="36" s="1"/>
  <c r="V75" i="36" a="1"/>
  <c r="V75" i="36" s="1"/>
  <c r="V73" i="36" a="1"/>
  <c r="V73" i="36" s="1"/>
  <c r="V48" i="36" a="1"/>
  <c r="V48" i="36" s="1"/>
  <c r="V13" i="36" a="1"/>
  <c r="V13" i="36" s="1"/>
  <c r="V79" i="36" a="1"/>
  <c r="V79" i="36" s="1"/>
  <c r="V40" i="36" a="1"/>
  <c r="V40" i="36" s="1"/>
  <c r="V125" i="36" a="1"/>
  <c r="V125" i="36" s="1"/>
  <c r="V67" i="36" a="1"/>
  <c r="V67" i="36" s="1"/>
  <c r="V53" i="36" a="1"/>
  <c r="V53" i="36" s="1"/>
  <c r="V45" i="36" a="1"/>
  <c r="V45" i="36" s="1"/>
  <c r="V21" i="36" a="1"/>
  <c r="V21" i="36" s="1"/>
  <c r="V57" i="36" a="1"/>
  <c r="V57" i="36" s="1"/>
  <c r="V119" i="36" a="1"/>
  <c r="V119" i="36" s="1"/>
  <c r="V19" i="36" a="1"/>
  <c r="V19" i="36" s="1"/>
  <c r="V104" i="36" a="1"/>
  <c r="V104" i="36" s="1"/>
  <c r="V132" i="37"/>
  <c r="V116" i="37" s="1" a="1"/>
  <c r="V116" i="37" s="1"/>
  <c r="V50" i="36" a="1"/>
  <c r="V50" i="36" s="1"/>
  <c r="V84" i="36" a="1"/>
  <c r="V84" i="36" s="1"/>
  <c r="V61" i="36" a="1"/>
  <c r="V61" i="36" s="1"/>
  <c r="V33" i="36" a="1"/>
  <c r="V33" i="36" s="1"/>
  <c r="V82" i="36" a="1"/>
  <c r="V82" i="36" s="1"/>
  <c r="V127" i="36" a="1"/>
  <c r="V127" i="36" s="1"/>
  <c r="V38" i="36" a="1"/>
  <c r="V38" i="36" s="1"/>
  <c r="V101" i="36" a="1"/>
  <c r="V101" i="36" s="1"/>
  <c r="V78" i="36" a="1"/>
  <c r="V78" i="36" s="1"/>
  <c r="V115" i="36" a="1"/>
  <c r="V115" i="36" s="1"/>
  <c r="U104" i="37" a="1"/>
  <c r="U104" i="37" s="1"/>
  <c r="Q101" i="37" a="1"/>
  <c r="Q101" i="37" s="1"/>
  <c r="Q65" i="37" a="1"/>
  <c r="Q65" i="37" s="1"/>
  <c r="Q68" i="37" a="1"/>
  <c r="Q68" i="37" s="1"/>
  <c r="Q103" i="37" a="1"/>
  <c r="Q103" i="37" s="1"/>
  <c r="Q15" i="37" a="1"/>
  <c r="Q15" i="37" s="1"/>
  <c r="Q85" i="37" a="1"/>
  <c r="Q85" i="37" s="1"/>
  <c r="Q14" i="37" a="1"/>
  <c r="Q14" i="37" s="1"/>
  <c r="Q91" i="37" a="1"/>
  <c r="Q91" i="37" s="1"/>
  <c r="Q41" i="37" a="1"/>
  <c r="Q41" i="37" s="1"/>
  <c r="Q86" i="37" a="1"/>
  <c r="Q86" i="37" s="1"/>
  <c r="Q97" i="37" a="1"/>
  <c r="Q97" i="37" s="1"/>
  <c r="Q67" i="37" a="1"/>
  <c r="Q67" i="37" s="1"/>
  <c r="Q128" i="37" a="1"/>
  <c r="Q128" i="37" s="1"/>
  <c r="Q64" i="37" a="1"/>
  <c r="Q64" i="37" s="1"/>
  <c r="Q93" i="37" a="1"/>
  <c r="Q93" i="37" s="1"/>
  <c r="U117" i="37" a="1"/>
  <c r="U117" i="37" s="1"/>
  <c r="U16" i="37" a="1"/>
  <c r="U16" i="37" s="1"/>
  <c r="U71" i="37" a="1"/>
  <c r="U71" i="37" s="1"/>
  <c r="U131" i="37" a="1"/>
  <c r="U131" i="37" s="1"/>
  <c r="Q43" i="37" a="1"/>
  <c r="Q43" i="37" s="1"/>
  <c r="Q31" i="37" a="1"/>
  <c r="Q31" i="37" s="1"/>
  <c r="Q35" i="37" a="1"/>
  <c r="Q35" i="37" s="1"/>
  <c r="Q48" i="37" a="1"/>
  <c r="Q48" i="37" s="1"/>
  <c r="C22" i="31"/>
  <c r="C23" i="31" s="1"/>
  <c r="C22" i="35"/>
  <c r="C23" i="35" s="1"/>
  <c r="C24" i="36"/>
  <c r="C25" i="36" s="1"/>
  <c r="C24" i="37"/>
  <c r="C25" i="37" s="1"/>
  <c r="U12" i="37" a="1"/>
  <c r="U12" i="37" s="1"/>
  <c r="U20" i="37" a="1"/>
  <c r="U20" i="37" s="1"/>
  <c r="U32" i="37" a="1"/>
  <c r="U32" i="37" s="1"/>
  <c r="U81" i="37" a="1"/>
  <c r="U81" i="37" s="1"/>
  <c r="U53" i="37" a="1"/>
  <c r="U53" i="37" s="1"/>
  <c r="U42" i="37" a="1"/>
  <c r="U42" i="37" s="1"/>
  <c r="U52" i="37" a="1"/>
  <c r="U52" i="37" s="1"/>
  <c r="U37" i="37" a="1"/>
  <c r="U37" i="37" s="1"/>
  <c r="U80" i="37" a="1"/>
  <c r="U80" i="37" s="1"/>
  <c r="U74" i="37" a="1"/>
  <c r="U74" i="37" s="1"/>
  <c r="U105" i="37" a="1"/>
  <c r="U105" i="37" s="1"/>
  <c r="U91" i="37" a="1"/>
  <c r="U91" i="37" s="1"/>
  <c r="U106" i="37" a="1"/>
  <c r="U106" i="37" s="1"/>
  <c r="U113" i="37" a="1"/>
  <c r="U113" i="37" s="1"/>
  <c r="U126" i="37" a="1"/>
  <c r="U126" i="37" s="1"/>
  <c r="Q12" i="37" a="1"/>
  <c r="Q12" i="37" s="1"/>
  <c r="Q76" i="37" a="1"/>
  <c r="Q76" i="37" s="1"/>
  <c r="Q29" i="37" a="1"/>
  <c r="Q29" i="37" s="1"/>
  <c r="Q80" i="37" a="1"/>
  <c r="Q80" i="37" s="1"/>
  <c r="Q30" i="37" a="1"/>
  <c r="Q30" i="37" s="1"/>
  <c r="Q116" i="37" a="1"/>
  <c r="Q116" i="37" s="1"/>
  <c r="Q32" i="37" a="1"/>
  <c r="Q32" i="37" s="1"/>
  <c r="Q102" i="37" a="1"/>
  <c r="Q102" i="37" s="1"/>
  <c r="Q110" i="37" a="1"/>
  <c r="Q110" i="37" s="1"/>
  <c r="Q126" i="37" a="1"/>
  <c r="Q126" i="37" s="1"/>
  <c r="Q20" i="37" a="1"/>
  <c r="Q20" i="37" s="1"/>
  <c r="Q70" i="37" a="1"/>
  <c r="Q70" i="37" s="1"/>
  <c r="Q74" i="37" a="1"/>
  <c r="Q74" i="37" s="1"/>
  <c r="Q55" i="37" a="1"/>
  <c r="Q55" i="37" s="1"/>
  <c r="Q118" i="37" a="1"/>
  <c r="Q118" i="37" s="1"/>
  <c r="Q27" i="37" a="1"/>
  <c r="Q27" i="37" s="1"/>
  <c r="Q75" i="37" a="1"/>
  <c r="Q75" i="37" s="1"/>
  <c r="Q28" i="37" a="1"/>
  <c r="Q28" i="37" s="1"/>
  <c r="Q100" i="37" a="1"/>
  <c r="Q100" i="37" s="1"/>
  <c r="Q37" i="37" a="1"/>
  <c r="Q37" i="37" s="1"/>
  <c r="Q115" i="37" a="1"/>
  <c r="Q115" i="37" s="1"/>
  <c r="Q52" i="37" a="1"/>
  <c r="Q52" i="37" s="1"/>
  <c r="Q119" i="37" a="1"/>
  <c r="Q119" i="37" s="1"/>
  <c r="Q62" i="37" a="1"/>
  <c r="Q62" i="37" s="1"/>
  <c r="Q121" i="37" a="1"/>
  <c r="Q121" i="37" s="1"/>
  <c r="Q19" i="37" a="1"/>
  <c r="Q19" i="37" s="1"/>
  <c r="Q90" i="37" a="1"/>
  <c r="Q90" i="37" s="1"/>
  <c r="Q72" i="37" a="1"/>
  <c r="Q72" i="37" s="1"/>
  <c r="Q79" i="37" a="1"/>
  <c r="Q79" i="37" s="1"/>
  <c r="Q129" i="37" a="1"/>
  <c r="Q129" i="37" s="1"/>
  <c r="U98" i="37" a="1"/>
  <c r="U98" i="37" s="1"/>
  <c r="U41" i="37" a="1"/>
  <c r="U41" i="37" s="1"/>
  <c r="U75" i="37" a="1"/>
  <c r="U75" i="37" s="1"/>
  <c r="U90" i="37" a="1"/>
  <c r="U90" i="37" s="1"/>
  <c r="U120" i="37" a="1"/>
  <c r="U120" i="37" s="1"/>
  <c r="Q89" i="37" a="1"/>
  <c r="Q89" i="37" s="1"/>
  <c r="Q98" i="37" a="1"/>
  <c r="Q98" i="37" s="1"/>
  <c r="Q56" i="37" a="1"/>
  <c r="Q56" i="37" s="1"/>
  <c r="U22" i="37" a="1"/>
  <c r="U22" i="37" s="1"/>
  <c r="U56" i="37" a="1"/>
  <c r="U56" i="37" s="1"/>
  <c r="U102" i="37" a="1"/>
  <c r="U102" i="37" s="1"/>
  <c r="U108" i="37" a="1"/>
  <c r="U108" i="37" s="1"/>
  <c r="U17" i="37" a="1"/>
  <c r="U17" i="37" s="1"/>
  <c r="U46" i="37" a="1"/>
  <c r="U46" i="37" s="1"/>
  <c r="U24" i="37" a="1"/>
  <c r="U24" i="37" s="1"/>
  <c r="U99" i="37" a="1"/>
  <c r="U99" i="37" s="1"/>
  <c r="U29" i="37" a="1"/>
  <c r="U29" i="37" s="1"/>
  <c r="U67" i="37" a="1"/>
  <c r="U67" i="37" s="1"/>
  <c r="U58" i="37" a="1"/>
  <c r="U58" i="37" s="1"/>
  <c r="U59" i="37" a="1"/>
  <c r="U59" i="37" s="1"/>
  <c r="U64" i="37" a="1"/>
  <c r="U64" i="37" s="1"/>
  <c r="U107" i="37" a="1"/>
  <c r="U107" i="37" s="1"/>
  <c r="U73" i="37" a="1"/>
  <c r="U73" i="37" s="1"/>
  <c r="U101" i="37" a="1"/>
  <c r="U101" i="37" s="1"/>
  <c r="U122" i="37" a="1"/>
  <c r="U122" i="37" s="1"/>
  <c r="U124" i="37" a="1"/>
  <c r="U124" i="37" s="1"/>
  <c r="U123" i="37" a="1"/>
  <c r="U123" i="37" s="1"/>
  <c r="Q13" i="37" a="1"/>
  <c r="Q13" i="37" s="1"/>
  <c r="Q26" i="37" a="1"/>
  <c r="Q26" i="37" s="1"/>
  <c r="Q99" i="37" a="1"/>
  <c r="Q99" i="37" s="1"/>
  <c r="Q104" i="37" a="1"/>
  <c r="Q104" i="37" s="1"/>
  <c r="Q107" i="37" a="1"/>
  <c r="Q107" i="37" s="1"/>
  <c r="Q51" i="37" a="1"/>
  <c r="Q51" i="37" s="1"/>
  <c r="Q130" i="37" a="1"/>
  <c r="Q130" i="37" s="1"/>
  <c r="Q60" i="37" a="1"/>
  <c r="Q60" i="37" s="1"/>
  <c r="Q112" i="37" a="1"/>
  <c r="Q112" i="37" s="1"/>
  <c r="Q49" i="37" a="1"/>
  <c r="Q49" i="37" s="1"/>
  <c r="Q24" i="37" a="1"/>
  <c r="Q24" i="37" s="1"/>
  <c r="Q23" i="37" a="1"/>
  <c r="Q23" i="37" s="1"/>
  <c r="Q123" i="37" a="1"/>
  <c r="Q123" i="37" s="1"/>
  <c r="Q111" i="37" a="1"/>
  <c r="Q111" i="37" s="1"/>
  <c r="Q58" i="37" a="1"/>
  <c r="Q58" i="37" s="1"/>
  <c r="U25" i="37" a="1"/>
  <c r="U25" i="37" s="1"/>
  <c r="U62" i="37" a="1"/>
  <c r="U62" i="37" s="1"/>
  <c r="U28" i="37" a="1"/>
  <c r="U28" i="37" s="1"/>
  <c r="U40" i="37" a="1"/>
  <c r="U40" i="37" s="1"/>
  <c r="U60" i="37" a="1"/>
  <c r="U60" i="37" s="1"/>
  <c r="U65" i="37" a="1"/>
  <c r="U65" i="37" s="1"/>
  <c r="U45" i="37" a="1"/>
  <c r="U45" i="37" s="1"/>
  <c r="U100" i="37" a="1"/>
  <c r="U100" i="37" s="1"/>
  <c r="U68" i="37" a="1"/>
  <c r="U68" i="37" s="1"/>
  <c r="U119" i="37" a="1"/>
  <c r="U119" i="37" s="1"/>
  <c r="U30" i="37" a="1"/>
  <c r="U30" i="37" s="1"/>
  <c r="U50" i="37" a="1"/>
  <c r="U50" i="37" s="1"/>
  <c r="U128" i="37" a="1"/>
  <c r="U128" i="37" s="1"/>
  <c r="Q82" i="37" a="1"/>
  <c r="Q82" i="37" s="1"/>
  <c r="Q109" i="37" a="1"/>
  <c r="Q109" i="37" s="1"/>
  <c r="Q122" i="37" a="1"/>
  <c r="Q122" i="37" s="1"/>
  <c r="Q54" i="37" a="1"/>
  <c r="Q54" i="37" s="1"/>
  <c r="U47" i="37" a="1"/>
  <c r="U47" i="37" s="1"/>
  <c r="U27" i="37" a="1"/>
  <c r="U27" i="37" s="1"/>
  <c r="U54" i="37" a="1"/>
  <c r="U54" i="37" s="1"/>
  <c r="U130" i="37" a="1"/>
  <c r="U130" i="37" s="1"/>
  <c r="U116" i="37" a="1"/>
  <c r="U116" i="37" s="1"/>
  <c r="U19" i="37" a="1"/>
  <c r="U19" i="37" s="1"/>
  <c r="U51" i="37" a="1"/>
  <c r="U51" i="37" s="1"/>
  <c r="U15" i="37" a="1"/>
  <c r="U15" i="37" s="1"/>
  <c r="U118" i="37" a="1"/>
  <c r="U118" i="37" s="1"/>
  <c r="U31" i="37" a="1"/>
  <c r="U31" i="37" s="1"/>
  <c r="U44" i="37" a="1"/>
  <c r="U44" i="37" s="1"/>
  <c r="U76" i="37" a="1"/>
  <c r="U76" i="37" s="1"/>
  <c r="U61" i="37" a="1"/>
  <c r="U61" i="37" s="1"/>
  <c r="U66" i="37" a="1"/>
  <c r="U66" i="37" s="1"/>
  <c r="U79" i="37" a="1"/>
  <c r="U79" i="37" s="1"/>
  <c r="U83" i="37" a="1"/>
  <c r="U83" i="37" s="1"/>
  <c r="U89" i="37" a="1"/>
  <c r="U89" i="37" s="1"/>
  <c r="U125" i="37" a="1"/>
  <c r="U125" i="37" s="1"/>
  <c r="U129" i="37" a="1"/>
  <c r="U129" i="37" s="1"/>
  <c r="U127" i="37" a="1"/>
  <c r="U127" i="37" s="1"/>
  <c r="Q57" i="37" a="1"/>
  <c r="Q57" i="37" s="1"/>
  <c r="Q61" i="37" a="1"/>
  <c r="Q61" i="37" s="1"/>
  <c r="Q105" i="37" a="1"/>
  <c r="Q105" i="37" s="1"/>
  <c r="Q46" i="37" a="1"/>
  <c r="Q46" i="37" s="1"/>
  <c r="Q131" i="37" a="1"/>
  <c r="Q131" i="37" s="1"/>
  <c r="Q42" i="37" a="1"/>
  <c r="Q42" i="37" s="1"/>
  <c r="Q124" i="37" a="1"/>
  <c r="Q124" i="37" s="1"/>
  <c r="Q47" i="37" a="1"/>
  <c r="Q47" i="37" s="1"/>
  <c r="Q18" i="37" a="1"/>
  <c r="Q18" i="37" s="1"/>
  <c r="Q40" i="37" a="1"/>
  <c r="Q40" i="37" s="1"/>
  <c r="Q71" i="37" a="1"/>
  <c r="Q71" i="37" s="1"/>
  <c r="Q59" i="37" a="1"/>
  <c r="Q59" i="37" s="1"/>
  <c r="Q87" i="37" a="1"/>
  <c r="Q87" i="37" s="1"/>
  <c r="Q22" i="37" a="1"/>
  <c r="Q22" i="37" s="1"/>
  <c r="Q83" i="37" a="1"/>
  <c r="Q83" i="37" s="1"/>
  <c r="U88" i="37" a="1"/>
  <c r="U88" i="37" s="1"/>
  <c r="U34" i="37" a="1"/>
  <c r="U34" i="37" s="1"/>
  <c r="U49" i="37" a="1"/>
  <c r="U49" i="37" s="1"/>
  <c r="U35" i="37" a="1"/>
  <c r="U35" i="37" s="1"/>
  <c r="U96" i="37" a="1"/>
  <c r="U96" i="37" s="1"/>
  <c r="U115" i="37" a="1"/>
  <c r="U115" i="37" s="1"/>
  <c r="Q39" i="37" a="1"/>
  <c r="Q39" i="37" s="1"/>
  <c r="Q33" i="37" a="1"/>
  <c r="Q33" i="37" s="1"/>
  <c r="Q106" i="37" a="1"/>
  <c r="Q106" i="37" s="1"/>
  <c r="Q96" i="37" a="1"/>
  <c r="Q96" i="37" s="1"/>
  <c r="U14" i="37" a="1"/>
  <c r="U14" i="37" s="1"/>
  <c r="U70" i="37" a="1"/>
  <c r="U70" i="37" s="1"/>
  <c r="U57" i="37" a="1"/>
  <c r="U57" i="37" s="1"/>
  <c r="U48" i="37" a="1"/>
  <c r="U48" i="37" s="1"/>
  <c r="U78" i="37" a="1"/>
  <c r="U78" i="37" s="1"/>
  <c r="U112" i="37" a="1"/>
  <c r="U112" i="37" s="1"/>
  <c r="U21" i="37" a="1"/>
  <c r="U21" i="37" s="1"/>
  <c r="U13" i="37" a="1"/>
  <c r="U13" i="37" s="1"/>
  <c r="U55" i="37" a="1"/>
  <c r="U55" i="37" s="1"/>
  <c r="U36" i="37" a="1"/>
  <c r="U36" i="37" s="1"/>
  <c r="U33" i="37" a="1"/>
  <c r="U33" i="37" s="1"/>
  <c r="U87" i="37" a="1"/>
  <c r="U87" i="37" s="1"/>
  <c r="U77" i="37" a="1"/>
  <c r="U77" i="37" s="1"/>
  <c r="U69" i="37" a="1"/>
  <c r="U69" i="37" s="1"/>
  <c r="U82" i="37" a="1"/>
  <c r="U82" i="37" s="1"/>
  <c r="U84" i="37" a="1"/>
  <c r="U84" i="37" s="1"/>
  <c r="U85" i="37" a="1"/>
  <c r="U85" i="37" s="1"/>
  <c r="U94" i="37" a="1"/>
  <c r="U94" i="37" s="1"/>
  <c r="U92" i="37" a="1"/>
  <c r="U92" i="37" s="1"/>
  <c r="U110" i="37" a="1"/>
  <c r="U110" i="37" s="1"/>
  <c r="Q63" i="37" a="1"/>
  <c r="Q63" i="37" s="1"/>
  <c r="Q44" i="37" a="1"/>
  <c r="Q44" i="37" s="1"/>
  <c r="Q125" i="37" a="1"/>
  <c r="Q125" i="37" s="1"/>
  <c r="Q113" i="37" a="1"/>
  <c r="Q113" i="37" s="1"/>
  <c r="Q120" i="37" a="1"/>
  <c r="Q120" i="37" s="1"/>
  <c r="Q36" i="37" a="1"/>
  <c r="Q36" i="37" s="1"/>
  <c r="Q16" i="37" a="1"/>
  <c r="Q16" i="37" s="1"/>
  <c r="Q38" i="37" a="1"/>
  <c r="Q38" i="37" s="1"/>
  <c r="Q50" i="37" a="1"/>
  <c r="Q50" i="37" s="1"/>
  <c r="Q77" i="37" a="1"/>
  <c r="Q77" i="37" s="1"/>
  <c r="Q53" i="37" a="1"/>
  <c r="Q53" i="37" s="1"/>
  <c r="Q45" i="37" a="1"/>
  <c r="Q45" i="37" s="1"/>
  <c r="Q88" i="37" a="1"/>
  <c r="Q88" i="37" s="1"/>
  <c r="Q21" i="37" a="1"/>
  <c r="Q21" i="37" s="1"/>
  <c r="U134" i="36"/>
  <c r="W140" i="36" a="1"/>
  <c r="W140" i="36" s="1"/>
  <c r="Q134" i="36"/>
  <c r="V100" i="36" a="1"/>
  <c r="V100" i="36" s="1"/>
  <c r="V113" i="36" a="1"/>
  <c r="V113" i="36" s="1"/>
  <c r="V80" i="36" a="1"/>
  <c r="V80" i="36" s="1"/>
  <c r="V29" i="36" a="1"/>
  <c r="V29" i="36" s="1"/>
  <c r="V15" i="36" a="1"/>
  <c r="V15" i="36" s="1"/>
  <c r="V34" i="36" a="1"/>
  <c r="V34" i="36" s="1"/>
  <c r="V31" i="36" a="1"/>
  <c r="V31" i="36" s="1"/>
  <c r="V56" i="36" a="1"/>
  <c r="V56" i="36" s="1"/>
  <c r="V25" i="36" a="1"/>
  <c r="V25" i="36" s="1"/>
  <c r="V37" i="36" a="1"/>
  <c r="V37" i="36" s="1"/>
  <c r="V95" i="36" a="1"/>
  <c r="V95" i="36" s="1"/>
  <c r="V54" i="36" a="1"/>
  <c r="V54" i="36" s="1"/>
  <c r="V44" i="36" a="1"/>
  <c r="V44" i="36" s="1"/>
  <c r="V70" i="36" a="1"/>
  <c r="V70" i="36" s="1"/>
  <c r="V24" i="36" a="1"/>
  <c r="V24" i="36" s="1"/>
  <c r="V74" i="36" a="1"/>
  <c r="V74" i="36" s="1"/>
  <c r="V111" i="36" a="1"/>
  <c r="V111" i="36" s="1"/>
  <c r="V83" i="36" a="1"/>
  <c r="V83" i="36" s="1"/>
  <c r="V47" i="36" a="1"/>
  <c r="V47" i="36" s="1"/>
  <c r="V96" i="36" a="1"/>
  <c r="V96" i="36" s="1"/>
  <c r="V107" i="36" a="1"/>
  <c r="V107" i="36" s="1"/>
  <c r="V49" i="36" a="1"/>
  <c r="V49" i="36" s="1"/>
  <c r="V128" i="36" a="1"/>
  <c r="V128" i="36" s="1"/>
  <c r="V102" i="36" a="1"/>
  <c r="V102" i="36" s="1"/>
  <c r="V30" i="36" a="1"/>
  <c r="V30" i="36" s="1"/>
  <c r="V90" i="36" a="1"/>
  <c r="V90" i="36" s="1"/>
  <c r="V22" i="36" a="1"/>
  <c r="V22" i="36" s="1"/>
  <c r="V59" i="36" a="1"/>
  <c r="V59" i="36" s="1"/>
  <c r="V110" i="36" a="1"/>
  <c r="V110" i="36" s="1"/>
  <c r="V60" i="36" a="1"/>
  <c r="V60" i="36" s="1"/>
  <c r="V62" i="36" a="1"/>
  <c r="V62" i="36" s="1"/>
  <c r="V39" i="36" a="1"/>
  <c r="V39" i="36" s="1"/>
  <c r="V18" i="36" a="1"/>
  <c r="V18" i="36" s="1"/>
  <c r="V66" i="36" a="1"/>
  <c r="V66" i="36" s="1"/>
  <c r="V36" i="36" a="1"/>
  <c r="V36" i="36" s="1"/>
  <c r="V43" i="36" a="1"/>
  <c r="V43" i="36" s="1"/>
  <c r="V76" i="36" a="1"/>
  <c r="V76" i="36" s="1"/>
  <c r="V131" i="36" a="1"/>
  <c r="V131" i="36" s="1"/>
  <c r="V126" i="36" a="1"/>
  <c r="V126" i="36" s="1"/>
  <c r="V81" i="36" a="1"/>
  <c r="V81" i="36" s="1"/>
  <c r="V97" i="36" a="1"/>
  <c r="V97" i="36" s="1"/>
  <c r="V71" i="36" a="1"/>
  <c r="V71" i="36" s="1"/>
  <c r="V35" i="36" a="1"/>
  <c r="V35" i="36" s="1"/>
  <c r="V94" i="36" a="1"/>
  <c r="V94" i="36" s="1"/>
  <c r="V118" i="36" a="1"/>
  <c r="V118" i="36" s="1"/>
  <c r="V14" i="36" a="1"/>
  <c r="V14" i="36" s="1"/>
  <c r="V17" i="36" a="1"/>
  <c r="V17" i="36" s="1"/>
  <c r="V117" i="36" a="1"/>
  <c r="V117" i="36" s="1"/>
  <c r="V105" i="36" a="1"/>
  <c r="V105" i="36" s="1"/>
  <c r="V130" i="36" a="1"/>
  <c r="V130" i="36" s="1"/>
  <c r="V86" i="36" a="1"/>
  <c r="V86" i="36" s="1"/>
  <c r="V129" i="36" a="1"/>
  <c r="V129" i="36" s="1"/>
  <c r="V58" i="36" a="1"/>
  <c r="V58" i="36" s="1"/>
  <c r="V12" i="36" a="1"/>
  <c r="V12" i="36" s="1"/>
  <c r="V69" i="36" a="1"/>
  <c r="V69" i="36" s="1"/>
  <c r="V103" i="36" a="1"/>
  <c r="V103" i="36" s="1"/>
  <c r="V46" i="36" a="1"/>
  <c r="V46" i="36" s="1"/>
  <c r="V88" i="36" a="1"/>
  <c r="V88" i="36" s="1"/>
  <c r="V16" i="36" a="1"/>
  <c r="V16" i="36" s="1"/>
  <c r="V32" i="36" a="1"/>
  <c r="V32" i="36" s="1"/>
  <c r="V123" i="36" a="1"/>
  <c r="V123" i="36" s="1"/>
  <c r="V85" i="36" a="1"/>
  <c r="V85" i="36" s="1"/>
  <c r="V65" i="36" a="1"/>
  <c r="V65" i="36" s="1"/>
  <c r="V116" i="36" a="1"/>
  <c r="V116" i="36" s="1"/>
  <c r="V93" i="36" a="1"/>
  <c r="V93" i="36" s="1"/>
  <c r="V91" i="36" a="1"/>
  <c r="V91" i="36" s="1"/>
  <c r="V120" i="36" a="1"/>
  <c r="V120" i="36" s="1"/>
  <c r="V77" i="36" a="1"/>
  <c r="V77" i="36" s="1"/>
  <c r="V112" i="36" a="1"/>
  <c r="V112" i="36" s="1"/>
  <c r="V42" i="36" a="1"/>
  <c r="V42" i="36" s="1"/>
  <c r="V23" i="36" a="1"/>
  <c r="V23" i="36" s="1"/>
  <c r="V20" i="36" a="1"/>
  <c r="V20" i="36" s="1"/>
  <c r="V92" i="36" a="1"/>
  <c r="V92" i="36" s="1"/>
  <c r="V122" i="36" a="1"/>
  <c r="V122" i="36" s="1"/>
  <c r="V121" i="36" a="1"/>
  <c r="V121" i="36" s="1"/>
  <c r="O134" i="36"/>
  <c r="I56" i="37" a="1"/>
  <c r="I56" i="37" s="1"/>
  <c r="I91" i="37" a="1"/>
  <c r="I91" i="37" s="1"/>
  <c r="I51" i="37" a="1"/>
  <c r="I51" i="37" s="1"/>
  <c r="I69" i="37" a="1"/>
  <c r="I69" i="37" s="1"/>
  <c r="I43" i="37" a="1"/>
  <c r="I43" i="37" s="1"/>
  <c r="I65" i="37" a="1"/>
  <c r="I65" i="37" s="1"/>
  <c r="I97" i="37" a="1"/>
  <c r="I97" i="37" s="1"/>
  <c r="I130" i="37" a="1"/>
  <c r="I130" i="37" s="1"/>
  <c r="I89" i="37" a="1"/>
  <c r="I89" i="37" s="1"/>
  <c r="I129" i="37" a="1"/>
  <c r="I129" i="37" s="1"/>
  <c r="I38" i="37" a="1"/>
  <c r="I38" i="37" s="1"/>
  <c r="I88" i="37" a="1"/>
  <c r="I88" i="37" s="1"/>
  <c r="I66" i="37" a="1"/>
  <c r="I66" i="37" s="1"/>
  <c r="I125" i="37" a="1"/>
  <c r="I125" i="37" s="1"/>
  <c r="I40" i="37" a="1"/>
  <c r="I40" i="37" s="1"/>
  <c r="I118" i="37" a="1"/>
  <c r="I118" i="37" s="1"/>
  <c r="I27" i="37" a="1"/>
  <c r="I27" i="37" s="1"/>
  <c r="I117" i="37" a="1"/>
  <c r="I117" i="37" s="1"/>
  <c r="I24" i="37" a="1"/>
  <c r="I24" i="37" s="1"/>
  <c r="I115" i="37" a="1"/>
  <c r="I115" i="37" s="1"/>
  <c r="I16" i="37" a="1"/>
  <c r="I16" i="37" s="1"/>
  <c r="I41" i="37" a="1"/>
  <c r="I41" i="37" s="1"/>
  <c r="I60" i="37" a="1"/>
  <c r="I60" i="37" s="1"/>
  <c r="I31" i="37" a="1"/>
  <c r="I31" i="37" s="1"/>
  <c r="I47" i="37" a="1"/>
  <c r="I47" i="37" s="1"/>
  <c r="I116" i="37" a="1"/>
  <c r="I116" i="37" s="1"/>
  <c r="I29" i="37" a="1"/>
  <c r="I29" i="37" s="1"/>
  <c r="I68" i="37" a="1"/>
  <c r="I68" i="37" s="1"/>
  <c r="I83" i="37" a="1"/>
  <c r="I83" i="37" s="1"/>
  <c r="I100" i="37" a="1"/>
  <c r="I100" i="37" s="1"/>
  <c r="I81" i="37" a="1"/>
  <c r="I81" i="37" s="1"/>
  <c r="I73" i="37" a="1"/>
  <c r="I73" i="37" s="1"/>
  <c r="I67" i="37" a="1"/>
  <c r="I67" i="37" s="1"/>
  <c r="I72" i="37" a="1"/>
  <c r="I72" i="37" s="1"/>
  <c r="I64" i="37" a="1"/>
  <c r="I64" i="37" s="1"/>
  <c r="I71" i="37" a="1"/>
  <c r="I71" i="37" s="1"/>
  <c r="I111" i="37" a="1"/>
  <c r="I111" i="37" s="1"/>
  <c r="I122" i="37" a="1"/>
  <c r="I122" i="37" s="1"/>
  <c r="I98" i="37" a="1"/>
  <c r="I98" i="37" s="1"/>
  <c r="I121" i="37" a="1"/>
  <c r="I121" i="37" s="1"/>
  <c r="I76" i="37" a="1"/>
  <c r="I76" i="37" s="1"/>
  <c r="I119" i="37" a="1"/>
  <c r="I119" i="37" s="1"/>
  <c r="I104" i="37" a="1"/>
  <c r="I104" i="37" s="1"/>
  <c r="I23" i="37" a="1"/>
  <c r="I23" i="37" s="1"/>
  <c r="I45" i="37" a="1"/>
  <c r="I45" i="37" s="1"/>
  <c r="I126" i="37" a="1"/>
  <c r="I126" i="37" s="1"/>
  <c r="I30" i="37" a="1"/>
  <c r="I30" i="37" s="1"/>
  <c r="I102" i="37" a="1"/>
  <c r="I102" i="37" s="1"/>
  <c r="I19" i="37" a="1"/>
  <c r="I19" i="37" s="1"/>
  <c r="I101" i="37" a="1"/>
  <c r="I101" i="37" s="1"/>
  <c r="I95" i="37" a="1"/>
  <c r="I95" i="37" s="1"/>
  <c r="I54" i="37" a="1"/>
  <c r="I54" i="37" s="1"/>
  <c r="I70" i="37" a="1"/>
  <c r="I70" i="37" s="1"/>
  <c r="I46" i="37" a="1"/>
  <c r="I46" i="37" s="1"/>
  <c r="I55" i="37" a="1"/>
  <c r="I55" i="37" s="1"/>
  <c r="I25" i="37" a="1"/>
  <c r="I25" i="37" s="1"/>
  <c r="I15" i="37" a="1"/>
  <c r="I15" i="37" s="1"/>
  <c r="I87" i="37" a="1"/>
  <c r="I87" i="37" s="1"/>
  <c r="I84" i="37" a="1"/>
  <c r="I84" i="37" s="1"/>
  <c r="I107" i="37" a="1"/>
  <c r="I107" i="37" s="1"/>
  <c r="I59" i="37" a="1"/>
  <c r="I59" i="37" s="1"/>
  <c r="I124" i="37" a="1"/>
  <c r="I124" i="37" s="1"/>
  <c r="I57" i="37" a="1"/>
  <c r="I57" i="37" s="1"/>
  <c r="I78" i="37" a="1"/>
  <c r="I78" i="37" s="1"/>
  <c r="I49" i="37" a="1"/>
  <c r="I49" i="37" s="1"/>
  <c r="I123" i="37" a="1"/>
  <c r="I123" i="37" s="1"/>
  <c r="I94" i="37" a="1"/>
  <c r="I94" i="37" s="1"/>
  <c r="I74" i="37" a="1"/>
  <c r="I74" i="37" s="1"/>
  <c r="I92" i="37" a="1"/>
  <c r="I92" i="37" s="1"/>
  <c r="I22" i="37" a="1"/>
  <c r="I22" i="37" s="1"/>
  <c r="I80" i="37" a="1"/>
  <c r="I80" i="37" s="1"/>
  <c r="I128" i="37" a="1"/>
  <c r="I128" i="37" s="1"/>
  <c r="I110" i="37" a="1"/>
  <c r="I110" i="37" s="1"/>
  <c r="I26" i="37" a="1"/>
  <c r="I26" i="37" s="1"/>
  <c r="I120" i="37" a="1"/>
  <c r="I120" i="37" s="1"/>
  <c r="I99" i="37" a="1"/>
  <c r="I99" i="37" s="1"/>
  <c r="I12" i="37" a="1"/>
  <c r="I12" i="37" s="1"/>
  <c r="I96" i="37" a="1"/>
  <c r="I96" i="37" s="1"/>
  <c r="I90" i="37" a="1"/>
  <c r="I90" i="37" s="1"/>
  <c r="I93" i="37" a="1"/>
  <c r="I93" i="37" s="1"/>
  <c r="I58" i="37" a="1"/>
  <c r="I58" i="37" s="1"/>
  <c r="I35" i="37" a="1"/>
  <c r="I35" i="37" s="1"/>
  <c r="I44" i="37" a="1"/>
  <c r="I44" i="37" s="1"/>
  <c r="I82" i="37" a="1"/>
  <c r="I82" i="37" s="1"/>
  <c r="I37" i="37" a="1"/>
  <c r="I37" i="37" s="1"/>
  <c r="I106" i="37" a="1"/>
  <c r="I106" i="37" s="1"/>
  <c r="I20" i="37" a="1"/>
  <c r="I20" i="37" s="1"/>
  <c r="I42" i="37" a="1"/>
  <c r="I42" i="37" s="1"/>
  <c r="I75" i="37" a="1"/>
  <c r="I75" i="37" s="1"/>
  <c r="I114" i="37" a="1"/>
  <c r="I114" i="37" s="1"/>
  <c r="I61" i="37" a="1"/>
  <c r="I61" i="37" s="1"/>
  <c r="I103" i="37" a="1"/>
  <c r="I103" i="37" s="1"/>
  <c r="I48" i="37" a="1"/>
  <c r="I48" i="37" s="1"/>
  <c r="I62" i="37" a="1"/>
  <c r="I62" i="37" s="1"/>
  <c r="I39" i="37" a="1"/>
  <c r="I39" i="37" s="1"/>
  <c r="I52" i="37" a="1"/>
  <c r="I52" i="37" s="1"/>
  <c r="I86" i="37" a="1"/>
  <c r="I86" i="37" s="1"/>
  <c r="I33" i="37" a="1"/>
  <c r="I33" i="37" s="1"/>
  <c r="I77" i="37" a="1"/>
  <c r="I77" i="37" s="1"/>
  <c r="I131" i="37" a="1"/>
  <c r="I131" i="37" s="1"/>
  <c r="I18" i="37" a="1"/>
  <c r="I18" i="37" s="1"/>
  <c r="I85" i="37" a="1"/>
  <c r="I85" i="37" s="1"/>
  <c r="I113" i="37" a="1"/>
  <c r="I113" i="37" s="1"/>
  <c r="I17" i="37" a="1"/>
  <c r="I17" i="37" s="1"/>
  <c r="I14" i="37" a="1"/>
  <c r="I14" i="37" s="1"/>
  <c r="I112" i="37" a="1"/>
  <c r="I112" i="37" s="1"/>
  <c r="I105" i="37" a="1"/>
  <c r="I105" i="37" s="1"/>
  <c r="I109" i="37" a="1"/>
  <c r="I109" i="37" s="1"/>
  <c r="I63" i="37" a="1"/>
  <c r="I63" i="37" s="1"/>
  <c r="I108" i="37" a="1"/>
  <c r="I108" i="37" s="1"/>
  <c r="I53" i="37" a="1"/>
  <c r="I53" i="37" s="1"/>
  <c r="I36" i="37" a="1"/>
  <c r="I36" i="37" s="1"/>
  <c r="I32" i="37" a="1"/>
  <c r="I32" i="37" s="1"/>
  <c r="I28" i="37" a="1"/>
  <c r="I28" i="37" s="1"/>
  <c r="I21" i="37" a="1"/>
  <c r="I21" i="37" s="1"/>
  <c r="I13" i="37" a="1"/>
  <c r="I13" i="37" s="1"/>
  <c r="I34" i="37" a="1"/>
  <c r="I34" i="37" s="1"/>
  <c r="I50" i="37" a="1"/>
  <c r="I50" i="37" s="1"/>
  <c r="I79" i="37" a="1"/>
  <c r="I79" i="37" s="1"/>
  <c r="I127" i="37" a="1"/>
  <c r="I127" i="37" s="1"/>
  <c r="T134" i="36"/>
  <c r="K134" i="36"/>
  <c r="R121" i="37" a="1"/>
  <c r="R121" i="37" s="1"/>
  <c r="R108" i="37" a="1"/>
  <c r="R108" i="37" s="1"/>
  <c r="R102" i="37" a="1"/>
  <c r="R102" i="37" s="1"/>
  <c r="R98" i="37" a="1"/>
  <c r="R98" i="37" s="1"/>
  <c r="R91" i="37" a="1"/>
  <c r="R91" i="37" s="1"/>
  <c r="R90" i="37" a="1"/>
  <c r="R90" i="37" s="1"/>
  <c r="R65" i="37" a="1"/>
  <c r="R65" i="37" s="1"/>
  <c r="R105" i="37" a="1"/>
  <c r="R105" i="37" s="1"/>
  <c r="R69" i="37" a="1"/>
  <c r="R69" i="37" s="1"/>
  <c r="R64" i="37" a="1"/>
  <c r="R64" i="37" s="1"/>
  <c r="R30" i="37" a="1"/>
  <c r="R30" i="37" s="1"/>
  <c r="R12" i="37" a="1"/>
  <c r="R12" i="37" s="1"/>
  <c r="R29" i="37" a="1"/>
  <c r="R29" i="37" s="1"/>
  <c r="R89" i="37" a="1"/>
  <c r="R89" i="37" s="1"/>
  <c r="R24" i="37" a="1"/>
  <c r="R24" i="37" s="1"/>
  <c r="R106" i="37" a="1"/>
  <c r="R106" i="37" s="1"/>
  <c r="R126" i="37" a="1"/>
  <c r="R126" i="37" s="1"/>
  <c r="R100" i="37" a="1"/>
  <c r="R100" i="37" s="1"/>
  <c r="R85" i="37" a="1"/>
  <c r="R85" i="37" s="1"/>
  <c r="R81" i="37" a="1"/>
  <c r="R81" i="37" s="1"/>
  <c r="R86" i="37" a="1"/>
  <c r="R86" i="37" s="1"/>
  <c r="R58" i="37" a="1"/>
  <c r="R58" i="37" s="1"/>
  <c r="R80" i="37" a="1"/>
  <c r="R80" i="37" s="1"/>
  <c r="R37" i="37" a="1"/>
  <c r="R37" i="37" s="1"/>
  <c r="R57" i="37" a="1"/>
  <c r="R57" i="37" s="1"/>
  <c r="R28" i="37" a="1"/>
  <c r="R28" i="37" s="1"/>
  <c r="R17" i="37" a="1"/>
  <c r="R17" i="37" s="1"/>
  <c r="R63" i="37" a="1"/>
  <c r="R63" i="37" s="1"/>
  <c r="R46" i="37" a="1"/>
  <c r="R46" i="37" s="1"/>
  <c r="R22" i="37" a="1"/>
  <c r="R22" i="37" s="1"/>
  <c r="R130" i="37" a="1"/>
  <c r="R130" i="37" s="1"/>
  <c r="R119" i="37" a="1"/>
  <c r="R119" i="37" s="1"/>
  <c r="R111" i="37" a="1"/>
  <c r="R111" i="37" s="1"/>
  <c r="R84" i="37" a="1"/>
  <c r="R84" i="37" s="1"/>
  <c r="R68" i="37" a="1"/>
  <c r="R68" i="37" s="1"/>
  <c r="R83" i="37" a="1"/>
  <c r="R83" i="37" s="1"/>
  <c r="R49" i="37" a="1"/>
  <c r="R49" i="37" s="1"/>
  <c r="R79" i="37" a="1"/>
  <c r="R79" i="37" s="1"/>
  <c r="R35" i="37" a="1"/>
  <c r="R35" i="37" s="1"/>
  <c r="R52" i="37" a="1"/>
  <c r="R52" i="37" s="1"/>
  <c r="R94" i="37" a="1"/>
  <c r="R94" i="37" s="1"/>
  <c r="R56" i="37" a="1"/>
  <c r="R56" i="37" s="1"/>
  <c r="R27" i="37" a="1"/>
  <c r="R27" i="37" s="1"/>
  <c r="R41" i="37" a="1"/>
  <c r="R41" i="37" s="1"/>
  <c r="R20" i="37" a="1"/>
  <c r="R20" i="37" s="1"/>
  <c r="R107" i="37" a="1"/>
  <c r="R107" i="37" s="1"/>
  <c r="R115" i="37" a="1"/>
  <c r="R115" i="37" s="1"/>
  <c r="R99" i="37" a="1"/>
  <c r="R99" i="37" s="1"/>
  <c r="R123" i="37" a="1"/>
  <c r="R123" i="37" s="1"/>
  <c r="R124" i="37" a="1"/>
  <c r="R124" i="37" s="1"/>
  <c r="R77" i="37" a="1"/>
  <c r="R77" i="37" s="1"/>
  <c r="R42" i="37" a="1"/>
  <c r="R42" i="37" s="1"/>
  <c r="R72" i="37" a="1"/>
  <c r="R72" i="37" s="1"/>
  <c r="R110" i="37" a="1"/>
  <c r="R110" i="37" s="1"/>
  <c r="R117" i="37" a="1"/>
  <c r="R117" i="37" s="1"/>
  <c r="R44" i="37" a="1"/>
  <c r="R44" i="37" s="1"/>
  <c r="R59" i="37" a="1"/>
  <c r="R59" i="37" s="1"/>
  <c r="R25" i="37" a="1"/>
  <c r="R25" i="37" s="1"/>
  <c r="R31" i="37" a="1"/>
  <c r="R31" i="37" s="1"/>
  <c r="R18" i="37" a="1"/>
  <c r="R18" i="37" s="1"/>
  <c r="R131" i="37" a="1"/>
  <c r="R131" i="37" s="1"/>
  <c r="R127" i="37" a="1"/>
  <c r="R127" i="37" s="1"/>
  <c r="R97" i="37" a="1"/>
  <c r="R97" i="37" s="1"/>
  <c r="R120" i="37" a="1"/>
  <c r="R120" i="37" s="1"/>
  <c r="R71" i="37" a="1"/>
  <c r="R71" i="37" s="1"/>
  <c r="R96" i="37" a="1"/>
  <c r="R96" i="37" s="1"/>
  <c r="R39" i="37" a="1"/>
  <c r="R39" i="37" s="1"/>
  <c r="R62" i="37" a="1"/>
  <c r="R62" i="37" s="1"/>
  <c r="R104" i="37" a="1"/>
  <c r="R104" i="37" s="1"/>
  <c r="R61" i="37" a="1"/>
  <c r="R61" i="37" s="1"/>
  <c r="R50" i="37" a="1"/>
  <c r="R50" i="37" s="1"/>
  <c r="R34" i="37" a="1"/>
  <c r="R34" i="37" s="1"/>
  <c r="R23" i="37" a="1"/>
  <c r="R23" i="37" s="1"/>
  <c r="R47" i="37" a="1"/>
  <c r="R47" i="37" s="1"/>
  <c r="R16" i="37" a="1"/>
  <c r="R16" i="37" s="1"/>
  <c r="R125" i="37" a="1"/>
  <c r="R125" i="37" s="1"/>
  <c r="R116" i="37" a="1"/>
  <c r="R116" i="37" s="1"/>
  <c r="R93" i="37" a="1"/>
  <c r="R93" i="37" s="1"/>
  <c r="R113" i="37" a="1"/>
  <c r="R113" i="37" s="1"/>
  <c r="R82" i="37" a="1"/>
  <c r="R82" i="37" s="1"/>
  <c r="R78" i="37" a="1"/>
  <c r="R78" i="37" s="1"/>
  <c r="R67" i="37" a="1"/>
  <c r="R67" i="37" s="1"/>
  <c r="R60" i="37" a="1"/>
  <c r="R60" i="37" s="1"/>
  <c r="R88" i="37" a="1"/>
  <c r="R88" i="37" s="1"/>
  <c r="R54" i="37" a="1"/>
  <c r="R54" i="37" s="1"/>
  <c r="R43" i="37" a="1"/>
  <c r="R43" i="37" s="1"/>
  <c r="R13" i="37" a="1"/>
  <c r="R13" i="37" s="1"/>
  <c r="R21" i="37" a="1"/>
  <c r="R21" i="37" s="1"/>
  <c r="R38" i="37" a="1"/>
  <c r="R38" i="37" s="1"/>
  <c r="R48" i="37" a="1"/>
  <c r="R48" i="37" s="1"/>
  <c r="R129" i="37" a="1"/>
  <c r="R129" i="37" s="1"/>
  <c r="R122" i="37" a="1"/>
  <c r="R122" i="37" s="1"/>
  <c r="R114" i="37" a="1"/>
  <c r="R114" i="37" s="1"/>
  <c r="R87" i="37" a="1"/>
  <c r="R87" i="37" s="1"/>
  <c r="R103" i="37" a="1"/>
  <c r="R103" i="37" s="1"/>
  <c r="R73" i="37" a="1"/>
  <c r="R73" i="37" s="1"/>
  <c r="R45" i="37" a="1"/>
  <c r="R45" i="37" s="1"/>
  <c r="R33" i="37" a="1"/>
  <c r="R33" i="37" s="1"/>
  <c r="R128" i="37" a="1"/>
  <c r="R128" i="37" s="1"/>
  <c r="R70" i="37" a="1"/>
  <c r="R70" i="37" s="1"/>
  <c r="R32" i="37" a="1"/>
  <c r="R32" i="37" s="1"/>
  <c r="R26" i="37" a="1"/>
  <c r="R26" i="37" s="1"/>
  <c r="R118" i="37" a="1"/>
  <c r="R118" i="37" s="1"/>
  <c r="R53" i="37" a="1"/>
  <c r="R53" i="37" s="1"/>
  <c r="R36" i="37" a="1"/>
  <c r="R36" i="37" s="1"/>
  <c r="R109" i="37" a="1"/>
  <c r="R109" i="37" s="1"/>
  <c r="R51" i="37" a="1"/>
  <c r="R51" i="37" s="1"/>
  <c r="R101" i="37" a="1"/>
  <c r="R101" i="37" s="1"/>
  <c r="R112" i="37" a="1"/>
  <c r="R112" i="37" s="1"/>
  <c r="R55" i="37" a="1"/>
  <c r="R55" i="37" s="1"/>
  <c r="R14" i="37" a="1"/>
  <c r="R14" i="37" s="1"/>
  <c r="R92" i="37" a="1"/>
  <c r="R92" i="37" s="1"/>
  <c r="R74" i="37" a="1"/>
  <c r="R74" i="37" s="1"/>
  <c r="R15" i="37" a="1"/>
  <c r="R15" i="37" s="1"/>
  <c r="R76" i="37" a="1"/>
  <c r="R76" i="37" s="1"/>
  <c r="R75" i="37" a="1"/>
  <c r="R75" i="37" s="1"/>
  <c r="R19" i="37" a="1"/>
  <c r="R19" i="37" s="1"/>
  <c r="R95" i="37" a="1"/>
  <c r="R95" i="37" s="1"/>
  <c r="R66" i="37" a="1"/>
  <c r="R66" i="37" s="1"/>
  <c r="R40" i="37" a="1"/>
  <c r="R40" i="37" s="1"/>
  <c r="P132" i="37"/>
  <c r="P106" i="36" a="1"/>
  <c r="P106" i="36" s="1"/>
  <c r="P13" i="36" a="1"/>
  <c r="P13" i="36" s="1"/>
  <c r="P102" i="36" a="1"/>
  <c r="P102" i="36" s="1"/>
  <c r="P120" i="36" a="1"/>
  <c r="P120" i="36" s="1"/>
  <c r="P74" i="36" a="1"/>
  <c r="P74" i="36" s="1"/>
  <c r="P28" i="36" a="1"/>
  <c r="P28" i="36" s="1"/>
  <c r="P69" i="36" a="1"/>
  <c r="P69" i="36" s="1"/>
  <c r="P75" i="36" a="1"/>
  <c r="P75" i="36" s="1"/>
  <c r="P48" i="36" a="1"/>
  <c r="P48" i="36" s="1"/>
  <c r="P56" i="36" a="1"/>
  <c r="P56" i="36" s="1"/>
  <c r="P101" i="36" a="1"/>
  <c r="P101" i="36" s="1"/>
  <c r="P79" i="36" a="1"/>
  <c r="P79" i="36" s="1"/>
  <c r="P131" i="36" a="1"/>
  <c r="P131" i="36" s="1"/>
  <c r="P67" i="36" a="1"/>
  <c r="P67" i="36" s="1"/>
  <c r="P89" i="36" a="1"/>
  <c r="P89" i="36" s="1"/>
  <c r="P64" i="36" a="1"/>
  <c r="P64" i="36" s="1"/>
  <c r="P112" i="36" a="1"/>
  <c r="P112" i="36" s="1"/>
  <c r="P83" i="36" a="1"/>
  <c r="P83" i="36" s="1"/>
  <c r="P99" i="36" a="1"/>
  <c r="P99" i="36" s="1"/>
  <c r="P52" i="36" a="1"/>
  <c r="P52" i="36" s="1"/>
  <c r="P30" i="36" a="1"/>
  <c r="P30" i="36" s="1"/>
  <c r="P97" i="36" a="1"/>
  <c r="P97" i="36" s="1"/>
  <c r="P29" i="36" a="1"/>
  <c r="P29" i="36" s="1"/>
  <c r="P121" i="36" a="1"/>
  <c r="P121" i="36" s="1"/>
  <c r="P65" i="36" a="1"/>
  <c r="P65" i="36" s="1"/>
  <c r="P104" i="36" a="1"/>
  <c r="P104" i="36" s="1"/>
  <c r="P103" i="36" a="1"/>
  <c r="P103" i="36" s="1"/>
  <c r="P62" i="36" a="1"/>
  <c r="P62" i="36" s="1"/>
  <c r="P129" i="36" a="1"/>
  <c r="P129" i="36" s="1"/>
  <c r="P70" i="36" a="1"/>
  <c r="P70" i="36" s="1"/>
  <c r="P77" i="36" a="1"/>
  <c r="P77" i="36" s="1"/>
  <c r="P54" i="36" a="1"/>
  <c r="P54" i="36" s="1"/>
  <c r="P105" i="36" a="1"/>
  <c r="P105" i="36" s="1"/>
  <c r="P85" i="36" a="1"/>
  <c r="P85" i="36" s="1"/>
  <c r="P86" i="36" a="1"/>
  <c r="P86" i="36" s="1"/>
  <c r="P84" i="36" a="1"/>
  <c r="P84" i="36" s="1"/>
  <c r="P18" i="36" a="1"/>
  <c r="P18" i="36" s="1"/>
  <c r="P63" i="36" a="1"/>
  <c r="P63" i="36" s="1"/>
  <c r="P31" i="36" a="1"/>
  <c r="P31" i="36" s="1"/>
  <c r="P32" i="36" a="1"/>
  <c r="P32" i="36" s="1"/>
  <c r="P124" i="36" a="1"/>
  <c r="P124" i="36" s="1"/>
  <c r="P40" i="36" a="1"/>
  <c r="P40" i="36" s="1"/>
  <c r="P78" i="36" a="1"/>
  <c r="P78" i="36" s="1"/>
  <c r="P92" i="36" a="1"/>
  <c r="P92" i="36" s="1"/>
  <c r="P88" i="36" a="1"/>
  <c r="P88" i="36" s="1"/>
  <c r="P57" i="36" a="1"/>
  <c r="P57" i="36" s="1"/>
  <c r="P123" i="36" a="1"/>
  <c r="P123" i="36" s="1"/>
  <c r="P37" i="36" a="1"/>
  <c r="P37" i="36" s="1"/>
  <c r="P35" i="36" a="1"/>
  <c r="P35" i="36" s="1"/>
  <c r="P20" i="36" a="1"/>
  <c r="P20" i="36" s="1"/>
  <c r="P19" i="36" a="1"/>
  <c r="P19" i="36" s="1"/>
  <c r="P76" i="36" a="1"/>
  <c r="P76" i="36" s="1"/>
  <c r="P100" i="36" a="1"/>
  <c r="P100" i="36" s="1"/>
  <c r="P110" i="36" a="1"/>
  <c r="P110" i="36" s="1"/>
  <c r="P72" i="36" a="1"/>
  <c r="P72" i="36" s="1"/>
  <c r="P24" i="36" a="1"/>
  <c r="P24" i="36" s="1"/>
  <c r="P125" i="36" a="1"/>
  <c r="P125" i="36" s="1"/>
  <c r="P17" i="36" a="1"/>
  <c r="P17" i="36" s="1"/>
  <c r="P23" i="36" a="1"/>
  <c r="P23" i="36" s="1"/>
  <c r="P87" i="36" a="1"/>
  <c r="P87" i="36" s="1"/>
  <c r="P118" i="36" a="1"/>
  <c r="P118" i="36" s="1"/>
  <c r="P58" i="36" a="1"/>
  <c r="P58" i="36" s="1"/>
  <c r="P45" i="36" a="1"/>
  <c r="P45" i="36" s="1"/>
  <c r="P53" i="36" a="1"/>
  <c r="P53" i="36" s="1"/>
  <c r="P14" i="36" a="1"/>
  <c r="P14" i="36" s="1"/>
  <c r="P39" i="36" a="1"/>
  <c r="P39" i="36" s="1"/>
  <c r="P82" i="36" a="1"/>
  <c r="P82" i="36" s="1"/>
  <c r="P49" i="36" a="1"/>
  <c r="P49" i="36" s="1"/>
  <c r="P16" i="36" a="1"/>
  <c r="P16" i="36" s="1"/>
  <c r="P90" i="36" a="1"/>
  <c r="P90" i="36" s="1"/>
  <c r="P93" i="36" a="1"/>
  <c r="P93" i="36" s="1"/>
  <c r="P60" i="36" a="1"/>
  <c r="P60" i="36" s="1"/>
  <c r="P44" i="36" a="1"/>
  <c r="P44" i="36" s="1"/>
  <c r="P122" i="36" a="1"/>
  <c r="P122" i="36" s="1"/>
  <c r="P33" i="36" a="1"/>
  <c r="P33" i="36" s="1"/>
  <c r="P51" i="36" a="1"/>
  <c r="P51" i="36" s="1"/>
  <c r="P111" i="36" a="1"/>
  <c r="P111" i="36" s="1"/>
  <c r="P73" i="36" a="1"/>
  <c r="P73" i="36" s="1"/>
  <c r="P47" i="36" a="1"/>
  <c r="P47" i="36" s="1"/>
  <c r="P34" i="36" a="1"/>
  <c r="P34" i="36" s="1"/>
  <c r="P66" i="36" a="1"/>
  <c r="P66" i="36" s="1"/>
  <c r="P80" i="36" a="1"/>
  <c r="P80" i="36" s="1"/>
  <c r="P55" i="36" a="1"/>
  <c r="P55" i="36" s="1"/>
  <c r="P109" i="36" a="1"/>
  <c r="P109" i="36" s="1"/>
  <c r="P21" i="36" a="1"/>
  <c r="P21" i="36" s="1"/>
  <c r="P27" i="36" a="1"/>
  <c r="P27" i="36" s="1"/>
  <c r="P25" i="36" a="1"/>
  <c r="P25" i="36" s="1"/>
  <c r="P114" i="36" a="1"/>
  <c r="P114" i="36" s="1"/>
  <c r="P96" i="36" a="1"/>
  <c r="P96" i="36" s="1"/>
  <c r="P94" i="36" a="1"/>
  <c r="P94" i="36" s="1"/>
  <c r="P50" i="36" a="1"/>
  <c r="P50" i="36" s="1"/>
  <c r="P126" i="36" a="1"/>
  <c r="P126" i="36" s="1"/>
  <c r="P36" i="36" a="1"/>
  <c r="P36" i="36" s="1"/>
  <c r="P61" i="36" a="1"/>
  <c r="P61" i="36" s="1"/>
  <c r="P71" i="36" a="1"/>
  <c r="P71" i="36" s="1"/>
  <c r="P128" i="36" a="1"/>
  <c r="P128" i="36" s="1"/>
  <c r="P130" i="36" a="1"/>
  <c r="P130" i="36" s="1"/>
  <c r="P12" i="36" a="1"/>
  <c r="P12" i="36" s="1"/>
  <c r="P81" i="36" a="1"/>
  <c r="P81" i="36" s="1"/>
  <c r="P98" i="36" a="1"/>
  <c r="P98" i="36" s="1"/>
  <c r="P117" i="36" a="1"/>
  <c r="P117" i="36" s="1"/>
  <c r="P116" i="36" a="1"/>
  <c r="P116" i="36" s="1"/>
  <c r="P26" i="36" a="1"/>
  <c r="P26" i="36" s="1"/>
  <c r="P119" i="36" a="1"/>
  <c r="P119" i="36" s="1"/>
  <c r="P113" i="36" a="1"/>
  <c r="P113" i="36" s="1"/>
  <c r="P22" i="36" a="1"/>
  <c r="P22" i="36" s="1"/>
  <c r="P107" i="36" a="1"/>
  <c r="P107" i="36" s="1"/>
  <c r="P46" i="36" a="1"/>
  <c r="P46" i="36" s="1"/>
  <c r="P15" i="36" a="1"/>
  <c r="P15" i="36" s="1"/>
  <c r="P91" i="36" a="1"/>
  <c r="P91" i="36" s="1"/>
  <c r="P41" i="36" a="1"/>
  <c r="P41" i="36" s="1"/>
  <c r="P59" i="36" a="1"/>
  <c r="P59" i="36" s="1"/>
  <c r="P108" i="36" a="1"/>
  <c r="P108" i="36" s="1"/>
  <c r="P115" i="36" a="1"/>
  <c r="P115" i="36" s="1"/>
  <c r="P43" i="36" a="1"/>
  <c r="P43" i="36" s="1"/>
  <c r="P95" i="36" a="1"/>
  <c r="P95" i="36" s="1"/>
  <c r="P38" i="36" a="1"/>
  <c r="P38" i="36" s="1"/>
  <c r="P42" i="36" a="1"/>
  <c r="P42" i="36" s="1"/>
  <c r="P68" i="36" a="1"/>
  <c r="P68" i="36" s="1"/>
  <c r="P127" i="36" a="1"/>
  <c r="P127" i="36" s="1"/>
  <c r="M132" i="37"/>
  <c r="M115" i="36" a="1"/>
  <c r="M115" i="36" s="1"/>
  <c r="M61" i="36" a="1"/>
  <c r="M61" i="36" s="1"/>
  <c r="M119" i="36" a="1"/>
  <c r="M119" i="36" s="1"/>
  <c r="M104" i="36" a="1"/>
  <c r="M104" i="36" s="1"/>
  <c r="M32" i="36" a="1"/>
  <c r="M32" i="36" s="1"/>
  <c r="M43" i="36" a="1"/>
  <c r="M43" i="36" s="1"/>
  <c r="M70" i="36" a="1"/>
  <c r="M70" i="36" s="1"/>
  <c r="M23" i="36" a="1"/>
  <c r="M23" i="36" s="1"/>
  <c r="M92" i="36" a="1"/>
  <c r="M92" i="36" s="1"/>
  <c r="M114" i="36" a="1"/>
  <c r="M114" i="36" s="1"/>
  <c r="M28" i="36" a="1"/>
  <c r="M28" i="36" s="1"/>
  <c r="M37" i="36" a="1"/>
  <c r="M37" i="36" s="1"/>
  <c r="M90" i="36" a="1"/>
  <c r="M90" i="36" s="1"/>
  <c r="M62" i="36" a="1"/>
  <c r="M62" i="36" s="1"/>
  <c r="M85" i="36" a="1"/>
  <c r="M85" i="36" s="1"/>
  <c r="M124" i="36" a="1"/>
  <c r="M124" i="36" s="1"/>
  <c r="M54" i="36" a="1"/>
  <c r="M54" i="36" s="1"/>
  <c r="M18" i="36" a="1"/>
  <c r="M18" i="36" s="1"/>
  <c r="M84" i="36" a="1"/>
  <c r="M84" i="36" s="1"/>
  <c r="M93" i="36" a="1"/>
  <c r="M93" i="36" s="1"/>
  <c r="M55" i="36" a="1"/>
  <c r="M55" i="36" s="1"/>
  <c r="M118" i="36" a="1"/>
  <c r="M118" i="36" s="1"/>
  <c r="M103" i="36" a="1"/>
  <c r="M103" i="36" s="1"/>
  <c r="M71" i="36" a="1"/>
  <c r="M71" i="36" s="1"/>
  <c r="M66" i="36" a="1"/>
  <c r="M66" i="36" s="1"/>
  <c r="M81" i="36" a="1"/>
  <c r="M81" i="36" s="1"/>
  <c r="M86" i="36" a="1"/>
  <c r="M86" i="36" s="1"/>
  <c r="M110" i="36" a="1"/>
  <c r="M110" i="36" s="1"/>
  <c r="M65" i="36" a="1"/>
  <c r="M65" i="36" s="1"/>
  <c r="M106" i="36" a="1"/>
  <c r="M106" i="36" s="1"/>
  <c r="M12" i="36" a="1"/>
  <c r="M12" i="36" s="1"/>
  <c r="M102" i="36" a="1"/>
  <c r="M102" i="36" s="1"/>
  <c r="M42" i="36" a="1"/>
  <c r="M42" i="36" s="1"/>
  <c r="M34" i="36" a="1"/>
  <c r="M34" i="36" s="1"/>
  <c r="M27" i="36" a="1"/>
  <c r="M27" i="36" s="1"/>
  <c r="M101" i="36" a="1"/>
  <c r="M101" i="36" s="1"/>
  <c r="M113" i="36" a="1"/>
  <c r="M113" i="36" s="1"/>
  <c r="M98" i="36" a="1"/>
  <c r="M98" i="36" s="1"/>
  <c r="M58" i="36" a="1"/>
  <c r="M58" i="36" s="1"/>
  <c r="M48" i="36" a="1"/>
  <c r="M48" i="36" s="1"/>
  <c r="M96" i="36" a="1"/>
  <c r="M96" i="36" s="1"/>
  <c r="M59" i="36" a="1"/>
  <c r="M59" i="36" s="1"/>
  <c r="M109" i="36" a="1"/>
  <c r="M109" i="36" s="1"/>
  <c r="M45" i="36" a="1"/>
  <c r="M45" i="36" s="1"/>
  <c r="M24" i="36" a="1"/>
  <c r="M24" i="36" s="1"/>
  <c r="M56" i="36" a="1"/>
  <c r="M56" i="36" s="1"/>
  <c r="M16" i="36" a="1"/>
  <c r="M16" i="36" s="1"/>
  <c r="M130" i="36" a="1"/>
  <c r="M130" i="36" s="1"/>
  <c r="M29" i="36" a="1"/>
  <c r="M29" i="36" s="1"/>
  <c r="M57" i="36" a="1"/>
  <c r="M57" i="36" s="1"/>
  <c r="M49" i="36" a="1"/>
  <c r="M49" i="36" s="1"/>
  <c r="M94" i="36" a="1"/>
  <c r="M94" i="36" s="1"/>
  <c r="M128" i="36" a="1"/>
  <c r="M128" i="36" s="1"/>
  <c r="M131" i="36" a="1"/>
  <c r="M131" i="36" s="1"/>
  <c r="M44" i="36" a="1"/>
  <c r="M44" i="36" s="1"/>
  <c r="M15" i="36" a="1"/>
  <c r="M15" i="36" s="1"/>
  <c r="M74" i="36" a="1"/>
  <c r="M74" i="36" s="1"/>
  <c r="M39" i="36" a="1"/>
  <c r="M39" i="36" s="1"/>
  <c r="M89" i="36" a="1"/>
  <c r="M89" i="36" s="1"/>
  <c r="M53" i="36" a="1"/>
  <c r="M53" i="36" s="1"/>
  <c r="M67" i="36" a="1"/>
  <c r="M67" i="36" s="1"/>
  <c r="M73" i="36" a="1"/>
  <c r="M73" i="36" s="1"/>
  <c r="M125" i="36" a="1"/>
  <c r="M125" i="36" s="1"/>
  <c r="M36" i="36" a="1"/>
  <c r="M36" i="36" s="1"/>
  <c r="M25" i="36" a="1"/>
  <c r="M25" i="36" s="1"/>
  <c r="M13" i="36" a="1"/>
  <c r="M13" i="36" s="1"/>
  <c r="M47" i="36" a="1"/>
  <c r="M47" i="36" s="1"/>
  <c r="M52" i="36" a="1"/>
  <c r="M52" i="36" s="1"/>
  <c r="M127" i="36" a="1"/>
  <c r="M127" i="36" s="1"/>
  <c r="M117" i="36" a="1"/>
  <c r="M117" i="36" s="1"/>
  <c r="M120" i="36" a="1"/>
  <c r="M120" i="36" s="1"/>
  <c r="M31" i="36" a="1"/>
  <c r="M31" i="36" s="1"/>
  <c r="M19" i="36" a="1"/>
  <c r="M19" i="36" s="1"/>
  <c r="M17" i="36" a="1"/>
  <c r="M17" i="36" s="1"/>
  <c r="M122" i="36" a="1"/>
  <c r="M122" i="36" s="1"/>
  <c r="M63" i="36" a="1"/>
  <c r="M63" i="36" s="1"/>
  <c r="M30" i="36" a="1"/>
  <c r="M30" i="36" s="1"/>
  <c r="M108" i="36" a="1"/>
  <c r="M108" i="36" s="1"/>
  <c r="M83" i="36" a="1"/>
  <c r="M83" i="36" s="1"/>
  <c r="M76" i="36" a="1"/>
  <c r="M76" i="36" s="1"/>
  <c r="M69" i="36" a="1"/>
  <c r="M69" i="36" s="1"/>
  <c r="M22" i="36" a="1"/>
  <c r="M22" i="36" s="1"/>
  <c r="M100" i="36" a="1"/>
  <c r="M100" i="36" s="1"/>
  <c r="M77" i="36" a="1"/>
  <c r="M77" i="36" s="1"/>
  <c r="M112" i="36" a="1"/>
  <c r="M112" i="36" s="1"/>
  <c r="M21" i="36" a="1"/>
  <c r="M21" i="36" s="1"/>
  <c r="M107" i="36" a="1"/>
  <c r="M107" i="36" s="1"/>
  <c r="M41" i="36" a="1"/>
  <c r="M41" i="36" s="1"/>
  <c r="M121" i="36" a="1"/>
  <c r="M121" i="36" s="1"/>
  <c r="M79" i="36" a="1"/>
  <c r="M79" i="36" s="1"/>
  <c r="M116" i="36" a="1"/>
  <c r="M116" i="36" s="1"/>
  <c r="M60" i="36" a="1"/>
  <c r="M60" i="36" s="1"/>
  <c r="M26" i="36" a="1"/>
  <c r="M26" i="36" s="1"/>
  <c r="M72" i="36" a="1"/>
  <c r="M72" i="36" s="1"/>
  <c r="M46" i="36" a="1"/>
  <c r="M46" i="36" s="1"/>
  <c r="M105" i="36" a="1"/>
  <c r="M105" i="36" s="1"/>
  <c r="M95" i="36" a="1"/>
  <c r="M95" i="36" s="1"/>
  <c r="M68" i="36" a="1"/>
  <c r="M68" i="36" s="1"/>
  <c r="M97" i="36" a="1"/>
  <c r="M97" i="36" s="1"/>
  <c r="M75" i="36" a="1"/>
  <c r="M75" i="36" s="1"/>
  <c r="M111" i="36" a="1"/>
  <c r="M111" i="36" s="1"/>
  <c r="M14" i="36" a="1"/>
  <c r="M14" i="36" s="1"/>
  <c r="M88" i="36" a="1"/>
  <c r="M88" i="36" s="1"/>
  <c r="M33" i="36" a="1"/>
  <c r="M33" i="36" s="1"/>
  <c r="M129" i="36" a="1"/>
  <c r="M129" i="36" s="1"/>
  <c r="M40" i="36" a="1"/>
  <c r="M40" i="36" s="1"/>
  <c r="M99" i="36" a="1"/>
  <c r="M99" i="36" s="1"/>
  <c r="M91" i="36" a="1"/>
  <c r="M91" i="36" s="1"/>
  <c r="M50" i="36" a="1"/>
  <c r="M50" i="36" s="1"/>
  <c r="M80" i="36" a="1"/>
  <c r="M80" i="36" s="1"/>
  <c r="M82" i="36" a="1"/>
  <c r="M82" i="36" s="1"/>
  <c r="M126" i="36" a="1"/>
  <c r="M126" i="36" s="1"/>
  <c r="M123" i="36" a="1"/>
  <c r="M123" i="36" s="1"/>
  <c r="M64" i="36" a="1"/>
  <c r="M64" i="36" s="1"/>
  <c r="M51" i="36" a="1"/>
  <c r="M51" i="36" s="1"/>
  <c r="M20" i="36" a="1"/>
  <c r="M20" i="36" s="1"/>
  <c r="M87" i="36" a="1"/>
  <c r="M87" i="36" s="1"/>
  <c r="M38" i="36" a="1"/>
  <c r="M38" i="36" s="1"/>
  <c r="M78" i="36" a="1"/>
  <c r="M78" i="36" s="1"/>
  <c r="M35" i="36" a="1"/>
  <c r="M35" i="36" s="1"/>
  <c r="R134" i="36"/>
  <c r="J132" i="37"/>
  <c r="J31" i="36" a="1"/>
  <c r="J31" i="36" s="1"/>
  <c r="J130" i="36" a="1"/>
  <c r="J130" i="36" s="1"/>
  <c r="J41" i="36" a="1"/>
  <c r="J41" i="36" s="1"/>
  <c r="J13" i="36" a="1"/>
  <c r="J13" i="36" s="1"/>
  <c r="J70" i="36" a="1"/>
  <c r="J70" i="36" s="1"/>
  <c r="J33" i="36" a="1"/>
  <c r="J33" i="36" s="1"/>
  <c r="J81" i="36" a="1"/>
  <c r="J81" i="36" s="1"/>
  <c r="J62" i="36" a="1"/>
  <c r="J62" i="36" s="1"/>
  <c r="J38" i="36" a="1"/>
  <c r="J38" i="36" s="1"/>
  <c r="J71" i="36" a="1"/>
  <c r="J71" i="36" s="1"/>
  <c r="J56" i="36" a="1"/>
  <c r="J56" i="36" s="1"/>
  <c r="J59" i="36" a="1"/>
  <c r="J59" i="36" s="1"/>
  <c r="J27" i="36" a="1"/>
  <c r="J27" i="36" s="1"/>
  <c r="J36" i="36" a="1"/>
  <c r="J36" i="36" s="1"/>
  <c r="J128" i="36" a="1"/>
  <c r="J128" i="36" s="1"/>
  <c r="J85" i="36" a="1"/>
  <c r="J85" i="36" s="1"/>
  <c r="J109" i="36" a="1"/>
  <c r="J109" i="36" s="1"/>
  <c r="J102" i="36" a="1"/>
  <c r="J102" i="36" s="1"/>
  <c r="J50" i="36" a="1"/>
  <c r="J50" i="36" s="1"/>
  <c r="J55" i="36" a="1"/>
  <c r="J55" i="36" s="1"/>
  <c r="J29" i="36" a="1"/>
  <c r="J29" i="36" s="1"/>
  <c r="J65" i="36" a="1"/>
  <c r="J65" i="36" s="1"/>
  <c r="J44" i="36" a="1"/>
  <c r="J44" i="36" s="1"/>
  <c r="J125" i="36" a="1"/>
  <c r="J125" i="36" s="1"/>
  <c r="J108" i="36" a="1"/>
  <c r="J108" i="36" s="1"/>
  <c r="J24" i="36" a="1"/>
  <c r="J24" i="36" s="1"/>
  <c r="J101" i="36" a="1"/>
  <c r="J101" i="36" s="1"/>
  <c r="J82" i="36" a="1"/>
  <c r="J82" i="36" s="1"/>
  <c r="J32" i="36" a="1"/>
  <c r="J32" i="36" s="1"/>
  <c r="J28" i="36" a="1"/>
  <c r="J28" i="36" s="1"/>
  <c r="J95" i="36" a="1"/>
  <c r="J95" i="36" s="1"/>
  <c r="J72" i="36" a="1"/>
  <c r="J72" i="36" s="1"/>
  <c r="J90" i="36" a="1"/>
  <c r="J90" i="36" s="1"/>
  <c r="J94" i="36" a="1"/>
  <c r="J94" i="36" s="1"/>
  <c r="J98" i="36" a="1"/>
  <c r="J98" i="36" s="1"/>
  <c r="J69" i="36" a="1"/>
  <c r="J69" i="36" s="1"/>
  <c r="J26" i="36" a="1"/>
  <c r="J26" i="36" s="1"/>
  <c r="J114" i="36" a="1"/>
  <c r="J114" i="36" s="1"/>
  <c r="J100" i="36" a="1"/>
  <c r="J100" i="36" s="1"/>
  <c r="J16" i="36" a="1"/>
  <c r="J16" i="36" s="1"/>
  <c r="J73" i="36" a="1"/>
  <c r="J73" i="36" s="1"/>
  <c r="J78" i="36" a="1"/>
  <c r="J78" i="36" s="1"/>
  <c r="J121" i="36" a="1"/>
  <c r="J121" i="36" s="1"/>
  <c r="J14" i="36" a="1"/>
  <c r="J14" i="36" s="1"/>
  <c r="J21" i="36" a="1"/>
  <c r="J21" i="36" s="1"/>
  <c r="J58" i="36" a="1"/>
  <c r="J58" i="36" s="1"/>
  <c r="J40" i="36" a="1"/>
  <c r="J40" i="36" s="1"/>
  <c r="J120" i="36" a="1"/>
  <c r="J120" i="36" s="1"/>
  <c r="J51" i="36" a="1"/>
  <c r="J51" i="36" s="1"/>
  <c r="J113" i="36" a="1"/>
  <c r="J113" i="36" s="1"/>
  <c r="J123" i="36" a="1"/>
  <c r="J123" i="36" s="1"/>
  <c r="J86" i="36" a="1"/>
  <c r="J86" i="36" s="1"/>
  <c r="J48" i="36" a="1"/>
  <c r="J48" i="36" s="1"/>
  <c r="J103" i="36" a="1"/>
  <c r="J103" i="36" s="1"/>
  <c r="J39" i="36" a="1"/>
  <c r="J39" i="36" s="1"/>
  <c r="J118" i="36" a="1"/>
  <c r="J118" i="36" s="1"/>
  <c r="J115" i="36" a="1"/>
  <c r="J115" i="36" s="1"/>
  <c r="J45" i="36" a="1"/>
  <c r="J45" i="36" s="1"/>
  <c r="J80" i="36" a="1"/>
  <c r="J80" i="36" s="1"/>
  <c r="J46" i="36" a="1"/>
  <c r="J46" i="36" s="1"/>
  <c r="J88" i="36" a="1"/>
  <c r="J88" i="36" s="1"/>
  <c r="J52" i="36" a="1"/>
  <c r="J52" i="36" s="1"/>
  <c r="J107" i="36" a="1"/>
  <c r="J107" i="36" s="1"/>
  <c r="J19" i="36" a="1"/>
  <c r="J19" i="36" s="1"/>
  <c r="J106" i="36" a="1"/>
  <c r="J106" i="36" s="1"/>
  <c r="J97" i="36" a="1"/>
  <c r="J97" i="36" s="1"/>
  <c r="J91" i="36" a="1"/>
  <c r="J91" i="36" s="1"/>
  <c r="J34" i="36" a="1"/>
  <c r="J34" i="36" s="1"/>
  <c r="J15" i="36" a="1"/>
  <c r="J15" i="36" s="1"/>
  <c r="J93" i="36" a="1"/>
  <c r="J93" i="36" s="1"/>
  <c r="J99" i="36" a="1"/>
  <c r="J99" i="36" s="1"/>
  <c r="J12" i="36" a="1"/>
  <c r="J12" i="36" s="1"/>
  <c r="J57" i="36" a="1"/>
  <c r="J57" i="36" s="1"/>
  <c r="J112" i="36" a="1"/>
  <c r="J112" i="36" s="1"/>
  <c r="J23" i="36" a="1"/>
  <c r="J23" i="36" s="1"/>
  <c r="J77" i="36" a="1"/>
  <c r="J77" i="36" s="1"/>
  <c r="J96" i="36" a="1"/>
  <c r="J96" i="36" s="1"/>
  <c r="J60" i="36" a="1"/>
  <c r="J60" i="36" s="1"/>
  <c r="J76" i="36" a="1"/>
  <c r="J76" i="36" s="1"/>
  <c r="J42" i="36" a="1"/>
  <c r="J42" i="36" s="1"/>
  <c r="J126" i="36" a="1"/>
  <c r="J126" i="36" s="1"/>
  <c r="J87" i="36" a="1"/>
  <c r="J87" i="36" s="1"/>
  <c r="J105" i="36" a="1"/>
  <c r="J105" i="36" s="1"/>
  <c r="J61" i="36" a="1"/>
  <c r="J61" i="36" s="1"/>
  <c r="J89" i="36" a="1"/>
  <c r="J89" i="36" s="1"/>
  <c r="J84" i="36" a="1"/>
  <c r="J84" i="36" s="1"/>
  <c r="J111" i="36" a="1"/>
  <c r="J111" i="36" s="1"/>
  <c r="J47" i="36" a="1"/>
  <c r="J47" i="36" s="1"/>
  <c r="J83" i="36" a="1"/>
  <c r="J83" i="36" s="1"/>
  <c r="J54" i="36" a="1"/>
  <c r="J54" i="36" s="1"/>
  <c r="J53" i="36" a="1"/>
  <c r="J53" i="36" s="1"/>
  <c r="J66" i="36" a="1"/>
  <c r="J66" i="36" s="1"/>
  <c r="J68" i="36" a="1"/>
  <c r="J68" i="36" s="1"/>
  <c r="J104" i="36" a="1"/>
  <c r="J104" i="36" s="1"/>
  <c r="J122" i="36" a="1"/>
  <c r="J122" i="36" s="1"/>
  <c r="J124" i="36" a="1"/>
  <c r="J124" i="36" s="1"/>
  <c r="J127" i="36" a="1"/>
  <c r="J127" i="36" s="1"/>
  <c r="J110" i="36" a="1"/>
  <c r="J110" i="36" s="1"/>
  <c r="J37" i="36" a="1"/>
  <c r="J37" i="36" s="1"/>
  <c r="J74" i="36" a="1"/>
  <c r="J74" i="36" s="1"/>
  <c r="J119" i="36" a="1"/>
  <c r="J119" i="36" s="1"/>
  <c r="J75" i="36" a="1"/>
  <c r="J75" i="36" s="1"/>
  <c r="J129" i="36" a="1"/>
  <c r="J129" i="36" s="1"/>
  <c r="J67" i="36" a="1"/>
  <c r="J67" i="36" s="1"/>
  <c r="J79" i="36" a="1"/>
  <c r="J79" i="36" s="1"/>
  <c r="J18" i="36" a="1"/>
  <c r="J18" i="36" s="1"/>
  <c r="J116" i="36" a="1"/>
  <c r="J116" i="36" s="1"/>
  <c r="J17" i="36" a="1"/>
  <c r="J17" i="36" s="1"/>
  <c r="J25" i="36" a="1"/>
  <c r="J25" i="36" s="1"/>
  <c r="J43" i="36" a="1"/>
  <c r="J43" i="36" s="1"/>
  <c r="J35" i="36" a="1"/>
  <c r="J35" i="36" s="1"/>
  <c r="J20" i="36" a="1"/>
  <c r="J20" i="36" s="1"/>
  <c r="J49" i="36" a="1"/>
  <c r="J49" i="36" s="1"/>
  <c r="J92" i="36" a="1"/>
  <c r="J92" i="36" s="1"/>
  <c r="J64" i="36" a="1"/>
  <c r="J64" i="36" s="1"/>
  <c r="J131" i="36" a="1"/>
  <c r="J131" i="36" s="1"/>
  <c r="J117" i="36" a="1"/>
  <c r="J117" i="36" s="1"/>
  <c r="J22" i="36" a="1"/>
  <c r="J22" i="36" s="1"/>
  <c r="J63" i="36" a="1"/>
  <c r="J63" i="36" s="1"/>
  <c r="J30" i="36" a="1"/>
  <c r="J30" i="36" s="1"/>
  <c r="L134" i="36"/>
  <c r="L96" i="37" a="1"/>
  <c r="L96" i="37" s="1"/>
  <c r="L29" i="37" a="1"/>
  <c r="L29" i="37" s="1"/>
  <c r="L49" i="37" a="1"/>
  <c r="L49" i="37" s="1"/>
  <c r="L131" i="37" a="1"/>
  <c r="L131" i="37" s="1"/>
  <c r="L37" i="37" a="1"/>
  <c r="L37" i="37" s="1"/>
  <c r="L97" i="37" a="1"/>
  <c r="L97" i="37" s="1"/>
  <c r="L78" i="37" a="1"/>
  <c r="L78" i="37" s="1"/>
  <c r="L16" i="37" a="1"/>
  <c r="L16" i="37" s="1"/>
  <c r="L100" i="37" a="1"/>
  <c r="L100" i="37" s="1"/>
  <c r="L36" i="37" a="1"/>
  <c r="L36" i="37" s="1"/>
  <c r="L127" i="37" a="1"/>
  <c r="L127" i="37" s="1"/>
  <c r="L75" i="37" a="1"/>
  <c r="L75" i="37" s="1"/>
  <c r="L122" i="37" a="1"/>
  <c r="L122" i="37" s="1"/>
  <c r="L60" i="37" a="1"/>
  <c r="L60" i="37" s="1"/>
  <c r="L53" i="37" a="1"/>
  <c r="L53" i="37" s="1"/>
  <c r="L51" i="37" a="1"/>
  <c r="L51" i="37" s="1"/>
  <c r="L119" i="37" a="1"/>
  <c r="L119" i="37" s="1"/>
  <c r="L81" i="37" a="1"/>
  <c r="L81" i="37" s="1"/>
  <c r="L108" i="37" a="1"/>
  <c r="L108" i="37" s="1"/>
  <c r="L80" i="37" a="1"/>
  <c r="L80" i="37" s="1"/>
  <c r="L30" i="37" a="1"/>
  <c r="L30" i="37" s="1"/>
  <c r="L56" i="37" a="1"/>
  <c r="L56" i="37" s="1"/>
  <c r="L82" i="37" a="1"/>
  <c r="L82" i="37" s="1"/>
  <c r="L103" i="37" a="1"/>
  <c r="L103" i="37" s="1"/>
  <c r="L33" i="37" a="1"/>
  <c r="L33" i="37" s="1"/>
  <c r="L99" i="37" a="1"/>
  <c r="L99" i="37" s="1"/>
  <c r="L41" i="37" a="1"/>
  <c r="L41" i="37" s="1"/>
  <c r="L123" i="37" a="1"/>
  <c r="L123" i="37" s="1"/>
  <c r="L70" i="37" a="1"/>
  <c r="L70" i="37" s="1"/>
  <c r="L50" i="37" a="1"/>
  <c r="L50" i="37" s="1"/>
  <c r="L126" i="37" a="1"/>
  <c r="L126" i="37" s="1"/>
  <c r="L55" i="37" a="1"/>
  <c r="L55" i="37" s="1"/>
  <c r="L109" i="37" a="1"/>
  <c r="L109" i="37" s="1"/>
  <c r="L59" i="37" a="1"/>
  <c r="L59" i="37" s="1"/>
  <c r="L120" i="37" a="1"/>
  <c r="L120" i="37" s="1"/>
  <c r="L43" i="37" a="1"/>
  <c r="L43" i="37" s="1"/>
  <c r="L130" i="37" a="1"/>
  <c r="L130" i="37" s="1"/>
  <c r="L35" i="37" a="1"/>
  <c r="L35" i="37" s="1"/>
  <c r="L101" i="37" a="1"/>
  <c r="L101" i="37" s="1"/>
  <c r="L90" i="37" a="1"/>
  <c r="L90" i="37" s="1"/>
  <c r="L19" i="37" a="1"/>
  <c r="L19" i="37" s="1"/>
  <c r="L98" i="37" a="1"/>
  <c r="L98" i="37" s="1"/>
  <c r="L31" i="37" a="1"/>
  <c r="L31" i="37" s="1"/>
  <c r="L87" i="37" a="1"/>
  <c r="L87" i="37" s="1"/>
  <c r="L34" i="37" a="1"/>
  <c r="L34" i="37" s="1"/>
  <c r="L110" i="37" a="1"/>
  <c r="L110" i="37" s="1"/>
  <c r="L63" i="37" a="1"/>
  <c r="L63" i="37" s="1"/>
  <c r="L128" i="37" a="1"/>
  <c r="L128" i="37" s="1"/>
  <c r="L48" i="37" a="1"/>
  <c r="L48" i="37" s="1"/>
  <c r="L111" i="37" a="1"/>
  <c r="L111" i="37" s="1"/>
  <c r="L40" i="37" a="1"/>
  <c r="L40" i="37" s="1"/>
  <c r="L116" i="37" a="1"/>
  <c r="L116" i="37" s="1"/>
  <c r="L66" i="37" a="1"/>
  <c r="L66" i="37" s="1"/>
  <c r="L69" i="37" a="1"/>
  <c r="L69" i="37" s="1"/>
  <c r="L102" i="37" a="1"/>
  <c r="L102" i="37" s="1"/>
  <c r="L61" i="37" a="1"/>
  <c r="L61" i="37" s="1"/>
  <c r="L117" i="37" a="1"/>
  <c r="L117" i="37" s="1"/>
  <c r="L17" i="37" a="1"/>
  <c r="L17" i="37" s="1"/>
  <c r="L93" i="37" a="1"/>
  <c r="L93" i="37" s="1"/>
  <c r="L52" i="37" a="1"/>
  <c r="L52" i="37" s="1"/>
  <c r="L86" i="37" a="1"/>
  <c r="L86" i="37" s="1"/>
  <c r="L54" i="37" a="1"/>
  <c r="L54" i="37" s="1"/>
  <c r="L95" i="37" a="1"/>
  <c r="L95" i="37" s="1"/>
  <c r="L25" i="37" a="1"/>
  <c r="L25" i="37" s="1"/>
  <c r="L92" i="37" a="1"/>
  <c r="L92" i="37" s="1"/>
  <c r="L23" i="37" a="1"/>
  <c r="L23" i="37" s="1"/>
  <c r="L124" i="37" a="1"/>
  <c r="L124" i="37" s="1"/>
  <c r="L38" i="37" a="1"/>
  <c r="L38" i="37" s="1"/>
  <c r="L68" i="37" a="1"/>
  <c r="L68" i="37" s="1"/>
  <c r="L84" i="37" a="1"/>
  <c r="L84" i="37" s="1"/>
  <c r="L46" i="37" a="1"/>
  <c r="L46" i="37" s="1"/>
  <c r="L72" i="37" a="1"/>
  <c r="L72" i="37" s="1"/>
  <c r="L28" i="37" a="1"/>
  <c r="L28" i="37" s="1"/>
  <c r="L113" i="37" a="1"/>
  <c r="L113" i="37" s="1"/>
  <c r="L27" i="37" a="1"/>
  <c r="L27" i="37" s="1"/>
  <c r="L85" i="37" a="1"/>
  <c r="L85" i="37" s="1"/>
  <c r="L32" i="37" a="1"/>
  <c r="L32" i="37" s="1"/>
  <c r="L71" i="37" a="1"/>
  <c r="L71" i="37" s="1"/>
  <c r="L13" i="37" a="1"/>
  <c r="L13" i="37" s="1"/>
  <c r="L106" i="37" a="1"/>
  <c r="L106" i="37" s="1"/>
  <c r="L22" i="37" a="1"/>
  <c r="L22" i="37" s="1"/>
  <c r="L107" i="37" a="1"/>
  <c r="L107" i="37" s="1"/>
  <c r="L39" i="37" a="1"/>
  <c r="L39" i="37" s="1"/>
  <c r="L15" i="37" a="1"/>
  <c r="L15" i="37" s="1"/>
  <c r="L42" i="37" a="1"/>
  <c r="L42" i="37" s="1"/>
  <c r="L114" i="37" a="1"/>
  <c r="L114" i="37" s="1"/>
  <c r="L79" i="37" a="1"/>
  <c r="L79" i="37" s="1"/>
  <c r="L64" i="37" a="1"/>
  <c r="L64" i="37" s="1"/>
  <c r="L112" i="37" a="1"/>
  <c r="L112" i="37" s="1"/>
  <c r="L44" i="37" a="1"/>
  <c r="L44" i="37" s="1"/>
  <c r="L76" i="37" a="1"/>
  <c r="L76" i="37" s="1"/>
  <c r="L14" i="37" a="1"/>
  <c r="L14" i="37" s="1"/>
  <c r="L83" i="37" a="1"/>
  <c r="L83" i="37" s="1"/>
  <c r="L24" i="37" a="1"/>
  <c r="L24" i="37" s="1"/>
  <c r="L77" i="37" a="1"/>
  <c r="L77" i="37" s="1"/>
  <c r="L20" i="37" a="1"/>
  <c r="L20" i="37" s="1"/>
  <c r="L91" i="37" a="1"/>
  <c r="L91" i="37" s="1"/>
  <c r="L21" i="37" a="1"/>
  <c r="L21" i="37" s="1"/>
  <c r="L129" i="37" a="1"/>
  <c r="L129" i="37" s="1"/>
  <c r="L73" i="37" a="1"/>
  <c r="L73" i="37" s="1"/>
  <c r="L45" i="37" a="1"/>
  <c r="L45" i="37" s="1"/>
  <c r="L89" i="37" a="1"/>
  <c r="L89" i="37" s="1"/>
  <c r="L104" i="37" a="1"/>
  <c r="L104" i="37" s="1"/>
  <c r="L74" i="37" a="1"/>
  <c r="L74" i="37" s="1"/>
  <c r="L47" i="37" a="1"/>
  <c r="L47" i="37" s="1"/>
  <c r="L88" i="37" a="1"/>
  <c r="L88" i="37" s="1"/>
  <c r="L26" i="37" a="1"/>
  <c r="L26" i="37" s="1"/>
  <c r="L67" i="37" a="1"/>
  <c r="L67" i="37" s="1"/>
  <c r="L12" i="37" a="1"/>
  <c r="L12" i="37" s="1"/>
  <c r="L58" i="37" a="1"/>
  <c r="L58" i="37" s="1"/>
  <c r="L121" i="37" a="1"/>
  <c r="L121" i="37" s="1"/>
  <c r="L105" i="37" a="1"/>
  <c r="L105" i="37" s="1"/>
  <c r="L18" i="37" a="1"/>
  <c r="L18" i="37" s="1"/>
  <c r="L115" i="37" a="1"/>
  <c r="L115" i="37" s="1"/>
  <c r="L57" i="37" a="1"/>
  <c r="L57" i="37" s="1"/>
  <c r="L125" i="37" a="1"/>
  <c r="L125" i="37" s="1"/>
  <c r="L62" i="37" a="1"/>
  <c r="L62" i="37" s="1"/>
  <c r="L94" i="37" a="1"/>
  <c r="L94" i="37" s="1"/>
  <c r="L65" i="37" a="1"/>
  <c r="L65" i="37" s="1"/>
  <c r="L118" i="37" a="1"/>
  <c r="L118" i="37" s="1"/>
  <c r="T126" i="37" a="1"/>
  <c r="T126" i="37" s="1"/>
  <c r="T120" i="37" a="1"/>
  <c r="T120" i="37" s="1"/>
  <c r="T128" i="37" a="1"/>
  <c r="T128" i="37" s="1"/>
  <c r="T90" i="37" a="1"/>
  <c r="T90" i="37" s="1"/>
  <c r="T72" i="37" a="1"/>
  <c r="T72" i="37" s="1"/>
  <c r="T78" i="37" a="1"/>
  <c r="T78" i="37" s="1"/>
  <c r="T60" i="37" a="1"/>
  <c r="T60" i="37" s="1"/>
  <c r="T100" i="37" a="1"/>
  <c r="T100" i="37" s="1"/>
  <c r="T61" i="37" a="1"/>
  <c r="T61" i="37" s="1"/>
  <c r="T43" i="37" a="1"/>
  <c r="T43" i="37" s="1"/>
  <c r="T38" i="37" a="1"/>
  <c r="T38" i="37" s="1"/>
  <c r="T25" i="37" a="1"/>
  <c r="T25" i="37" s="1"/>
  <c r="T22" i="37" a="1"/>
  <c r="T22" i="37" s="1"/>
  <c r="T26" i="37" a="1"/>
  <c r="T26" i="37" s="1"/>
  <c r="T101" i="37" a="1"/>
  <c r="T101" i="37" s="1"/>
  <c r="T17" i="37" a="1"/>
  <c r="T17" i="37" s="1"/>
  <c r="T117" i="37" a="1"/>
  <c r="T117" i="37" s="1"/>
  <c r="T115" i="37" a="1"/>
  <c r="T115" i="37" s="1"/>
  <c r="T113" i="37" a="1"/>
  <c r="T113" i="37" s="1"/>
  <c r="T98" i="37" a="1"/>
  <c r="T98" i="37" s="1"/>
  <c r="T104" i="37" a="1"/>
  <c r="T104" i="37" s="1"/>
  <c r="T69" i="37" a="1"/>
  <c r="T69" i="37" s="1"/>
  <c r="T74" i="37" a="1"/>
  <c r="T74" i="37" s="1"/>
  <c r="T44" i="37" a="1"/>
  <c r="T44" i="37" s="1"/>
  <c r="T93" i="37" a="1"/>
  <c r="T93" i="37" s="1"/>
  <c r="T45" i="37" a="1"/>
  <c r="T45" i="37" s="1"/>
  <c r="T42" i="37" a="1"/>
  <c r="T42" i="37" s="1"/>
  <c r="T33" i="37" a="1"/>
  <c r="T33" i="37" s="1"/>
  <c r="T23" i="37" a="1"/>
  <c r="T23" i="37" s="1"/>
  <c r="T18" i="37" a="1"/>
  <c r="T18" i="37" s="1"/>
  <c r="T65" i="37" a="1"/>
  <c r="T65" i="37" s="1"/>
  <c r="T39" i="37" a="1"/>
  <c r="T39" i="37" s="1"/>
  <c r="T41" i="37" a="1"/>
  <c r="T41" i="37" s="1"/>
  <c r="T99" i="37" a="1"/>
  <c r="T99" i="37" s="1"/>
  <c r="T119" i="37" a="1"/>
  <c r="T119" i="37" s="1"/>
  <c r="T111" i="37" a="1"/>
  <c r="T111" i="37" s="1"/>
  <c r="T103" i="37" a="1"/>
  <c r="T103" i="37" s="1"/>
  <c r="T95" i="37" a="1"/>
  <c r="T95" i="37" s="1"/>
  <c r="T86" i="37" a="1"/>
  <c r="T86" i="37" s="1"/>
  <c r="T130" i="37" a="1"/>
  <c r="T130" i="37" s="1"/>
  <c r="T66" i="37" a="1"/>
  <c r="T66" i="37" s="1"/>
  <c r="T88" i="37" a="1"/>
  <c r="T88" i="37" s="1"/>
  <c r="T68" i="37" a="1"/>
  <c r="T68" i="37" s="1"/>
  <c r="T71" i="37" a="1"/>
  <c r="T71" i="37" s="1"/>
  <c r="T31" i="37" a="1"/>
  <c r="T31" i="37" s="1"/>
  <c r="T21" i="37" a="1"/>
  <c r="T21" i="37" s="1"/>
  <c r="T16" i="37" a="1"/>
  <c r="T16" i="37" s="1"/>
  <c r="T29" i="37" a="1"/>
  <c r="T29" i="37" s="1"/>
  <c r="T13" i="37" a="1"/>
  <c r="T13" i="37" s="1"/>
  <c r="T55" i="37" a="1"/>
  <c r="T55" i="37" s="1"/>
  <c r="T122" i="37" a="1"/>
  <c r="T122" i="37" s="1"/>
  <c r="T37" i="37" a="1"/>
  <c r="T37" i="37" s="1"/>
  <c r="T63" i="37" a="1"/>
  <c r="T63" i="37" s="1"/>
  <c r="T131" i="37" a="1"/>
  <c r="T131" i="37" s="1"/>
  <c r="T114" i="37" a="1"/>
  <c r="T114" i="37" s="1"/>
  <c r="T110" i="37" a="1"/>
  <c r="T110" i="37" s="1"/>
  <c r="T85" i="37" a="1"/>
  <c r="T85" i="37" s="1"/>
  <c r="T94" i="37" a="1"/>
  <c r="T94" i="37" s="1"/>
  <c r="T83" i="37" a="1"/>
  <c r="T83" i="37" s="1"/>
  <c r="T97" i="37" a="1"/>
  <c r="T97" i="37" s="1"/>
  <c r="T57" i="37" a="1"/>
  <c r="T57" i="37" s="1"/>
  <c r="T75" i="37" a="1"/>
  <c r="T75" i="37" s="1"/>
  <c r="T58" i="37" a="1"/>
  <c r="T58" i="37" s="1"/>
  <c r="T67" i="37" a="1"/>
  <c r="T67" i="37" s="1"/>
  <c r="T62" i="37" a="1"/>
  <c r="T62" i="37" s="1"/>
  <c r="T19" i="37" a="1"/>
  <c r="T19" i="37" s="1"/>
  <c r="T32" i="37" a="1"/>
  <c r="T32" i="37" s="1"/>
  <c r="T52" i="37" a="1"/>
  <c r="T52" i="37" s="1"/>
  <c r="T64" i="37" a="1"/>
  <c r="T64" i="37" s="1"/>
  <c r="T48" i="37" a="1"/>
  <c r="T48" i="37" s="1"/>
  <c r="T129" i="37" a="1"/>
  <c r="T129" i="37" s="1"/>
  <c r="T51" i="37" a="1"/>
  <c r="T51" i="37" s="1"/>
  <c r="T15" i="37" a="1"/>
  <c r="T15" i="37" s="1"/>
  <c r="T125" i="37" a="1"/>
  <c r="T125" i="37" s="1"/>
  <c r="T127" i="37" a="1"/>
  <c r="T127" i="37" s="1"/>
  <c r="T124" i="37" a="1"/>
  <c r="T124" i="37" s="1"/>
  <c r="T84" i="37" a="1"/>
  <c r="T84" i="37" s="1"/>
  <c r="T89" i="37" a="1"/>
  <c r="T89" i="37" s="1"/>
  <c r="T77" i="37" a="1"/>
  <c r="T77" i="37" s="1"/>
  <c r="T53" i="37" a="1"/>
  <c r="T53" i="37" s="1"/>
  <c r="T40" i="37" a="1"/>
  <c r="T40" i="37" s="1"/>
  <c r="T79" i="37" a="1"/>
  <c r="T79" i="37" s="1"/>
  <c r="T36" i="37" a="1"/>
  <c r="T36" i="37" s="1"/>
  <c r="T118" i="37" a="1"/>
  <c r="T118" i="37" s="1"/>
  <c r="T116" i="37" a="1"/>
  <c r="T116" i="37" s="1"/>
  <c r="T112" i="37" a="1"/>
  <c r="T112" i="37" s="1"/>
  <c r="T92" i="37" a="1"/>
  <c r="T92" i="37" s="1"/>
  <c r="T82" i="37" a="1"/>
  <c r="T82" i="37" s="1"/>
  <c r="T70" i="37" a="1"/>
  <c r="T70" i="37" s="1"/>
  <c r="T81" i="37" a="1"/>
  <c r="T81" i="37" s="1"/>
  <c r="T35" i="37" a="1"/>
  <c r="T35" i="37" s="1"/>
  <c r="T54" i="37" a="1"/>
  <c r="T54" i="37" s="1"/>
  <c r="T87" i="37" a="1"/>
  <c r="T87" i="37" s="1"/>
  <c r="T56" i="37" a="1"/>
  <c r="T56" i="37" s="1"/>
  <c r="T34" i="37" a="1"/>
  <c r="T34" i="37" s="1"/>
  <c r="T30" i="37" a="1"/>
  <c r="T30" i="37" s="1"/>
  <c r="T20" i="37" a="1"/>
  <c r="T20" i="37" s="1"/>
  <c r="T28" i="37" a="1"/>
  <c r="T28" i="37" s="1"/>
  <c r="T107" i="37" a="1"/>
  <c r="T107" i="37" s="1"/>
  <c r="T123" i="37" a="1"/>
  <c r="T123" i="37" s="1"/>
  <c r="T59" i="37" a="1"/>
  <c r="T59" i="37" s="1"/>
  <c r="T14" i="37" a="1"/>
  <c r="T14" i="37" s="1"/>
  <c r="T108" i="37" a="1"/>
  <c r="T108" i="37" s="1"/>
  <c r="T109" i="37" a="1"/>
  <c r="T109" i="37" s="1"/>
  <c r="T106" i="37" a="1"/>
  <c r="T106" i="37" s="1"/>
  <c r="T91" i="37" a="1"/>
  <c r="T91" i="37" s="1"/>
  <c r="T76" i="37" a="1"/>
  <c r="T76" i="37" s="1"/>
  <c r="T96" i="37" a="1"/>
  <c r="T96" i="37" s="1"/>
  <c r="T80" i="37" a="1"/>
  <c r="T80" i="37" s="1"/>
  <c r="T102" i="37" a="1"/>
  <c r="T102" i="37" s="1"/>
  <c r="T121" i="37" a="1"/>
  <c r="T121" i="37" s="1"/>
  <c r="T50" i="37" a="1"/>
  <c r="T50" i="37" s="1"/>
  <c r="T49" i="37" a="1"/>
  <c r="T49" i="37" s="1"/>
  <c r="T27" i="37" a="1"/>
  <c r="T27" i="37" s="1"/>
  <c r="T24" i="37" a="1"/>
  <c r="T24" i="37" s="1"/>
  <c r="T47" i="37" a="1"/>
  <c r="T47" i="37" s="1"/>
  <c r="T12" i="37" a="1"/>
  <c r="T12" i="37" s="1"/>
  <c r="T105" i="37" a="1"/>
  <c r="T105" i="37" s="1"/>
  <c r="T73" i="37" a="1"/>
  <c r="T73" i="37" s="1"/>
  <c r="T46" i="37" a="1"/>
  <c r="T46" i="37" s="1"/>
  <c r="S121" i="36" a="1"/>
  <c r="S121" i="36" s="1"/>
  <c r="S103" i="36" a="1"/>
  <c r="S103" i="36" s="1"/>
  <c r="S112" i="36" a="1"/>
  <c r="S112" i="36" s="1"/>
  <c r="S50" i="36" a="1"/>
  <c r="S50" i="36" s="1"/>
  <c r="S17" i="36" a="1"/>
  <c r="S17" i="36" s="1"/>
  <c r="S38" i="36" a="1"/>
  <c r="S38" i="36" s="1"/>
  <c r="S70" i="36" a="1"/>
  <c r="S70" i="36" s="1"/>
  <c r="S28" i="36" a="1"/>
  <c r="S28" i="36" s="1"/>
  <c r="S24" i="36" a="1"/>
  <c r="S24" i="36" s="1"/>
  <c r="S92" i="36" a="1"/>
  <c r="S92" i="36" s="1"/>
  <c r="S15" i="36" a="1"/>
  <c r="S15" i="36" s="1"/>
  <c r="S60" i="36" a="1"/>
  <c r="S60" i="36" s="1"/>
  <c r="S114" i="36" a="1"/>
  <c r="S114" i="36" s="1"/>
  <c r="S123" i="36" a="1"/>
  <c r="S123" i="36" s="1"/>
  <c r="S66" i="36" a="1"/>
  <c r="S66" i="36" s="1"/>
  <c r="S63" i="36" a="1"/>
  <c r="S63" i="36" s="1"/>
  <c r="S20" i="36" a="1"/>
  <c r="S20" i="36" s="1"/>
  <c r="S54" i="36" a="1"/>
  <c r="S54" i="36" s="1"/>
  <c r="S104" i="36" a="1"/>
  <c r="S104" i="36" s="1"/>
  <c r="S116" i="36" a="1"/>
  <c r="S116" i="36" s="1"/>
  <c r="S86" i="36" a="1"/>
  <c r="S86" i="36" s="1"/>
  <c r="S83" i="36" a="1"/>
  <c r="S83" i="36" s="1"/>
  <c r="S132" i="37"/>
  <c r="S96" i="36" a="1"/>
  <c r="S96" i="36" s="1"/>
  <c r="S82" i="36" a="1"/>
  <c r="S82" i="36" s="1"/>
  <c r="S59" i="36" a="1"/>
  <c r="S59" i="36" s="1"/>
  <c r="S95" i="36" a="1"/>
  <c r="S95" i="36" s="1"/>
  <c r="S32" i="36" a="1"/>
  <c r="S32" i="36" s="1"/>
  <c r="S12" i="36" a="1"/>
  <c r="S12" i="36" s="1"/>
  <c r="S23" i="36" a="1"/>
  <c r="S23" i="36" s="1"/>
  <c r="S58" i="36" a="1"/>
  <c r="S58" i="36" s="1"/>
  <c r="S73" i="36" a="1"/>
  <c r="S73" i="36" s="1"/>
  <c r="S48" i="36" a="1"/>
  <c r="S48" i="36" s="1"/>
  <c r="S13" i="36" a="1"/>
  <c r="S13" i="36" s="1"/>
  <c r="S101" i="36" a="1"/>
  <c r="S101" i="36" s="1"/>
  <c r="S49" i="36" a="1"/>
  <c r="S49" i="36" s="1"/>
  <c r="S30" i="36" a="1"/>
  <c r="S30" i="36" s="1"/>
  <c r="S90" i="36" a="1"/>
  <c r="S90" i="36" s="1"/>
  <c r="S19" i="36" a="1"/>
  <c r="S19" i="36" s="1"/>
  <c r="S43" i="36" a="1"/>
  <c r="S43" i="36" s="1"/>
  <c r="S129" i="36" a="1"/>
  <c r="S129" i="36" s="1"/>
  <c r="S34" i="36" a="1"/>
  <c r="S34" i="36" s="1"/>
  <c r="S125" i="36" a="1"/>
  <c r="S125" i="36" s="1"/>
  <c r="S21" i="36" a="1"/>
  <c r="S21" i="36" s="1"/>
  <c r="S94" i="36" a="1"/>
  <c r="S94" i="36" s="1"/>
  <c r="S77" i="36" a="1"/>
  <c r="S77" i="36" s="1"/>
  <c r="S97" i="36" a="1"/>
  <c r="S97" i="36" s="1"/>
  <c r="S119" i="36" a="1"/>
  <c r="S119" i="36" s="1"/>
  <c r="S33" i="36" a="1"/>
  <c r="S33" i="36" s="1"/>
  <c r="S109" i="36" a="1"/>
  <c r="S109" i="36" s="1"/>
  <c r="S37" i="36" a="1"/>
  <c r="S37" i="36" s="1"/>
  <c r="S51" i="36" a="1"/>
  <c r="S51" i="36" s="1"/>
  <c r="S46" i="36" a="1"/>
  <c r="S46" i="36" s="1"/>
  <c r="S53" i="36" a="1"/>
  <c r="S53" i="36" s="1"/>
  <c r="S22" i="36" a="1"/>
  <c r="S22" i="36" s="1"/>
  <c r="S85" i="36" a="1"/>
  <c r="S85" i="36" s="1"/>
  <c r="S107" i="36" a="1"/>
  <c r="S107" i="36" s="1"/>
  <c r="S105" i="36" a="1"/>
  <c r="S105" i="36" s="1"/>
  <c r="S16" i="36" a="1"/>
  <c r="S16" i="36" s="1"/>
  <c r="S98" i="36" a="1"/>
  <c r="S98" i="36" s="1"/>
  <c r="S27" i="36" a="1"/>
  <c r="S27" i="36" s="1"/>
  <c r="S80" i="36" a="1"/>
  <c r="S80" i="36" s="1"/>
  <c r="S128" i="36" a="1"/>
  <c r="S128" i="36" s="1"/>
  <c r="S84" i="36" a="1"/>
  <c r="S84" i="36" s="1"/>
  <c r="S47" i="36" a="1"/>
  <c r="S47" i="36" s="1"/>
  <c r="S65" i="36" a="1"/>
  <c r="S65" i="36" s="1"/>
  <c r="S78" i="36" a="1"/>
  <c r="S78" i="36" s="1"/>
  <c r="S62" i="36" a="1"/>
  <c r="S62" i="36" s="1"/>
  <c r="S102" i="36" a="1"/>
  <c r="S102" i="36" s="1"/>
  <c r="S99" i="36" a="1"/>
  <c r="S99" i="36" s="1"/>
  <c r="S122" i="36" a="1"/>
  <c r="S122" i="36" s="1"/>
  <c r="S89" i="36" a="1"/>
  <c r="S89" i="36" s="1"/>
  <c r="S117" i="36" a="1"/>
  <c r="S117" i="36" s="1"/>
  <c r="S39" i="36" a="1"/>
  <c r="S39" i="36" s="1"/>
  <c r="S91" i="36" a="1"/>
  <c r="S91" i="36" s="1"/>
  <c r="S79" i="36" a="1"/>
  <c r="S79" i="36" s="1"/>
  <c r="S74" i="36" a="1"/>
  <c r="S74" i="36" s="1"/>
  <c r="S31" i="36" a="1"/>
  <c r="S31" i="36" s="1"/>
  <c r="S18" i="36" a="1"/>
  <c r="S18" i="36" s="1"/>
  <c r="S88" i="36" a="1"/>
  <c r="S88" i="36" s="1"/>
  <c r="S111" i="36" a="1"/>
  <c r="S111" i="36" s="1"/>
  <c r="S110" i="36" a="1"/>
  <c r="S110" i="36" s="1"/>
  <c r="S93" i="36" a="1"/>
  <c r="S93" i="36" s="1"/>
  <c r="S118" i="36" a="1"/>
  <c r="S118" i="36" s="1"/>
  <c r="S25" i="36" a="1"/>
  <c r="S25" i="36" s="1"/>
  <c r="S124" i="36" a="1"/>
  <c r="S124" i="36" s="1"/>
  <c r="S75" i="36" a="1"/>
  <c r="S75" i="36" s="1"/>
  <c r="S42" i="36" a="1"/>
  <c r="S42" i="36" s="1"/>
  <c r="S68" i="36" a="1"/>
  <c r="S68" i="36" s="1"/>
  <c r="S126" i="36" a="1"/>
  <c r="S126" i="36" s="1"/>
  <c r="S120" i="36" a="1"/>
  <c r="S120" i="36" s="1"/>
  <c r="S131" i="36" a="1"/>
  <c r="S131" i="36" s="1"/>
  <c r="S106" i="36" a="1"/>
  <c r="S106" i="36" s="1"/>
  <c r="S57" i="36" a="1"/>
  <c r="S57" i="36" s="1"/>
  <c r="S40" i="36" a="1"/>
  <c r="S40" i="36" s="1"/>
  <c r="S14" i="36" a="1"/>
  <c r="S14" i="36" s="1"/>
  <c r="S108" i="36" a="1"/>
  <c r="S108" i="36" s="1"/>
  <c r="S64" i="36" a="1"/>
  <c r="S64" i="36" s="1"/>
  <c r="S44" i="36" a="1"/>
  <c r="S44" i="36" s="1"/>
  <c r="S56" i="36" a="1"/>
  <c r="S56" i="36" s="1"/>
  <c r="S115" i="36" a="1"/>
  <c r="S115" i="36" s="1"/>
  <c r="S41" i="36" a="1"/>
  <c r="S41" i="36" s="1"/>
  <c r="S100" i="36" a="1"/>
  <c r="S100" i="36" s="1"/>
  <c r="S52" i="36" a="1"/>
  <c r="S52" i="36" s="1"/>
  <c r="S29" i="36" a="1"/>
  <c r="S29" i="36" s="1"/>
  <c r="S72" i="36" a="1"/>
  <c r="S72" i="36" s="1"/>
  <c r="S130" i="36" a="1"/>
  <c r="S130" i="36" s="1"/>
  <c r="S26" i="36" a="1"/>
  <c r="S26" i="36" s="1"/>
  <c r="S113" i="36" a="1"/>
  <c r="S113" i="36" s="1"/>
  <c r="S55" i="36" a="1"/>
  <c r="S55" i="36" s="1"/>
  <c r="S69" i="36" a="1"/>
  <c r="S69" i="36" s="1"/>
  <c r="S61" i="36" a="1"/>
  <c r="S61" i="36" s="1"/>
  <c r="S35" i="36" a="1"/>
  <c r="S35" i="36" s="1"/>
  <c r="S45" i="36" a="1"/>
  <c r="S45" i="36" s="1"/>
  <c r="S76" i="36" a="1"/>
  <c r="S76" i="36" s="1"/>
  <c r="S127" i="36" a="1"/>
  <c r="S127" i="36" s="1"/>
  <c r="S71" i="36" a="1"/>
  <c r="S71" i="36" s="1"/>
  <c r="S36" i="36" a="1"/>
  <c r="S36" i="36" s="1"/>
  <c r="S81" i="36" a="1"/>
  <c r="S81" i="36" s="1"/>
  <c r="S67" i="36" a="1"/>
  <c r="S67" i="36" s="1"/>
  <c r="S87" i="36" a="1"/>
  <c r="S87" i="36" s="1"/>
  <c r="O95" i="37" a="1"/>
  <c r="O95" i="37" s="1"/>
  <c r="O31" i="37" a="1"/>
  <c r="O31" i="37" s="1"/>
  <c r="O121" i="37" a="1"/>
  <c r="O121" i="37" s="1"/>
  <c r="O53" i="37" a="1"/>
  <c r="O53" i="37" s="1"/>
  <c r="O97" i="37" a="1"/>
  <c r="O97" i="37" s="1"/>
  <c r="O20" i="37" a="1"/>
  <c r="O20" i="37" s="1"/>
  <c r="O38" i="37" a="1"/>
  <c r="O38" i="37" s="1"/>
  <c r="O66" i="37" a="1"/>
  <c r="O66" i="37" s="1"/>
  <c r="O74" i="37" a="1"/>
  <c r="O74" i="37" s="1"/>
  <c r="O130" i="37" a="1"/>
  <c r="O130" i="37" s="1"/>
  <c r="O55" i="37" a="1"/>
  <c r="O55" i="37" s="1"/>
  <c r="O32" i="37" a="1"/>
  <c r="O32" i="37" s="1"/>
  <c r="O115" i="37" a="1"/>
  <c r="O115" i="37" s="1"/>
  <c r="O46" i="37" a="1"/>
  <c r="O46" i="37" s="1"/>
  <c r="O44" i="37" a="1"/>
  <c r="O44" i="37" s="1"/>
  <c r="O126" i="37" a="1"/>
  <c r="O126" i="37" s="1"/>
  <c r="O60" i="37" a="1"/>
  <c r="O60" i="37" s="1"/>
  <c r="O119" i="37" a="1"/>
  <c r="O119" i="37" s="1"/>
  <c r="O22" i="37" a="1"/>
  <c r="O22" i="37" s="1"/>
  <c r="O79" i="37" a="1"/>
  <c r="O79" i="37" s="1"/>
  <c r="O77" i="37" a="1"/>
  <c r="O77" i="37" s="1"/>
  <c r="O127" i="37" a="1"/>
  <c r="O127" i="37" s="1"/>
  <c r="O54" i="37" a="1"/>
  <c r="O54" i="37" s="1"/>
  <c r="O104" i="37" a="1"/>
  <c r="O104" i="37" s="1"/>
  <c r="O90" i="37" a="1"/>
  <c r="O90" i="37" s="1"/>
  <c r="O65" i="37" a="1"/>
  <c r="O65" i="37" s="1"/>
  <c r="O109" i="37" a="1"/>
  <c r="O109" i="37" s="1"/>
  <c r="O96" i="37" a="1"/>
  <c r="O96" i="37" s="1"/>
  <c r="O23" i="37" a="1"/>
  <c r="O23" i="37" s="1"/>
  <c r="O100" i="37" a="1"/>
  <c r="O100" i="37" s="1"/>
  <c r="O43" i="37" a="1"/>
  <c r="O43" i="37" s="1"/>
  <c r="O112" i="37" a="1"/>
  <c r="O112" i="37" s="1"/>
  <c r="O99" i="37" a="1"/>
  <c r="O99" i="37" s="1"/>
  <c r="O21" i="37" a="1"/>
  <c r="O21" i="37" s="1"/>
  <c r="O68" i="37" a="1"/>
  <c r="O68" i="37" s="1"/>
  <c r="O19" i="37" a="1"/>
  <c r="O19" i="37" s="1"/>
  <c r="O113" i="37" a="1"/>
  <c r="O113" i="37" s="1"/>
  <c r="O63" i="37" a="1"/>
  <c r="O63" i="37" s="1"/>
  <c r="O69" i="37" a="1"/>
  <c r="O69" i="37" s="1"/>
  <c r="O101" i="37" a="1"/>
  <c r="O101" i="37" s="1"/>
  <c r="O12" i="37" a="1"/>
  <c r="O12" i="37" s="1"/>
  <c r="O82" i="37" a="1"/>
  <c r="O82" i="37" s="1"/>
  <c r="O84" i="37" a="1"/>
  <c r="O84" i="37" s="1"/>
  <c r="O17" i="37" a="1"/>
  <c r="O17" i="37" s="1"/>
  <c r="O114" i="37" a="1"/>
  <c r="O114" i="37" s="1"/>
  <c r="O48" i="37" a="1"/>
  <c r="O48" i="37" s="1"/>
  <c r="O34" i="37" a="1"/>
  <c r="O34" i="37" s="1"/>
  <c r="O93" i="37" a="1"/>
  <c r="O93" i="37" s="1"/>
  <c r="O14" i="37" a="1"/>
  <c r="O14" i="37" s="1"/>
  <c r="O64" i="37" a="1"/>
  <c r="O64" i="37" s="1"/>
  <c r="O110" i="37" a="1"/>
  <c r="O110" i="37" s="1"/>
  <c r="O131" i="37" a="1"/>
  <c r="O131" i="37" s="1"/>
  <c r="O62" i="37" a="1"/>
  <c r="O62" i="37" s="1"/>
  <c r="O81" i="37" a="1"/>
  <c r="O81" i="37" s="1"/>
  <c r="O103" i="37" a="1"/>
  <c r="O103" i="37" s="1"/>
  <c r="O16" i="37" a="1"/>
  <c r="O16" i="37" s="1"/>
  <c r="O33" i="37" a="1"/>
  <c r="O33" i="37" s="1"/>
  <c r="O80" i="37" a="1"/>
  <c r="O80" i="37" s="1"/>
  <c r="O25" i="37" a="1"/>
  <c r="O25" i="37" s="1"/>
  <c r="O117" i="37" a="1"/>
  <c r="O117" i="37" s="1"/>
  <c r="O47" i="37" a="1"/>
  <c r="O47" i="37" s="1"/>
  <c r="O129" i="37" a="1"/>
  <c r="O129" i="37" s="1"/>
  <c r="O71" i="37" a="1"/>
  <c r="O71" i="37" s="1"/>
  <c r="O120" i="37" a="1"/>
  <c r="O120" i="37" s="1"/>
  <c r="O72" i="37" a="1"/>
  <c r="O72" i="37" s="1"/>
  <c r="O41" i="37" a="1"/>
  <c r="O41" i="37" s="1"/>
  <c r="O91" i="37" a="1"/>
  <c r="O91" i="37" s="1"/>
  <c r="O27" i="37" a="1"/>
  <c r="O27" i="37" s="1"/>
  <c r="O76" i="37" a="1"/>
  <c r="O76" i="37" s="1"/>
  <c r="O75" i="37" a="1"/>
  <c r="O75" i="37" s="1"/>
  <c r="O35" i="37" a="1"/>
  <c r="O35" i="37" s="1"/>
  <c r="O30" i="37" a="1"/>
  <c r="O30" i="37" s="1"/>
  <c r="O57" i="37" a="1"/>
  <c r="O57" i="37" s="1"/>
  <c r="O94" i="37" a="1"/>
  <c r="O94" i="37" s="1"/>
  <c r="O122" i="37" a="1"/>
  <c r="O122" i="37" s="1"/>
  <c r="O39" i="37" a="1"/>
  <c r="O39" i="37" s="1"/>
  <c r="O15" i="37" a="1"/>
  <c r="O15" i="37" s="1"/>
  <c r="O73" i="37" a="1"/>
  <c r="O73" i="37" s="1"/>
  <c r="O107" i="37" a="1"/>
  <c r="O107" i="37" s="1"/>
  <c r="O58" i="37" a="1"/>
  <c r="O58" i="37" s="1"/>
  <c r="O26" i="37" a="1"/>
  <c r="O26" i="37" s="1"/>
  <c r="O105" i="37" a="1"/>
  <c r="O105" i="37" s="1"/>
  <c r="O28" i="37" a="1"/>
  <c r="O28" i="37" s="1"/>
  <c r="O24" i="37" a="1"/>
  <c r="O24" i="37" s="1"/>
  <c r="O59" i="37" a="1"/>
  <c r="O59" i="37" s="1"/>
  <c r="O118" i="37" a="1"/>
  <c r="O118" i="37" s="1"/>
  <c r="O123" i="37" a="1"/>
  <c r="O123" i="37" s="1"/>
  <c r="O50" i="37" a="1"/>
  <c r="O50" i="37" s="1"/>
  <c r="O102" i="37" a="1"/>
  <c r="O102" i="37" s="1"/>
  <c r="O108" i="37" a="1"/>
  <c r="O108" i="37" s="1"/>
  <c r="O37" i="37" a="1"/>
  <c r="O37" i="37" s="1"/>
  <c r="O86" i="37" a="1"/>
  <c r="O86" i="37" s="1"/>
  <c r="O92" i="37" a="1"/>
  <c r="O92" i="37" s="1"/>
  <c r="O29" i="37" a="1"/>
  <c r="O29" i="37" s="1"/>
  <c r="O89" i="37" a="1"/>
  <c r="O89" i="37" s="1"/>
  <c r="O87" i="37" a="1"/>
  <c r="O87" i="37" s="1"/>
  <c r="O18" i="37" a="1"/>
  <c r="O18" i="37" s="1"/>
  <c r="O116" i="37" a="1"/>
  <c r="O116" i="37" s="1"/>
  <c r="O52" i="37" a="1"/>
  <c r="O52" i="37" s="1"/>
  <c r="O85" i="37" a="1"/>
  <c r="O85" i="37" s="1"/>
  <c r="O128" i="37" a="1"/>
  <c r="O128" i="37" s="1"/>
  <c r="O56" i="37" a="1"/>
  <c r="O56" i="37" s="1"/>
  <c r="O98" i="37" a="1"/>
  <c r="O98" i="37" s="1"/>
  <c r="O88" i="37" a="1"/>
  <c r="O88" i="37" s="1"/>
  <c r="O13" i="37" a="1"/>
  <c r="O13" i="37" s="1"/>
  <c r="O124" i="37" a="1"/>
  <c r="O124" i="37" s="1"/>
  <c r="O67" i="37" a="1"/>
  <c r="O67" i="37" s="1"/>
  <c r="O106" i="37" a="1"/>
  <c r="O106" i="37" s="1"/>
  <c r="O36" i="37" a="1"/>
  <c r="O36" i="37" s="1"/>
  <c r="O83" i="37" a="1"/>
  <c r="O83" i="37" s="1"/>
  <c r="O70" i="37" a="1"/>
  <c r="O70" i="37" s="1"/>
  <c r="O51" i="37" a="1"/>
  <c r="O51" i="37" s="1"/>
  <c r="O111" i="37" a="1"/>
  <c r="O111" i="37" s="1"/>
  <c r="O61" i="37" a="1"/>
  <c r="O61" i="37" s="1"/>
  <c r="O42" i="37" a="1"/>
  <c r="O42" i="37" s="1"/>
  <c r="O125" i="37" a="1"/>
  <c r="O125" i="37" s="1"/>
  <c r="O40" i="37" a="1"/>
  <c r="O40" i="37" s="1"/>
  <c r="O45" i="37" a="1"/>
  <c r="O45" i="37" s="1"/>
  <c r="O78" i="37" a="1"/>
  <c r="O78" i="37" s="1"/>
  <c r="O49" i="37" a="1"/>
  <c r="O49" i="37" s="1"/>
  <c r="K42" i="37" a="1"/>
  <c r="K42" i="37" s="1"/>
  <c r="K87" i="37" a="1"/>
  <c r="K87" i="37" s="1"/>
  <c r="K84" i="37" a="1"/>
  <c r="K84" i="37" s="1"/>
  <c r="K120" i="37" a="1"/>
  <c r="K120" i="37" s="1"/>
  <c r="K39" i="37" a="1"/>
  <c r="K39" i="37" s="1"/>
  <c r="K82" i="37" a="1"/>
  <c r="K82" i="37" s="1"/>
  <c r="K85" i="37" a="1"/>
  <c r="K85" i="37" s="1"/>
  <c r="K14" i="37" a="1"/>
  <c r="K14" i="37" s="1"/>
  <c r="K100" i="37" a="1"/>
  <c r="K100" i="37" s="1"/>
  <c r="K34" i="37" a="1"/>
  <c r="K34" i="37" s="1"/>
  <c r="K107" i="37" a="1"/>
  <c r="K107" i="37" s="1"/>
  <c r="K60" i="37" a="1"/>
  <c r="K60" i="37" s="1"/>
  <c r="K119" i="37" a="1"/>
  <c r="K119" i="37" s="1"/>
  <c r="K72" i="37" a="1"/>
  <c r="K72" i="37" s="1"/>
  <c r="K35" i="37" a="1"/>
  <c r="K35" i="37" s="1"/>
  <c r="K44" i="37" a="1"/>
  <c r="K44" i="37" s="1"/>
  <c r="K115" i="37" a="1"/>
  <c r="K115" i="37" s="1"/>
  <c r="K36" i="37" a="1"/>
  <c r="K36" i="37" s="1"/>
  <c r="K124" i="37" a="1"/>
  <c r="K124" i="37" s="1"/>
  <c r="K29" i="37" a="1"/>
  <c r="K29" i="37" s="1"/>
  <c r="K102" i="37" a="1"/>
  <c r="K102" i="37" s="1"/>
  <c r="K12" i="37" a="1"/>
  <c r="K12" i="37" s="1"/>
  <c r="K104" i="37" a="1"/>
  <c r="K104" i="37" s="1"/>
  <c r="K13" i="37" a="1"/>
  <c r="K13" i="37" s="1"/>
  <c r="K99" i="37" a="1"/>
  <c r="K99" i="37" s="1"/>
  <c r="K25" i="37" a="1"/>
  <c r="K25" i="37" s="1"/>
  <c r="K61" i="37" a="1"/>
  <c r="K61" i="37" s="1"/>
  <c r="K105" i="37" a="1"/>
  <c r="K105" i="37" s="1"/>
  <c r="K129" i="37" a="1"/>
  <c r="K129" i="37" s="1"/>
  <c r="K30" i="37" a="1"/>
  <c r="K30" i="37" s="1"/>
  <c r="K88" i="37" a="1"/>
  <c r="K88" i="37" s="1"/>
  <c r="K33" i="37" a="1"/>
  <c r="K33" i="37" s="1"/>
  <c r="K103" i="37" a="1"/>
  <c r="K103" i="37" s="1"/>
  <c r="K15" i="37" a="1"/>
  <c r="K15" i="37" s="1"/>
  <c r="K98" i="37" a="1"/>
  <c r="K98" i="37" s="1"/>
  <c r="K18" i="37" a="1"/>
  <c r="K18" i="37" s="1"/>
  <c r="K81" i="37" a="1"/>
  <c r="K81" i="37" s="1"/>
  <c r="K54" i="37" a="1"/>
  <c r="K54" i="37" s="1"/>
  <c r="K93" i="37" a="1"/>
  <c r="K93" i="37" s="1"/>
  <c r="K24" i="37" a="1"/>
  <c r="K24" i="37" s="1"/>
  <c r="K58" i="37" a="1"/>
  <c r="K58" i="37" s="1"/>
  <c r="K49" i="37" a="1"/>
  <c r="K49" i="37" s="1"/>
  <c r="K116" i="37" a="1"/>
  <c r="K116" i="37" s="1"/>
  <c r="K38" i="37" a="1"/>
  <c r="K38" i="37" s="1"/>
  <c r="K111" i="37" a="1"/>
  <c r="K111" i="37" s="1"/>
  <c r="K17" i="37" a="1"/>
  <c r="K17" i="37" s="1"/>
  <c r="K89" i="37" a="1"/>
  <c r="K89" i="37" s="1"/>
  <c r="K20" i="37" a="1"/>
  <c r="K20" i="37" s="1"/>
  <c r="K92" i="37" a="1"/>
  <c r="K92" i="37" s="1"/>
  <c r="K108" i="37" a="1"/>
  <c r="K108" i="37" s="1"/>
  <c r="K78" i="37" a="1"/>
  <c r="K78" i="37" s="1"/>
  <c r="K131" i="37" a="1"/>
  <c r="K131" i="37" s="1"/>
  <c r="K76" i="37" a="1"/>
  <c r="K76" i="37" s="1"/>
  <c r="K51" i="37" a="1"/>
  <c r="K51" i="37" s="1"/>
  <c r="K53" i="37" a="1"/>
  <c r="K53" i="37" s="1"/>
  <c r="K101" i="37" a="1"/>
  <c r="K101" i="37" s="1"/>
  <c r="K52" i="37" a="1"/>
  <c r="K52" i="37" s="1"/>
  <c r="K94" i="37" a="1"/>
  <c r="K94" i="37" s="1"/>
  <c r="K22" i="37" a="1"/>
  <c r="K22" i="37" s="1"/>
  <c r="K73" i="37" a="1"/>
  <c r="K73" i="37" s="1"/>
  <c r="K43" i="37" a="1"/>
  <c r="K43" i="37" s="1"/>
  <c r="K96" i="37" a="1"/>
  <c r="K96" i="37" s="1"/>
  <c r="K56" i="37" a="1"/>
  <c r="K56" i="37" s="1"/>
  <c r="K91" i="37" a="1"/>
  <c r="K91" i="37" s="1"/>
  <c r="K47" i="37" a="1"/>
  <c r="K47" i="37" s="1"/>
  <c r="K63" i="37" a="1"/>
  <c r="K63" i="37" s="1"/>
  <c r="K106" i="37" a="1"/>
  <c r="K106" i="37" s="1"/>
  <c r="K50" i="37" a="1"/>
  <c r="K50" i="37" s="1"/>
  <c r="K128" i="37" a="1"/>
  <c r="K128" i="37" s="1"/>
  <c r="K19" i="37" a="1"/>
  <c r="K19" i="37" s="1"/>
  <c r="K77" i="37" a="1"/>
  <c r="K77" i="37" s="1"/>
  <c r="K16" i="37" a="1"/>
  <c r="K16" i="37" s="1"/>
  <c r="K69" i="37" a="1"/>
  <c r="K69" i="37" s="1"/>
  <c r="K27" i="37" a="1"/>
  <c r="K27" i="37" s="1"/>
  <c r="K95" i="37" a="1"/>
  <c r="K95" i="37" s="1"/>
  <c r="K21" i="37" a="1"/>
  <c r="K21" i="37" s="1"/>
  <c r="K65" i="37" a="1"/>
  <c r="K65" i="37" s="1"/>
  <c r="K32" i="37" a="1"/>
  <c r="K32" i="37" s="1"/>
  <c r="K67" i="37" a="1"/>
  <c r="K67" i="37" s="1"/>
  <c r="K114" i="37" a="1"/>
  <c r="K114" i="37" s="1"/>
  <c r="K64" i="37" a="1"/>
  <c r="K64" i="37" s="1"/>
  <c r="K113" i="37" a="1"/>
  <c r="K113" i="37" s="1"/>
  <c r="K37" i="37" a="1"/>
  <c r="K37" i="37" s="1"/>
  <c r="K40" i="37" a="1"/>
  <c r="K40" i="37" s="1"/>
  <c r="K121" i="37" a="1"/>
  <c r="K121" i="37" s="1"/>
  <c r="K68" i="37" a="1"/>
  <c r="K68" i="37" s="1"/>
  <c r="K117" i="37" a="1"/>
  <c r="K117" i="37" s="1"/>
  <c r="K62" i="37" a="1"/>
  <c r="K62" i="37" s="1"/>
  <c r="K112" i="37" a="1"/>
  <c r="K112" i="37" s="1"/>
  <c r="K55" i="37" a="1"/>
  <c r="K55" i="37" s="1"/>
  <c r="K26" i="37" a="1"/>
  <c r="K26" i="37" s="1"/>
  <c r="K90" i="37" a="1"/>
  <c r="K90" i="37" s="1"/>
  <c r="K97" i="37" a="1"/>
  <c r="K97" i="37" s="1"/>
  <c r="K23" i="37" a="1"/>
  <c r="K23" i="37" s="1"/>
  <c r="K83" i="37" a="1"/>
  <c r="K83" i="37" s="1"/>
  <c r="K31" i="37" a="1"/>
  <c r="K31" i="37" s="1"/>
  <c r="K79" i="37" a="1"/>
  <c r="K79" i="37" s="1"/>
  <c r="K118" i="37" a="1"/>
  <c r="K118" i="37" s="1"/>
  <c r="K75" i="37" a="1"/>
  <c r="K75" i="37" s="1"/>
  <c r="K130" i="37" a="1"/>
  <c r="K130" i="37" s="1"/>
  <c r="K70" i="37" a="1"/>
  <c r="K70" i="37" s="1"/>
  <c r="K122" i="37" a="1"/>
  <c r="K122" i="37" s="1"/>
  <c r="K66" i="37" a="1"/>
  <c r="K66" i="37" s="1"/>
  <c r="K126" i="37" a="1"/>
  <c r="K126" i="37" s="1"/>
  <c r="K59" i="37" a="1"/>
  <c r="K59" i="37" s="1"/>
  <c r="K86" i="37" a="1"/>
  <c r="K86" i="37" s="1"/>
  <c r="K57" i="37" a="1"/>
  <c r="K57" i="37" s="1"/>
  <c r="K45" i="37" a="1"/>
  <c r="K45" i="37" s="1"/>
  <c r="K125" i="37" a="1"/>
  <c r="K125" i="37" s="1"/>
  <c r="K28" i="37" a="1"/>
  <c r="K28" i="37" s="1"/>
  <c r="K127" i="37" a="1"/>
  <c r="K127" i="37" s="1"/>
  <c r="K74" i="37" a="1"/>
  <c r="K74" i="37" s="1"/>
  <c r="K123" i="37" a="1"/>
  <c r="K123" i="37" s="1"/>
  <c r="K41" i="37" a="1"/>
  <c r="K41" i="37" s="1"/>
  <c r="K110" i="37" a="1"/>
  <c r="K110" i="37" s="1"/>
  <c r="K48" i="37" a="1"/>
  <c r="K48" i="37" s="1"/>
  <c r="K109" i="37" a="1"/>
  <c r="K109" i="37" s="1"/>
  <c r="K80" i="37" a="1"/>
  <c r="K80" i="37" s="1"/>
  <c r="K71" i="37" a="1"/>
  <c r="K71" i="37" s="1"/>
  <c r="K46" i="37" a="1"/>
  <c r="K46" i="37" s="1"/>
  <c r="X5" i="37"/>
  <c r="X5" i="36"/>
  <c r="U280" i="29"/>
  <c r="U7" i="29" s="1"/>
  <c r="X5" i="35"/>
  <c r="X130" i="35" s="1"/>
  <c r="X5" i="31"/>
  <c r="V8" i="36"/>
  <c r="W7" i="37"/>
  <c r="W8" i="37" s="1"/>
  <c r="W7" i="36"/>
  <c r="W142" i="36" s="1" a="1"/>
  <c r="W142" i="36" s="1"/>
  <c r="V288" i="29"/>
  <c r="V281" i="29"/>
  <c r="V8" i="29" s="1"/>
  <c r="W289" i="29"/>
  <c r="W15" i="29"/>
  <c r="Y6" i="31"/>
  <c r="Y6" i="37"/>
  <c r="Y6" i="36"/>
  <c r="Y6" i="35"/>
  <c r="U143" i="36"/>
  <c r="R267" i="29"/>
  <c r="W290" i="29"/>
  <c r="W282" i="29" s="1"/>
  <c r="W9" i="29" s="1"/>
  <c r="AA4" i="31"/>
  <c r="S4" i="31"/>
  <c r="K4" i="31"/>
  <c r="Z4" i="31"/>
  <c r="R4" i="31"/>
  <c r="J4" i="31"/>
  <c r="X4" i="31"/>
  <c r="P4" i="31"/>
  <c r="T4" i="31"/>
  <c r="Y4" i="31"/>
  <c r="Q4" i="31"/>
  <c r="W4" i="31"/>
  <c r="O4" i="31"/>
  <c r="AC4" i="31"/>
  <c r="M4" i="31"/>
  <c r="AB4" i="31"/>
  <c r="V4" i="31"/>
  <c r="N4" i="31"/>
  <c r="U4" i="31"/>
  <c r="L4" i="31"/>
  <c r="X6" i="29"/>
  <c r="X279" i="29" s="1"/>
  <c r="P6" i="29"/>
  <c r="P279" i="29" s="1"/>
  <c r="H6" i="29"/>
  <c r="H279" i="29" s="1"/>
  <c r="W6" i="29"/>
  <c r="W279" i="29" s="1"/>
  <c r="O6" i="29"/>
  <c r="O279" i="29" s="1"/>
  <c r="G6" i="29"/>
  <c r="G279" i="29" s="1"/>
  <c r="V6" i="29"/>
  <c r="V279" i="29" s="1"/>
  <c r="N6" i="29"/>
  <c r="N279" i="29" s="1"/>
  <c r="I6" i="29"/>
  <c r="I279" i="29" s="1"/>
  <c r="U6" i="29"/>
  <c r="U279" i="29" s="1"/>
  <c r="M6" i="29"/>
  <c r="M279" i="29" s="1"/>
  <c r="S6" i="29"/>
  <c r="S279" i="29" s="1"/>
  <c r="T6" i="29"/>
  <c r="T279" i="29" s="1"/>
  <c r="L6" i="29"/>
  <c r="L279" i="29" s="1"/>
  <c r="K6" i="29"/>
  <c r="K279" i="29" s="1"/>
  <c r="Y6" i="29"/>
  <c r="Y279" i="29" s="1"/>
  <c r="Z6" i="29"/>
  <c r="Z279" i="29" s="1"/>
  <c r="R6" i="29"/>
  <c r="R279" i="29" s="1"/>
  <c r="J6" i="29"/>
  <c r="J279" i="29" s="1"/>
  <c r="Q6" i="29"/>
  <c r="Q279" i="29" s="1"/>
  <c r="J9" i="31"/>
  <c r="K9" i="31"/>
  <c r="L9" i="31"/>
  <c r="M9" i="31"/>
  <c r="N9" i="31"/>
  <c r="O9" i="31"/>
  <c r="C21" i="22"/>
  <c r="AN23" i="22"/>
  <c r="N51" i="37" l="1" a="1"/>
  <c r="N51" i="37" s="1"/>
  <c r="N49" i="37" a="1"/>
  <c r="N49" i="37" s="1"/>
  <c r="N60" i="37" a="1"/>
  <c r="N60" i="37" s="1"/>
  <c r="N106" i="37" a="1"/>
  <c r="N106" i="37" s="1"/>
  <c r="Y6" i="41"/>
  <c r="W6" i="42"/>
  <c r="Y6" i="40"/>
  <c r="W141" i="36" a="1"/>
  <c r="W141" i="36" s="1"/>
  <c r="W133" i="36" s="1" a="1"/>
  <c r="W133" i="36" s="1"/>
  <c r="W133" i="37" s="1"/>
  <c r="W133" i="35"/>
  <c r="Z5" i="41"/>
  <c r="Z5" i="40"/>
  <c r="X5" i="42"/>
  <c r="X131" i="35"/>
  <c r="X133" i="35" s="1"/>
  <c r="V9" i="42"/>
  <c r="Y4" i="41"/>
  <c r="V4" i="41"/>
  <c r="L4" i="41"/>
  <c r="P6" i="22"/>
  <c r="AB9" i="42"/>
  <c r="N4" i="41"/>
  <c r="AB4" i="41"/>
  <c r="Z9" i="40"/>
  <c r="R4" i="40"/>
  <c r="Q4" i="40"/>
  <c r="O6" i="39"/>
  <c r="T9" i="42"/>
  <c r="S4" i="42"/>
  <c r="W9" i="41"/>
  <c r="AA9" i="40"/>
  <c r="U9" i="42"/>
  <c r="Y6" i="39"/>
  <c r="R9" i="40"/>
  <c r="N9" i="40"/>
  <c r="X4" i="42"/>
  <c r="AA9" i="42"/>
  <c r="V9" i="41"/>
  <c r="W9" i="40"/>
  <c r="AD4" i="40"/>
  <c r="M6" i="39"/>
  <c r="P4" i="42"/>
  <c r="W4" i="42"/>
  <c r="L9" i="42"/>
  <c r="Z9" i="42"/>
  <c r="N9" i="41"/>
  <c r="K4" i="42"/>
  <c r="M4" i="42"/>
  <c r="M4" i="41"/>
  <c r="Z4" i="42"/>
  <c r="U4" i="42"/>
  <c r="AA4" i="40"/>
  <c r="I6" i="39"/>
  <c r="O9" i="40"/>
  <c r="P6" i="39"/>
  <c r="S6" i="39"/>
  <c r="N6" i="39"/>
  <c r="V4" i="40"/>
  <c r="M4" i="40"/>
  <c r="O4" i="42"/>
  <c r="R9" i="42"/>
  <c r="AE4" i="41"/>
  <c r="AA9" i="41"/>
  <c r="S9" i="41"/>
  <c r="S4" i="40"/>
  <c r="P4" i="40"/>
  <c r="AD9" i="40"/>
  <c r="AC4" i="40"/>
  <c r="N4" i="40"/>
  <c r="Y9" i="41"/>
  <c r="J9" i="42"/>
  <c r="U9" i="41"/>
  <c r="AC4" i="41"/>
  <c r="Z6" i="39"/>
  <c r="AE9" i="40"/>
  <c r="M9" i="41"/>
  <c r="Z9" i="41"/>
  <c r="V4" i="42"/>
  <c r="AC9" i="41"/>
  <c r="U4" i="41"/>
  <c r="L9" i="41"/>
  <c r="S9" i="40"/>
  <c r="H6" i="39"/>
  <c r="T6" i="39"/>
  <c r="N4" i="42"/>
  <c r="W4" i="41"/>
  <c r="P4" i="41"/>
  <c r="P9" i="42"/>
  <c r="X4" i="41"/>
  <c r="L4" i="40"/>
  <c r="V9" i="40"/>
  <c r="L6" i="39"/>
  <c r="U6" i="39"/>
  <c r="Q9" i="41"/>
  <c r="AC4" i="42"/>
  <c r="X4" i="40"/>
  <c r="R9" i="41"/>
  <c r="W6" i="39"/>
  <c r="AB4" i="42"/>
  <c r="K6" i="39"/>
  <c r="AA4" i="41"/>
  <c r="X9" i="41"/>
  <c r="O4" i="41"/>
  <c r="X9" i="42"/>
  <c r="K9" i="42"/>
  <c r="Q4" i="42"/>
  <c r="R6" i="39"/>
  <c r="X9" i="40"/>
  <c r="AB4" i="40"/>
  <c r="S4" i="41"/>
  <c r="Z4" i="41"/>
  <c r="P9" i="41"/>
  <c r="T4" i="42"/>
  <c r="Y9" i="42"/>
  <c r="AD4" i="41"/>
  <c r="T4" i="41"/>
  <c r="T9" i="41"/>
  <c r="Y4" i="42"/>
  <c r="AB9" i="41"/>
  <c r="J6" i="39"/>
  <c r="Y9" i="40"/>
  <c r="P9" i="40"/>
  <c r="G6" i="39"/>
  <c r="AE4" i="40"/>
  <c r="AC9" i="40"/>
  <c r="AB9" i="40"/>
  <c r="AC9" i="42"/>
  <c r="R4" i="41"/>
  <c r="L4" i="42"/>
  <c r="Q9" i="42"/>
  <c r="S9" i="42"/>
  <c r="O9" i="41"/>
  <c r="Z4" i="40"/>
  <c r="Q9" i="40"/>
  <c r="Y4" i="40"/>
  <c r="T4" i="40"/>
  <c r="W4" i="40"/>
  <c r="U9" i="40"/>
  <c r="T9" i="40"/>
  <c r="N9" i="42"/>
  <c r="Q4" i="41"/>
  <c r="AD9" i="41"/>
  <c r="AA4" i="42"/>
  <c r="J4" i="42"/>
  <c r="AE9" i="41"/>
  <c r="O4" i="40"/>
  <c r="M9" i="40"/>
  <c r="L9" i="40"/>
  <c r="M9" i="42"/>
  <c r="W9" i="42"/>
  <c r="O9" i="42"/>
  <c r="R4" i="42"/>
  <c r="Q6" i="39"/>
  <c r="X6" i="39"/>
  <c r="V6" i="39"/>
  <c r="U4" i="40"/>
  <c r="Y11" i="37"/>
  <c r="Q11" i="37"/>
  <c r="Z4" i="37"/>
  <c r="R4" i="37"/>
  <c r="J4" i="37"/>
  <c r="W11" i="36"/>
  <c r="W139" i="36" s="1"/>
  <c r="O11" i="36"/>
  <c r="O139" i="36" s="1"/>
  <c r="X4" i="36"/>
  <c r="P4" i="36"/>
  <c r="Z9" i="35"/>
  <c r="R9" i="35"/>
  <c r="J9" i="35"/>
  <c r="AA4" i="35"/>
  <c r="S4" i="35"/>
  <c r="K4" i="35"/>
  <c r="X11" i="37"/>
  <c r="P11" i="37"/>
  <c r="Y4" i="37"/>
  <c r="Q4" i="37"/>
  <c r="V11" i="36"/>
  <c r="V139" i="36" s="1"/>
  <c r="N11" i="36"/>
  <c r="N139" i="36" s="1"/>
  <c r="W4" i="36"/>
  <c r="O4" i="36"/>
  <c r="Y9" i="35"/>
  <c r="Q9" i="35"/>
  <c r="Z4" i="35"/>
  <c r="R4" i="35"/>
  <c r="J4" i="35"/>
  <c r="W11" i="37"/>
  <c r="O11" i="37"/>
  <c r="X4" i="37"/>
  <c r="P4" i="37"/>
  <c r="AC11" i="36"/>
  <c r="AC139" i="36" s="1"/>
  <c r="U11" i="36"/>
  <c r="U139" i="36" s="1"/>
  <c r="M11" i="36"/>
  <c r="M139" i="36" s="1"/>
  <c r="V4" i="36"/>
  <c r="N4" i="36"/>
  <c r="X9" i="35"/>
  <c r="P9" i="35"/>
  <c r="Y4" i="35"/>
  <c r="Q4" i="35"/>
  <c r="V11" i="37"/>
  <c r="N11" i="37"/>
  <c r="W4" i="37"/>
  <c r="O4" i="37"/>
  <c r="AB11" i="36"/>
  <c r="AB139" i="36" s="1"/>
  <c r="T11" i="36"/>
  <c r="T139" i="36" s="1"/>
  <c r="L11" i="36"/>
  <c r="L139" i="36" s="1"/>
  <c r="AC4" i="36"/>
  <c r="U4" i="36"/>
  <c r="M4" i="36"/>
  <c r="W9" i="35"/>
  <c r="O9" i="35"/>
  <c r="X4" i="35"/>
  <c r="P4" i="35"/>
  <c r="AC11" i="37"/>
  <c r="U11" i="37"/>
  <c r="M11" i="37"/>
  <c r="V4" i="37"/>
  <c r="N4" i="37"/>
  <c r="AA11" i="36"/>
  <c r="AA139" i="36" s="1"/>
  <c r="S11" i="36"/>
  <c r="S139" i="36" s="1"/>
  <c r="K11" i="36"/>
  <c r="K139" i="36" s="1"/>
  <c r="AB4" i="36"/>
  <c r="T4" i="36"/>
  <c r="L4" i="36"/>
  <c r="V9" i="35"/>
  <c r="N9" i="35"/>
  <c r="W4" i="35"/>
  <c r="O4" i="35"/>
  <c r="AB11" i="37"/>
  <c r="T11" i="37"/>
  <c r="L11" i="37"/>
  <c r="AC4" i="37"/>
  <c r="U4" i="37"/>
  <c r="M4" i="37"/>
  <c r="Z11" i="36"/>
  <c r="Z139" i="36" s="1"/>
  <c r="R11" i="36"/>
  <c r="R139" i="36" s="1"/>
  <c r="J11" i="36"/>
  <c r="J139" i="36" s="1"/>
  <c r="AA4" i="36"/>
  <c r="S4" i="36"/>
  <c r="K4" i="36"/>
  <c r="AC9" i="35"/>
  <c r="U9" i="35"/>
  <c r="M9" i="35"/>
  <c r="V4" i="35"/>
  <c r="N4" i="35"/>
  <c r="AA11" i="37"/>
  <c r="S11" i="37"/>
  <c r="K11" i="37"/>
  <c r="AB4" i="37"/>
  <c r="T4" i="37"/>
  <c r="L4" i="37"/>
  <c r="Y11" i="36"/>
  <c r="Y139" i="36" s="1"/>
  <c r="Q11" i="36"/>
  <c r="Q139" i="36" s="1"/>
  <c r="Z4" i="36"/>
  <c r="R4" i="36"/>
  <c r="J4" i="36"/>
  <c r="AB9" i="35"/>
  <c r="T9" i="35"/>
  <c r="L9" i="35"/>
  <c r="AC4" i="35"/>
  <c r="U4" i="35"/>
  <c r="M4" i="35"/>
  <c r="Z11" i="37"/>
  <c r="R11" i="37"/>
  <c r="J11" i="37"/>
  <c r="AA4" i="37"/>
  <c r="S4" i="37"/>
  <c r="K4" i="37"/>
  <c r="X11" i="36"/>
  <c r="X139" i="36" s="1"/>
  <c r="P11" i="36"/>
  <c r="P139" i="36" s="1"/>
  <c r="Y4" i="36"/>
  <c r="Q4" i="36"/>
  <c r="AA9" i="35"/>
  <c r="S9" i="35"/>
  <c r="K9" i="35"/>
  <c r="AB4" i="35"/>
  <c r="T4" i="35"/>
  <c r="L4" i="35"/>
  <c r="N118" i="37" a="1"/>
  <c r="N118" i="37" s="1"/>
  <c r="N86" i="37" a="1"/>
  <c r="N86" i="37" s="1"/>
  <c r="N72" i="37" a="1"/>
  <c r="N72" i="37" s="1"/>
  <c r="N126" i="37" a="1"/>
  <c r="N126" i="37" s="1"/>
  <c r="N114" i="37" a="1"/>
  <c r="N114" i="37" s="1"/>
  <c r="N17" i="37" a="1"/>
  <c r="N17" i="37" s="1"/>
  <c r="N85" i="37" a="1"/>
  <c r="N85" i="37" s="1"/>
  <c r="N20" i="37" a="1"/>
  <c r="N20" i="37" s="1"/>
  <c r="N36" i="37" a="1"/>
  <c r="N36" i="37" s="1"/>
  <c r="N95" i="37" a="1"/>
  <c r="N95" i="37" s="1"/>
  <c r="N65" i="37" a="1"/>
  <c r="N65" i="37" s="1"/>
  <c r="V78" i="37" a="1"/>
  <c r="V78" i="37" s="1"/>
  <c r="V86" i="37" a="1"/>
  <c r="V86" i="37" s="1"/>
  <c r="V71" i="37" a="1"/>
  <c r="V71" i="37" s="1"/>
  <c r="V89" i="37" a="1"/>
  <c r="V89" i="37" s="1"/>
  <c r="V83" i="37" a="1"/>
  <c r="V83" i="37" s="1"/>
  <c r="V128" i="37" a="1"/>
  <c r="V128" i="37" s="1"/>
  <c r="C24" i="40"/>
  <c r="C25" i="40" s="1"/>
  <c r="C24" i="42"/>
  <c r="C25" i="42" s="1"/>
  <c r="V18" i="37" a="1"/>
  <c r="V18" i="37" s="1"/>
  <c r="V119" i="37" a="1"/>
  <c r="V119" i="37" s="1"/>
  <c r="V52" i="37" a="1"/>
  <c r="V52" i="37" s="1"/>
  <c r="V53" i="37" a="1"/>
  <c r="V53" i="37" s="1"/>
  <c r="N96" i="37" a="1"/>
  <c r="N96" i="37" s="1"/>
  <c r="N87" i="37" a="1"/>
  <c r="N87" i="37" s="1"/>
  <c r="N39" i="37" a="1"/>
  <c r="N39" i="37" s="1"/>
  <c r="N112" i="37" a="1"/>
  <c r="N112" i="37" s="1"/>
  <c r="N124" i="37" a="1"/>
  <c r="N124" i="37" s="1"/>
  <c r="N30" i="37" a="1"/>
  <c r="N30" i="37" s="1"/>
  <c r="N119" i="37" a="1"/>
  <c r="N119" i="37" s="1"/>
  <c r="N67" i="37" a="1"/>
  <c r="N67" i="37" s="1"/>
  <c r="N48" i="37" a="1"/>
  <c r="N48" i="37" s="1"/>
  <c r="N125" i="37" a="1"/>
  <c r="N125" i="37" s="1"/>
  <c r="N109" i="37" a="1"/>
  <c r="N109" i="37" s="1"/>
  <c r="N128" i="37" a="1"/>
  <c r="N128" i="37" s="1"/>
  <c r="N23" i="37" a="1"/>
  <c r="N23" i="37" s="1"/>
  <c r="N97" i="37" a="1"/>
  <c r="N97" i="37" s="1"/>
  <c r="N77" i="37" a="1"/>
  <c r="N77" i="37" s="1"/>
  <c r="N21" i="37" a="1"/>
  <c r="N21" i="37" s="1"/>
  <c r="N108" i="37" a="1"/>
  <c r="N108" i="37" s="1"/>
  <c r="N121" i="37" a="1"/>
  <c r="N121" i="37" s="1"/>
  <c r="N13" i="37" a="1"/>
  <c r="N13" i="37" s="1"/>
  <c r="N53" i="37" a="1"/>
  <c r="N53" i="37" s="1"/>
  <c r="N27" i="37" a="1"/>
  <c r="N27" i="37" s="1"/>
  <c r="N52" i="37" a="1"/>
  <c r="N52" i="37" s="1"/>
  <c r="N101" i="37" a="1"/>
  <c r="N101" i="37" s="1"/>
  <c r="N129" i="37" a="1"/>
  <c r="N129" i="37" s="1"/>
  <c r="N78" i="37" a="1"/>
  <c r="N78" i="37" s="1"/>
  <c r="N12" i="37" a="1"/>
  <c r="N12" i="37" s="1"/>
  <c r="N57" i="37" a="1"/>
  <c r="N57" i="37" s="1"/>
  <c r="N79" i="37" a="1"/>
  <c r="N79" i="37" s="1"/>
  <c r="N74" i="37" a="1"/>
  <c r="N74" i="37" s="1"/>
  <c r="N43" i="37" a="1"/>
  <c r="N43" i="37" s="1"/>
  <c r="N40" i="37" a="1"/>
  <c r="N40" i="37" s="1"/>
  <c r="N127" i="37" a="1"/>
  <c r="N127" i="37" s="1"/>
  <c r="N18" i="37" a="1"/>
  <c r="N18" i="37" s="1"/>
  <c r="N80" i="37" a="1"/>
  <c r="N80" i="37" s="1"/>
  <c r="N94" i="37" a="1"/>
  <c r="N94" i="37" s="1"/>
  <c r="N84" i="37" a="1"/>
  <c r="N84" i="37" s="1"/>
  <c r="N104" i="37" a="1"/>
  <c r="N104" i="37" s="1"/>
  <c r="N56" i="37" a="1"/>
  <c r="N56" i="37" s="1"/>
  <c r="N131" i="37" a="1"/>
  <c r="N131" i="37" s="1"/>
  <c r="N54" i="37" a="1"/>
  <c r="N54" i="37" s="1"/>
  <c r="N46" i="37" a="1"/>
  <c r="N46" i="37" s="1"/>
  <c r="N15" i="37" a="1"/>
  <c r="N15" i="37" s="1"/>
  <c r="N22" i="37" a="1"/>
  <c r="N22" i="37" s="1"/>
  <c r="N28" i="37" a="1"/>
  <c r="N28" i="37" s="1"/>
  <c r="N90" i="37" a="1"/>
  <c r="N90" i="37" s="1"/>
  <c r="N81" i="37" a="1"/>
  <c r="N81" i="37" s="1"/>
  <c r="N99" i="37" a="1"/>
  <c r="N99" i="37" s="1"/>
  <c r="N41" i="37" a="1"/>
  <c r="N41" i="37" s="1"/>
  <c r="N73" i="37" a="1"/>
  <c r="N73" i="37" s="1"/>
  <c r="N88" i="37" a="1"/>
  <c r="N88" i="37" s="1"/>
  <c r="N50" i="37" a="1"/>
  <c r="N50" i="37" s="1"/>
  <c r="N35" i="37" a="1"/>
  <c r="N35" i="37" s="1"/>
  <c r="N75" i="37" a="1"/>
  <c r="N75" i="37" s="1"/>
  <c r="N70" i="37" a="1"/>
  <c r="N70" i="37" s="1"/>
  <c r="N64" i="37" a="1"/>
  <c r="N64" i="37" s="1"/>
  <c r="N116" i="37" a="1"/>
  <c r="N116" i="37" s="1"/>
  <c r="N25" i="37" a="1"/>
  <c r="N25" i="37" s="1"/>
  <c r="N45" i="37" a="1"/>
  <c r="N45" i="37" s="1"/>
  <c r="N83" i="37" a="1"/>
  <c r="N83" i="37" s="1"/>
  <c r="N89" i="37" a="1"/>
  <c r="N89" i="37" s="1"/>
  <c r="N58" i="37" a="1"/>
  <c r="N58" i="37" s="1"/>
  <c r="N115" i="37" a="1"/>
  <c r="N115" i="37" s="1"/>
  <c r="N24" i="37" a="1"/>
  <c r="N24" i="37" s="1"/>
  <c r="N123" i="37" a="1"/>
  <c r="N123" i="37" s="1"/>
  <c r="N63" i="37" a="1"/>
  <c r="N63" i="37" s="1"/>
  <c r="N42" i="37" a="1"/>
  <c r="N42" i="37" s="1"/>
  <c r="N33" i="37" a="1"/>
  <c r="N33" i="37" s="1"/>
  <c r="N102" i="37" a="1"/>
  <c r="N102" i="37" s="1"/>
  <c r="N120" i="37" a="1"/>
  <c r="N120" i="37" s="1"/>
  <c r="N14" i="37" a="1"/>
  <c r="N14" i="37" s="1"/>
  <c r="N19" i="37" a="1"/>
  <c r="N19" i="37" s="1"/>
  <c r="N93" i="37" a="1"/>
  <c r="N93" i="37" s="1"/>
  <c r="N100" i="37" a="1"/>
  <c r="N100" i="37" s="1"/>
  <c r="N38" i="37" a="1"/>
  <c r="N38" i="37" s="1"/>
  <c r="N32" i="37" a="1"/>
  <c r="N32" i="37" s="1"/>
  <c r="N76" i="37" a="1"/>
  <c r="N76" i="37" s="1"/>
  <c r="N69" i="37" a="1"/>
  <c r="N69" i="37" s="1"/>
  <c r="N16" i="37" a="1"/>
  <c r="N16" i="37" s="1"/>
  <c r="N47" i="37" a="1"/>
  <c r="N47" i="37" s="1"/>
  <c r="N92" i="37" a="1"/>
  <c r="N92" i="37" s="1"/>
  <c r="N111" i="37" a="1"/>
  <c r="N111" i="37" s="1"/>
  <c r="N107" i="37" a="1"/>
  <c r="N107" i="37" s="1"/>
  <c r="N110" i="37" a="1"/>
  <c r="N110" i="37" s="1"/>
  <c r="N122" i="37" a="1"/>
  <c r="N122" i="37" s="1"/>
  <c r="N55" i="37" a="1"/>
  <c r="N55" i="37" s="1"/>
  <c r="N130" i="37" a="1"/>
  <c r="N130" i="37" s="1"/>
  <c r="N26" i="37" a="1"/>
  <c r="N26" i="37" s="1"/>
  <c r="N117" i="37" a="1"/>
  <c r="N117" i="37" s="1"/>
  <c r="N61" i="37" a="1"/>
  <c r="N61" i="37" s="1"/>
  <c r="N71" i="37" a="1"/>
  <c r="N71" i="37" s="1"/>
  <c r="N103" i="37" a="1"/>
  <c r="N103" i="37" s="1"/>
  <c r="N37" i="37" a="1"/>
  <c r="N37" i="37" s="1"/>
  <c r="N105" i="37" a="1"/>
  <c r="N105" i="37" s="1"/>
  <c r="N98" i="37" a="1"/>
  <c r="N98" i="37" s="1"/>
  <c r="N29" i="37" a="1"/>
  <c r="N29" i="37" s="1"/>
  <c r="N34" i="37" a="1"/>
  <c r="N34" i="37" s="1"/>
  <c r="N82" i="37" a="1"/>
  <c r="N82" i="37" s="1"/>
  <c r="N66" i="37" a="1"/>
  <c r="N66" i="37" s="1"/>
  <c r="N68" i="37" a="1"/>
  <c r="N68" i="37" s="1"/>
  <c r="N91" i="37" a="1"/>
  <c r="N91" i="37" s="1"/>
  <c r="N62" i="37" a="1"/>
  <c r="N62" i="37" s="1"/>
  <c r="N31" i="37" a="1"/>
  <c r="N31" i="37" s="1"/>
  <c r="N59" i="37" a="1"/>
  <c r="N59" i="37" s="1"/>
  <c r="N113" i="37" a="1"/>
  <c r="N113" i="37" s="1"/>
  <c r="I134" i="36"/>
  <c r="F205" i="29" s="1"/>
  <c r="E13" i="12" s="1"/>
  <c r="N134" i="36"/>
  <c r="K205" i="29" s="1"/>
  <c r="J13" i="12" s="1"/>
  <c r="V14" i="37" a="1"/>
  <c r="V14" i="37" s="1"/>
  <c r="V90" i="37" a="1"/>
  <c r="V90" i="37" s="1"/>
  <c r="V41" i="37" a="1"/>
  <c r="V41" i="37" s="1"/>
  <c r="V21" i="37" a="1"/>
  <c r="V21" i="37" s="1"/>
  <c r="V24" i="37" a="1"/>
  <c r="V24" i="37" s="1"/>
  <c r="V48" i="37" a="1"/>
  <c r="V48" i="37" s="1"/>
  <c r="V70" i="37" a="1"/>
  <c r="V70" i="37" s="1"/>
  <c r="V77" i="37" a="1"/>
  <c r="V77" i="37" s="1"/>
  <c r="V115" i="37" a="1"/>
  <c r="V115" i="37" s="1"/>
  <c r="V99" i="37" a="1"/>
  <c r="V99" i="37" s="1"/>
  <c r="V91" i="37" a="1"/>
  <c r="V91" i="37" s="1"/>
  <c r="V110" i="37" a="1"/>
  <c r="V110" i="37" s="1"/>
  <c r="V68" i="37" a="1"/>
  <c r="V68" i="37" s="1"/>
  <c r="V23" i="37" a="1"/>
  <c r="V23" i="37" s="1"/>
  <c r="V37" i="37" a="1"/>
  <c r="V37" i="37" s="1"/>
  <c r="V31" i="37" a="1"/>
  <c r="V31" i="37" s="1"/>
  <c r="V38" i="37" a="1"/>
  <c r="V38" i="37" s="1"/>
  <c r="V40" i="37" a="1"/>
  <c r="V40" i="37" s="1"/>
  <c r="V80" i="37" a="1"/>
  <c r="V80" i="37" s="1"/>
  <c r="V102" i="37" a="1"/>
  <c r="V102" i="37" s="1"/>
  <c r="V108" i="37" a="1"/>
  <c r="V108" i="37" s="1"/>
  <c r="V117" i="37" a="1"/>
  <c r="V117" i="37" s="1"/>
  <c r="V93" i="37" a="1"/>
  <c r="V93" i="37" s="1"/>
  <c r="V73" i="37" a="1"/>
  <c r="V73" i="37" s="1"/>
  <c r="V13" i="37" a="1"/>
  <c r="V13" i="37" s="1"/>
  <c r="V33" i="37" a="1"/>
  <c r="V33" i="37" s="1"/>
  <c r="V39" i="37" a="1"/>
  <c r="V39" i="37" s="1"/>
  <c r="V45" i="37" a="1"/>
  <c r="V45" i="37" s="1"/>
  <c r="V79" i="37" a="1"/>
  <c r="V79" i="37" s="1"/>
  <c r="V100" i="37" a="1"/>
  <c r="V100" i="37" s="1"/>
  <c r="V122" i="37" a="1"/>
  <c r="V122" i="37" s="1"/>
  <c r="V113" i="37" a="1"/>
  <c r="V113" i="37" s="1"/>
  <c r="V60" i="37" a="1"/>
  <c r="V60" i="37" s="1"/>
  <c r="V66" i="37" a="1"/>
  <c r="V66" i="37" s="1"/>
  <c r="V82" i="37" a="1"/>
  <c r="V82" i="37" s="1"/>
  <c r="V61" i="37" a="1"/>
  <c r="V61" i="37" s="1"/>
  <c r="V105" i="37" a="1"/>
  <c r="V105" i="37" s="1"/>
  <c r="V120" i="37" a="1"/>
  <c r="V120" i="37" s="1"/>
  <c r="V22" i="37" a="1"/>
  <c r="V22" i="37" s="1"/>
  <c r="V129" i="37" a="1"/>
  <c r="V129" i="37" s="1"/>
  <c r="V51" i="37" a="1"/>
  <c r="V51" i="37" s="1"/>
  <c r="V125" i="37" a="1"/>
  <c r="V125" i="37" s="1"/>
  <c r="V15" i="37" a="1"/>
  <c r="V15" i="37" s="1"/>
  <c r="V26" i="37" a="1"/>
  <c r="V26" i="37" s="1"/>
  <c r="V59" i="37" a="1"/>
  <c r="V59" i="37" s="1"/>
  <c r="V43" i="37" a="1"/>
  <c r="V43" i="37" s="1"/>
  <c r="V65" i="37" a="1"/>
  <c r="V65" i="37" s="1"/>
  <c r="V69" i="37" a="1"/>
  <c r="V69" i="37" s="1"/>
  <c r="V98" i="37" a="1"/>
  <c r="V98" i="37" s="1"/>
  <c r="V88" i="37" a="1"/>
  <c r="V88" i="37" s="1"/>
  <c r="V121" i="37" a="1"/>
  <c r="V121" i="37" s="1"/>
  <c r="V123" i="37" a="1"/>
  <c r="V123" i="37" s="1"/>
  <c r="V81" i="37" a="1"/>
  <c r="V81" i="37" s="1"/>
  <c r="V16" i="37" a="1"/>
  <c r="V16" i="37" s="1"/>
  <c r="V97" i="37" a="1"/>
  <c r="V97" i="37" s="1"/>
  <c r="V55" i="37" a="1"/>
  <c r="V55" i="37" s="1"/>
  <c r="V30" i="37" a="1"/>
  <c r="V30" i="37" s="1"/>
  <c r="V44" i="37" a="1"/>
  <c r="V44" i="37" s="1"/>
  <c r="V57" i="37" a="1"/>
  <c r="V57" i="37" s="1"/>
  <c r="V56" i="37" a="1"/>
  <c r="V56" i="37" s="1"/>
  <c r="V85" i="37" a="1"/>
  <c r="V85" i="37" s="1"/>
  <c r="V74" i="37" a="1"/>
  <c r="V74" i="37" s="1"/>
  <c r="V101" i="37" a="1"/>
  <c r="V101" i="37" s="1"/>
  <c r="V106" i="37" a="1"/>
  <c r="V106" i="37" s="1"/>
  <c r="V127" i="37" a="1"/>
  <c r="V127" i="37" s="1"/>
  <c r="N205" i="29"/>
  <c r="M13" i="12" s="1"/>
  <c r="W132" i="36" a="1"/>
  <c r="W132" i="36" s="1"/>
  <c r="W126" i="36" s="1" a="1"/>
  <c r="W126" i="36" s="1"/>
  <c r="R205" i="29"/>
  <c r="AN89" i="38"/>
  <c r="C87" i="38"/>
  <c r="C90" i="41" s="1"/>
  <c r="C91" i="41" s="1"/>
  <c r="U135" i="36"/>
  <c r="U134" i="37"/>
  <c r="U135" i="37" s="1"/>
  <c r="V17" i="37" a="1"/>
  <c r="V17" i="37" s="1"/>
  <c r="V32" i="37" a="1"/>
  <c r="V32" i="37" s="1"/>
  <c r="V46" i="37" a="1"/>
  <c r="V46" i="37" s="1"/>
  <c r="V47" i="37" a="1"/>
  <c r="V47" i="37" s="1"/>
  <c r="V35" i="37" a="1"/>
  <c r="V35" i="37" s="1"/>
  <c r="V34" i="37" a="1"/>
  <c r="V34" i="37" s="1"/>
  <c r="V58" i="37" a="1"/>
  <c r="V58" i="37" s="1"/>
  <c r="V50" i="37" a="1"/>
  <c r="V50" i="37" s="1"/>
  <c r="V118" i="37" a="1"/>
  <c r="V118" i="37" s="1"/>
  <c r="V131" i="37" a="1"/>
  <c r="V131" i="37" s="1"/>
  <c r="V87" i="37" a="1"/>
  <c r="V87" i="37" s="1"/>
  <c r="V94" i="37" a="1"/>
  <c r="V94" i="37" s="1"/>
  <c r="V107" i="37" a="1"/>
  <c r="V107" i="37" s="1"/>
  <c r="V111" i="37" a="1"/>
  <c r="V111" i="37" s="1"/>
  <c r="V109" i="37" a="1"/>
  <c r="V109" i="37" s="1"/>
  <c r="V19" i="37" a="1"/>
  <c r="V19" i="37" s="1"/>
  <c r="V62" i="37" a="1"/>
  <c r="V62" i="37" s="1"/>
  <c r="V12" i="37" a="1"/>
  <c r="V12" i="37" s="1"/>
  <c r="V103" i="37" a="1"/>
  <c r="V103" i="37" s="1"/>
  <c r="V42" i="37" a="1"/>
  <c r="V42" i="37" s="1"/>
  <c r="V36" i="37" a="1"/>
  <c r="V36" i="37" s="1"/>
  <c r="V63" i="37" a="1"/>
  <c r="V63" i="37" s="1"/>
  <c r="V54" i="37" a="1"/>
  <c r="V54" i="37" s="1"/>
  <c r="V75" i="37" a="1"/>
  <c r="V75" i="37" s="1"/>
  <c r="V67" i="37" a="1"/>
  <c r="V67" i="37" s="1"/>
  <c r="V96" i="37" a="1"/>
  <c r="V96" i="37" s="1"/>
  <c r="V104" i="37" a="1"/>
  <c r="V104" i="37" s="1"/>
  <c r="V130" i="37" a="1"/>
  <c r="V130" i="37" s="1"/>
  <c r="V112" i="37" a="1"/>
  <c r="V112" i="37" s="1"/>
  <c r="V114" i="37" a="1"/>
  <c r="V114" i="37" s="1"/>
  <c r="V27" i="37" a="1"/>
  <c r="V27" i="37" s="1"/>
  <c r="V25" i="37" a="1"/>
  <c r="V25" i="37" s="1"/>
  <c r="V20" i="37" a="1"/>
  <c r="V20" i="37" s="1"/>
  <c r="V28" i="37" a="1"/>
  <c r="V28" i="37" s="1"/>
  <c r="V29" i="37" a="1"/>
  <c r="V29" i="37" s="1"/>
  <c r="V64" i="37" a="1"/>
  <c r="V64" i="37" s="1"/>
  <c r="V49" i="37" a="1"/>
  <c r="V49" i="37" s="1"/>
  <c r="V76" i="37" a="1"/>
  <c r="V76" i="37" s="1"/>
  <c r="V72" i="37" a="1"/>
  <c r="V72" i="37" s="1"/>
  <c r="V84" i="37" a="1"/>
  <c r="V84" i="37" s="1"/>
  <c r="V92" i="37" a="1"/>
  <c r="V92" i="37" s="1"/>
  <c r="V126" i="37" a="1"/>
  <c r="V126" i="37" s="1"/>
  <c r="V95" i="37" a="1"/>
  <c r="V95" i="37" s="1"/>
  <c r="V124" i="37" a="1"/>
  <c r="V124" i="37" s="1"/>
  <c r="Q134" i="37"/>
  <c r="Q135" i="36"/>
  <c r="C24" i="31"/>
  <c r="C25" i="31" s="1"/>
  <c r="C24" i="35"/>
  <c r="C25" i="35" s="1"/>
  <c r="C26" i="37"/>
  <c r="C27" i="37" s="1"/>
  <c r="C26" i="36"/>
  <c r="C27" i="36" s="1"/>
  <c r="W65" i="36" a="1"/>
  <c r="W65" i="36" s="1"/>
  <c r="V134" i="36"/>
  <c r="X140" i="36" a="1"/>
  <c r="X140" i="36" s="1"/>
  <c r="X132" i="36" s="1" a="1"/>
  <c r="X132" i="36" s="1"/>
  <c r="J134" i="36"/>
  <c r="J75" i="37" a="1"/>
  <c r="J75" i="37" s="1"/>
  <c r="J39" i="37" a="1"/>
  <c r="J39" i="37" s="1"/>
  <c r="J64" i="37" a="1"/>
  <c r="J64" i="37" s="1"/>
  <c r="J93" i="37" a="1"/>
  <c r="J93" i="37" s="1"/>
  <c r="J26" i="37" a="1"/>
  <c r="J26" i="37" s="1"/>
  <c r="J125" i="37" a="1"/>
  <c r="J125" i="37" s="1"/>
  <c r="J37" i="37" a="1"/>
  <c r="J37" i="37" s="1"/>
  <c r="J57" i="37" a="1"/>
  <c r="J57" i="37" s="1"/>
  <c r="J88" i="37" a="1"/>
  <c r="J88" i="37" s="1"/>
  <c r="J62" i="37" a="1"/>
  <c r="J62" i="37" s="1"/>
  <c r="J48" i="37" a="1"/>
  <c r="J48" i="37" s="1"/>
  <c r="J52" i="37" a="1"/>
  <c r="J52" i="37" s="1"/>
  <c r="J100" i="37" a="1"/>
  <c r="J100" i="37" s="1"/>
  <c r="J77" i="37" a="1"/>
  <c r="J77" i="37" s="1"/>
  <c r="J18" i="37" a="1"/>
  <c r="J18" i="37" s="1"/>
  <c r="J123" i="37" a="1"/>
  <c r="J123" i="37" s="1"/>
  <c r="J41" i="37" a="1"/>
  <c r="J41" i="37" s="1"/>
  <c r="J46" i="37" a="1"/>
  <c r="J46" i="37" s="1"/>
  <c r="J66" i="37" a="1"/>
  <c r="J66" i="37" s="1"/>
  <c r="J122" i="37" a="1"/>
  <c r="J122" i="37" s="1"/>
  <c r="J116" i="37" a="1"/>
  <c r="J116" i="37" s="1"/>
  <c r="J79" i="37" a="1"/>
  <c r="J79" i="37" s="1"/>
  <c r="J97" i="37" a="1"/>
  <c r="J97" i="37" s="1"/>
  <c r="J98" i="37" a="1"/>
  <c r="J98" i="37" s="1"/>
  <c r="J29" i="37" a="1"/>
  <c r="J29" i="37" s="1"/>
  <c r="J121" i="37" a="1"/>
  <c r="J121" i="37" s="1"/>
  <c r="J56" i="37" a="1"/>
  <c r="J56" i="37" s="1"/>
  <c r="J114" i="37" a="1"/>
  <c r="J114" i="37" s="1"/>
  <c r="J50" i="37" a="1"/>
  <c r="J50" i="37" s="1"/>
  <c r="J112" i="37" a="1"/>
  <c r="J112" i="37" s="1"/>
  <c r="J74" i="37" a="1"/>
  <c r="J74" i="37" s="1"/>
  <c r="J27" i="37" a="1"/>
  <c r="J27" i="37" s="1"/>
  <c r="J128" i="37" a="1"/>
  <c r="J128" i="37" s="1"/>
  <c r="J40" i="37" a="1"/>
  <c r="J40" i="37" s="1"/>
  <c r="J73" i="37" a="1"/>
  <c r="J73" i="37" s="1"/>
  <c r="J94" i="37" a="1"/>
  <c r="J94" i="37" s="1"/>
  <c r="J38" i="37" a="1"/>
  <c r="J38" i="37" s="1"/>
  <c r="J68" i="37" a="1"/>
  <c r="J68" i="37" s="1"/>
  <c r="J120" i="37" a="1"/>
  <c r="J120" i="37" s="1"/>
  <c r="J23" i="37" a="1"/>
  <c r="J23" i="37" s="1"/>
  <c r="J131" i="37" a="1"/>
  <c r="J131" i="37" s="1"/>
  <c r="J95" i="37" a="1"/>
  <c r="J95" i="37" s="1"/>
  <c r="J117" i="37" a="1"/>
  <c r="J117" i="37" s="1"/>
  <c r="J84" i="37" a="1"/>
  <c r="J84" i="37" s="1"/>
  <c r="J69" i="37" a="1"/>
  <c r="J69" i="37" s="1"/>
  <c r="J45" i="37" a="1"/>
  <c r="J45" i="37" s="1"/>
  <c r="J81" i="37" a="1"/>
  <c r="J81" i="37" s="1"/>
  <c r="J129" i="37" a="1"/>
  <c r="J129" i="37" s="1"/>
  <c r="J42" i="37" a="1"/>
  <c r="J42" i="37" s="1"/>
  <c r="J65" i="37" a="1"/>
  <c r="J65" i="37" s="1"/>
  <c r="J103" i="37" a="1"/>
  <c r="J103" i="37" s="1"/>
  <c r="J33" i="37" a="1"/>
  <c r="J33" i="37" s="1"/>
  <c r="J60" i="37" a="1"/>
  <c r="J60" i="37" s="1"/>
  <c r="J72" i="37" a="1"/>
  <c r="J72" i="37" s="1"/>
  <c r="J22" i="37" a="1"/>
  <c r="J22" i="37" s="1"/>
  <c r="J96" i="37" a="1"/>
  <c r="J96" i="37" s="1"/>
  <c r="J51" i="37" a="1"/>
  <c r="J51" i="37" s="1"/>
  <c r="J130" i="37" a="1"/>
  <c r="J130" i="37" s="1"/>
  <c r="J71" i="37" a="1"/>
  <c r="J71" i="37" s="1"/>
  <c r="J16" i="37" a="1"/>
  <c r="J16" i="37" s="1"/>
  <c r="J107" i="37" a="1"/>
  <c r="J107" i="37" s="1"/>
  <c r="J58" i="37" a="1"/>
  <c r="J58" i="37" s="1"/>
  <c r="J32" i="37" a="1"/>
  <c r="J32" i="37" s="1"/>
  <c r="J119" i="37" a="1"/>
  <c r="J119" i="37" s="1"/>
  <c r="J92" i="37" a="1"/>
  <c r="J92" i="37" s="1"/>
  <c r="J17" i="37" a="1"/>
  <c r="J17" i="37" s="1"/>
  <c r="J70" i="37" a="1"/>
  <c r="J70" i="37" s="1"/>
  <c r="J25" i="37" a="1"/>
  <c r="J25" i="37" s="1"/>
  <c r="J15" i="37" a="1"/>
  <c r="J15" i="37" s="1"/>
  <c r="J54" i="37" a="1"/>
  <c r="J54" i="37" s="1"/>
  <c r="J90" i="37" a="1"/>
  <c r="J90" i="37" s="1"/>
  <c r="J115" i="37" a="1"/>
  <c r="J115" i="37" s="1"/>
  <c r="J49" i="37" a="1"/>
  <c r="J49" i="37" s="1"/>
  <c r="J89" i="37" a="1"/>
  <c r="J89" i="37" s="1"/>
  <c r="J44" i="37" a="1"/>
  <c r="J44" i="37" s="1"/>
  <c r="J108" i="37" a="1"/>
  <c r="J108" i="37" s="1"/>
  <c r="J53" i="37" a="1"/>
  <c r="J53" i="37" s="1"/>
  <c r="J126" i="37" a="1"/>
  <c r="J126" i="37" s="1"/>
  <c r="J101" i="37" a="1"/>
  <c r="J101" i="37" s="1"/>
  <c r="J55" i="37" a="1"/>
  <c r="J55" i="37" s="1"/>
  <c r="J80" i="37" a="1"/>
  <c r="J80" i="37" s="1"/>
  <c r="J82" i="37" a="1"/>
  <c r="J82" i="37" s="1"/>
  <c r="J24" i="37" a="1"/>
  <c r="J24" i="37" s="1"/>
  <c r="J113" i="37" a="1"/>
  <c r="J113" i="37" s="1"/>
  <c r="J63" i="37" a="1"/>
  <c r="J63" i="37" s="1"/>
  <c r="J13" i="37" a="1"/>
  <c r="J13" i="37" s="1"/>
  <c r="J86" i="37" a="1"/>
  <c r="J86" i="37" s="1"/>
  <c r="J12" i="37" a="1"/>
  <c r="J12" i="37" s="1"/>
  <c r="J102" i="37" a="1"/>
  <c r="J102" i="37" s="1"/>
  <c r="J36" i="37" a="1"/>
  <c r="J36" i="37" s="1"/>
  <c r="J105" i="37" a="1"/>
  <c r="J105" i="37" s="1"/>
  <c r="J28" i="37" a="1"/>
  <c r="J28" i="37" s="1"/>
  <c r="J76" i="37" a="1"/>
  <c r="J76" i="37" s="1"/>
  <c r="J87" i="37" a="1"/>
  <c r="J87" i="37" s="1"/>
  <c r="J31" i="37" a="1"/>
  <c r="J31" i="37" s="1"/>
  <c r="J30" i="37" a="1"/>
  <c r="J30" i="37" s="1"/>
  <c r="J59" i="37" a="1"/>
  <c r="J59" i="37" s="1"/>
  <c r="J127" i="37" a="1"/>
  <c r="J127" i="37" s="1"/>
  <c r="J118" i="37" a="1"/>
  <c r="J118" i="37" s="1"/>
  <c r="J35" i="37" a="1"/>
  <c r="J35" i="37" s="1"/>
  <c r="J111" i="37" a="1"/>
  <c r="J111" i="37" s="1"/>
  <c r="J106" i="37" a="1"/>
  <c r="J106" i="37" s="1"/>
  <c r="J21" i="37" a="1"/>
  <c r="J21" i="37" s="1"/>
  <c r="J104" i="37" a="1"/>
  <c r="J104" i="37" s="1"/>
  <c r="J14" i="37" a="1"/>
  <c r="J14" i="37" s="1"/>
  <c r="J34" i="37" a="1"/>
  <c r="J34" i="37" s="1"/>
  <c r="J20" i="37" a="1"/>
  <c r="J20" i="37" s="1"/>
  <c r="J124" i="37" a="1"/>
  <c r="J124" i="37" s="1"/>
  <c r="J85" i="37" a="1"/>
  <c r="J85" i="37" s="1"/>
  <c r="J91" i="37" a="1"/>
  <c r="J91" i="37" s="1"/>
  <c r="J19" i="37" a="1"/>
  <c r="J19" i="37" s="1"/>
  <c r="J43" i="37" a="1"/>
  <c r="J43" i="37" s="1"/>
  <c r="J99" i="37" a="1"/>
  <c r="J99" i="37" s="1"/>
  <c r="J110" i="37" a="1"/>
  <c r="J110" i="37" s="1"/>
  <c r="J47" i="37" a="1"/>
  <c r="J47" i="37" s="1"/>
  <c r="J78" i="37" a="1"/>
  <c r="J78" i="37" s="1"/>
  <c r="J67" i="37" a="1"/>
  <c r="J67" i="37" s="1"/>
  <c r="J61" i="37" a="1"/>
  <c r="J61" i="37" s="1"/>
  <c r="J109" i="37" a="1"/>
  <c r="J109" i="37" s="1"/>
  <c r="J83" i="37" a="1"/>
  <c r="J83" i="37" s="1"/>
  <c r="M101" i="37" a="1"/>
  <c r="M101" i="37" s="1"/>
  <c r="M22" i="37" a="1"/>
  <c r="M22" i="37" s="1"/>
  <c r="M98" i="37" a="1"/>
  <c r="M98" i="37" s="1"/>
  <c r="M31" i="37" a="1"/>
  <c r="M31" i="37" s="1"/>
  <c r="M87" i="37" a="1"/>
  <c r="M87" i="37" s="1"/>
  <c r="M52" i="37" a="1"/>
  <c r="M52" i="37" s="1"/>
  <c r="M60" i="37" a="1"/>
  <c r="M60" i="37" s="1"/>
  <c r="M28" i="37" a="1"/>
  <c r="M28" i="37" s="1"/>
  <c r="M46" i="37" a="1"/>
  <c r="M46" i="37" s="1"/>
  <c r="M127" i="37" a="1"/>
  <c r="M127" i="37" s="1"/>
  <c r="M48" i="37" a="1"/>
  <c r="M48" i="37" s="1"/>
  <c r="M56" i="37" a="1"/>
  <c r="M56" i="37" s="1"/>
  <c r="M35" i="37" a="1"/>
  <c r="M35" i="37" s="1"/>
  <c r="M111" i="37" a="1"/>
  <c r="M111" i="37" s="1"/>
  <c r="M42" i="37" a="1"/>
  <c r="M42" i="37" s="1"/>
  <c r="M104" i="37" a="1"/>
  <c r="M104" i="37" s="1"/>
  <c r="M27" i="37" a="1"/>
  <c r="M27" i="37" s="1"/>
  <c r="M92" i="37" a="1"/>
  <c r="M92" i="37" s="1"/>
  <c r="M65" i="37" a="1"/>
  <c r="M65" i="37" s="1"/>
  <c r="M108" i="37" a="1"/>
  <c r="M108" i="37" s="1"/>
  <c r="M66" i="37" a="1"/>
  <c r="M66" i="37" s="1"/>
  <c r="M113" i="37" a="1"/>
  <c r="M113" i="37" s="1"/>
  <c r="M75" i="37" a="1"/>
  <c r="M75" i="37" s="1"/>
  <c r="M107" i="37" a="1"/>
  <c r="M107" i="37" s="1"/>
  <c r="M124" i="37" a="1"/>
  <c r="M124" i="37" s="1"/>
  <c r="M96" i="37" a="1"/>
  <c r="M96" i="37" s="1"/>
  <c r="M13" i="37" a="1"/>
  <c r="M13" i="37" s="1"/>
  <c r="M82" i="37" a="1"/>
  <c r="M82" i="37" s="1"/>
  <c r="M85" i="37" a="1"/>
  <c r="M85" i="37" s="1"/>
  <c r="M29" i="37" a="1"/>
  <c r="M29" i="37" s="1"/>
  <c r="M112" i="37" a="1"/>
  <c r="M112" i="37" s="1"/>
  <c r="M30" i="37" a="1"/>
  <c r="M30" i="37" s="1"/>
  <c r="M106" i="37" a="1"/>
  <c r="M106" i="37" s="1"/>
  <c r="M16" i="37" a="1"/>
  <c r="M16" i="37" s="1"/>
  <c r="M120" i="37" a="1"/>
  <c r="M120" i="37" s="1"/>
  <c r="M76" i="37" a="1"/>
  <c r="M76" i="37" s="1"/>
  <c r="M118" i="37" a="1"/>
  <c r="M118" i="37" s="1"/>
  <c r="M86" i="37" a="1"/>
  <c r="M86" i="37" s="1"/>
  <c r="M95" i="37" a="1"/>
  <c r="M95" i="37" s="1"/>
  <c r="M91" i="37" a="1"/>
  <c r="M91" i="37" s="1"/>
  <c r="M53" i="37" a="1"/>
  <c r="M53" i="37" s="1"/>
  <c r="M18" i="37" a="1"/>
  <c r="M18" i="37" s="1"/>
  <c r="M32" i="37" a="1"/>
  <c r="M32" i="37" s="1"/>
  <c r="M59" i="37" a="1"/>
  <c r="M59" i="37" s="1"/>
  <c r="M74" i="37" a="1"/>
  <c r="M74" i="37" s="1"/>
  <c r="M47" i="37" a="1"/>
  <c r="M47" i="37" s="1"/>
  <c r="M34" i="37" a="1"/>
  <c r="M34" i="37" s="1"/>
  <c r="M73" i="37" a="1"/>
  <c r="M73" i="37" s="1"/>
  <c r="M115" i="37" a="1"/>
  <c r="M115" i="37" s="1"/>
  <c r="M78" i="37" a="1"/>
  <c r="M78" i="37" s="1"/>
  <c r="M123" i="37" a="1"/>
  <c r="M123" i="37" s="1"/>
  <c r="M17" i="37" a="1"/>
  <c r="M17" i="37" s="1"/>
  <c r="M43" i="37" a="1"/>
  <c r="M43" i="37" s="1"/>
  <c r="M41" i="37" a="1"/>
  <c r="M41" i="37" s="1"/>
  <c r="M71" i="37" a="1"/>
  <c r="M71" i="37" s="1"/>
  <c r="M21" i="37" a="1"/>
  <c r="M21" i="37" s="1"/>
  <c r="M61" i="37" a="1"/>
  <c r="M61" i="37" s="1"/>
  <c r="M70" i="37" a="1"/>
  <c r="M70" i="37" s="1"/>
  <c r="M128" i="37" a="1"/>
  <c r="M128" i="37" s="1"/>
  <c r="M37" i="37" a="1"/>
  <c r="M37" i="37" s="1"/>
  <c r="M117" i="37" a="1"/>
  <c r="M117" i="37" s="1"/>
  <c r="M114" i="37" a="1"/>
  <c r="M114" i="37" s="1"/>
  <c r="M126" i="37" a="1"/>
  <c r="M126" i="37" s="1"/>
  <c r="M20" i="37" a="1"/>
  <c r="M20" i="37" s="1"/>
  <c r="M54" i="37" a="1"/>
  <c r="M54" i="37" s="1"/>
  <c r="M131" i="37" a="1"/>
  <c r="M131" i="37" s="1"/>
  <c r="M15" i="37" a="1"/>
  <c r="M15" i="37" s="1"/>
  <c r="M57" i="37" a="1"/>
  <c r="M57" i="37" s="1"/>
  <c r="M102" i="37" a="1"/>
  <c r="M102" i="37" s="1"/>
  <c r="M105" i="37" a="1"/>
  <c r="M105" i="37" s="1"/>
  <c r="M90" i="37" a="1"/>
  <c r="M90" i="37" s="1"/>
  <c r="M129" i="37" a="1"/>
  <c r="M129" i="37" s="1"/>
  <c r="M110" i="37" a="1"/>
  <c r="M110" i="37" s="1"/>
  <c r="M12" i="37" a="1"/>
  <c r="M12" i="37" s="1"/>
  <c r="M40" i="37" a="1"/>
  <c r="M40" i="37" s="1"/>
  <c r="M125" i="37" a="1"/>
  <c r="M125" i="37" s="1"/>
  <c r="M63" i="37" a="1"/>
  <c r="M63" i="37" s="1"/>
  <c r="M64" i="37" a="1"/>
  <c r="M64" i="37" s="1"/>
  <c r="M84" i="37" a="1"/>
  <c r="M84" i="37" s="1"/>
  <c r="M33" i="37" a="1"/>
  <c r="M33" i="37" s="1"/>
  <c r="M72" i="37" a="1"/>
  <c r="M72" i="37" s="1"/>
  <c r="M68" i="37" a="1"/>
  <c r="M68" i="37" s="1"/>
  <c r="M121" i="37" a="1"/>
  <c r="M121" i="37" s="1"/>
  <c r="M119" i="37" a="1"/>
  <c r="M119" i="37" s="1"/>
  <c r="M38" i="37" a="1"/>
  <c r="M38" i="37" s="1"/>
  <c r="M94" i="37" a="1"/>
  <c r="M94" i="37" s="1"/>
  <c r="M45" i="37" a="1"/>
  <c r="M45" i="37" s="1"/>
  <c r="M58" i="37" a="1"/>
  <c r="M58" i="37" s="1"/>
  <c r="M51" i="37" a="1"/>
  <c r="M51" i="37" s="1"/>
  <c r="M67" i="37" a="1"/>
  <c r="M67" i="37" s="1"/>
  <c r="M100" i="37" a="1"/>
  <c r="M100" i="37" s="1"/>
  <c r="M62" i="37" a="1"/>
  <c r="M62" i="37" s="1"/>
  <c r="M88" i="37" a="1"/>
  <c r="M88" i="37" s="1"/>
  <c r="M109" i="37" a="1"/>
  <c r="M109" i="37" s="1"/>
  <c r="M25" i="37" a="1"/>
  <c r="M25" i="37" s="1"/>
  <c r="M77" i="37" a="1"/>
  <c r="M77" i="37" s="1"/>
  <c r="M116" i="37" a="1"/>
  <c r="M116" i="37" s="1"/>
  <c r="M14" i="37" a="1"/>
  <c r="M14" i="37" s="1"/>
  <c r="M50" i="37" a="1"/>
  <c r="M50" i="37" s="1"/>
  <c r="M69" i="37" a="1"/>
  <c r="M69" i="37" s="1"/>
  <c r="M130" i="37" a="1"/>
  <c r="M130" i="37" s="1"/>
  <c r="M81" i="37" a="1"/>
  <c r="M81" i="37" s="1"/>
  <c r="M79" i="37" a="1"/>
  <c r="M79" i="37" s="1"/>
  <c r="M93" i="37" a="1"/>
  <c r="M93" i="37" s="1"/>
  <c r="M55" i="37" a="1"/>
  <c r="M55" i="37" s="1"/>
  <c r="M99" i="37" a="1"/>
  <c r="M99" i="37" s="1"/>
  <c r="M122" i="37" a="1"/>
  <c r="M122" i="37" s="1"/>
  <c r="M26" i="37" a="1"/>
  <c r="M26" i="37" s="1"/>
  <c r="M39" i="37" a="1"/>
  <c r="M39" i="37" s="1"/>
  <c r="M103" i="37" a="1"/>
  <c r="M103" i="37" s="1"/>
  <c r="M19" i="37" a="1"/>
  <c r="M19" i="37" s="1"/>
  <c r="M49" i="37" a="1"/>
  <c r="M49" i="37" s="1"/>
  <c r="M97" i="37" a="1"/>
  <c r="M97" i="37" s="1"/>
  <c r="M80" i="37" a="1"/>
  <c r="M80" i="37" s="1"/>
  <c r="M83" i="37" a="1"/>
  <c r="M83" i="37" s="1"/>
  <c r="M36" i="37" a="1"/>
  <c r="M36" i="37" s="1"/>
  <c r="M44" i="37" a="1"/>
  <c r="M44" i="37" s="1"/>
  <c r="M89" i="37" a="1"/>
  <c r="M89" i="37" s="1"/>
  <c r="M23" i="37" a="1"/>
  <c r="M23" i="37" s="1"/>
  <c r="M24" i="37" a="1"/>
  <c r="M24" i="37" s="1"/>
  <c r="P125" i="37" a="1"/>
  <c r="P125" i="37" s="1"/>
  <c r="P53" i="37" a="1"/>
  <c r="P53" i="37" s="1"/>
  <c r="P122" i="37" a="1"/>
  <c r="P122" i="37" s="1"/>
  <c r="P104" i="37" a="1"/>
  <c r="P104" i="37" s="1"/>
  <c r="P102" i="37" a="1"/>
  <c r="P102" i="37" s="1"/>
  <c r="P30" i="37" a="1"/>
  <c r="P30" i="37" s="1"/>
  <c r="P126" i="37" a="1"/>
  <c r="P126" i="37" s="1"/>
  <c r="P14" i="37" a="1"/>
  <c r="P14" i="37" s="1"/>
  <c r="P92" i="37" a="1"/>
  <c r="P92" i="37" s="1"/>
  <c r="P15" i="37" a="1"/>
  <c r="P15" i="37" s="1"/>
  <c r="P71" i="37" a="1"/>
  <c r="P71" i="37" s="1"/>
  <c r="P29" i="37" a="1"/>
  <c r="P29" i="37" s="1"/>
  <c r="P61" i="37" a="1"/>
  <c r="P61" i="37" s="1"/>
  <c r="P111" i="37" a="1"/>
  <c r="P111" i="37" s="1"/>
  <c r="P58" i="37" a="1"/>
  <c r="P58" i="37" s="1"/>
  <c r="P106" i="37" a="1"/>
  <c r="P106" i="37" s="1"/>
  <c r="P35" i="37" a="1"/>
  <c r="P35" i="37" s="1"/>
  <c r="P105" i="37" a="1"/>
  <c r="P105" i="37" s="1"/>
  <c r="P32" i="37" a="1"/>
  <c r="P32" i="37" s="1"/>
  <c r="P87" i="37" a="1"/>
  <c r="P87" i="37" s="1"/>
  <c r="P23" i="37" a="1"/>
  <c r="P23" i="37" s="1"/>
  <c r="P98" i="37" a="1"/>
  <c r="P98" i="37" s="1"/>
  <c r="P59" i="37" a="1"/>
  <c r="P59" i="37" s="1"/>
  <c r="P73" i="37" a="1"/>
  <c r="P73" i="37" s="1"/>
  <c r="P31" i="37" a="1"/>
  <c r="P31" i="37" s="1"/>
  <c r="P83" i="37" a="1"/>
  <c r="P83" i="37" s="1"/>
  <c r="P113" i="37" a="1"/>
  <c r="P113" i="37" s="1"/>
  <c r="P63" i="37" a="1"/>
  <c r="P63" i="37" s="1"/>
  <c r="P131" i="37" a="1"/>
  <c r="P131" i="37" s="1"/>
  <c r="P62" i="37" a="1"/>
  <c r="P62" i="37" s="1"/>
  <c r="P67" i="37" a="1"/>
  <c r="P67" i="37" s="1"/>
  <c r="P12" i="37" a="1"/>
  <c r="P12" i="37" s="1"/>
  <c r="P80" i="37" a="1"/>
  <c r="P80" i="37" s="1"/>
  <c r="P19" i="37" a="1"/>
  <c r="P19" i="37" s="1"/>
  <c r="P72" i="37" a="1"/>
  <c r="P72" i="37" s="1"/>
  <c r="P41" i="37" a="1"/>
  <c r="P41" i="37" s="1"/>
  <c r="P103" i="37" a="1"/>
  <c r="P103" i="37" s="1"/>
  <c r="P124" i="37" a="1"/>
  <c r="P124" i="37" s="1"/>
  <c r="P95" i="37" a="1"/>
  <c r="P95" i="37" s="1"/>
  <c r="P121" i="37" a="1"/>
  <c r="P121" i="37" s="1"/>
  <c r="P39" i="37" a="1"/>
  <c r="P39" i="37" s="1"/>
  <c r="P89" i="37" a="1"/>
  <c r="P89" i="37" s="1"/>
  <c r="P57" i="37" a="1"/>
  <c r="P57" i="37" s="1"/>
  <c r="P100" i="37" a="1"/>
  <c r="P100" i="37" s="1"/>
  <c r="P20" i="37" a="1"/>
  <c r="P20" i="37" s="1"/>
  <c r="P52" i="37" a="1"/>
  <c r="P52" i="37" s="1"/>
  <c r="P26" i="37" a="1"/>
  <c r="P26" i="37" s="1"/>
  <c r="P48" i="37" a="1"/>
  <c r="P48" i="37" s="1"/>
  <c r="P110" i="37" a="1"/>
  <c r="P110" i="37" s="1"/>
  <c r="P36" i="37" a="1"/>
  <c r="P36" i="37" s="1"/>
  <c r="P130" i="37" a="1"/>
  <c r="P130" i="37" s="1"/>
  <c r="P65" i="37" a="1"/>
  <c r="P65" i="37" s="1"/>
  <c r="P115" i="37" a="1"/>
  <c r="P115" i="37" s="1"/>
  <c r="P74" i="37" a="1"/>
  <c r="P74" i="37" s="1"/>
  <c r="P88" i="37" a="1"/>
  <c r="P88" i="37" s="1"/>
  <c r="P24" i="37" a="1"/>
  <c r="P24" i="37" s="1"/>
  <c r="P79" i="37" a="1"/>
  <c r="P79" i="37" s="1"/>
  <c r="P55" i="37" a="1"/>
  <c r="P55" i="37" s="1"/>
  <c r="P85" i="37" a="1"/>
  <c r="P85" i="37" s="1"/>
  <c r="P25" i="37" a="1"/>
  <c r="P25" i="37" s="1"/>
  <c r="P40" i="37" a="1"/>
  <c r="P40" i="37" s="1"/>
  <c r="P123" i="37" a="1"/>
  <c r="P123" i="37" s="1"/>
  <c r="P38" i="37" a="1"/>
  <c r="P38" i="37" s="1"/>
  <c r="P112" i="37" a="1"/>
  <c r="P112" i="37" s="1"/>
  <c r="P77" i="37" a="1"/>
  <c r="P77" i="37" s="1"/>
  <c r="P108" i="37" a="1"/>
  <c r="P108" i="37" s="1"/>
  <c r="P46" i="37" a="1"/>
  <c r="P46" i="37" s="1"/>
  <c r="P96" i="37" a="1"/>
  <c r="P96" i="37" s="1"/>
  <c r="P43" i="37" a="1"/>
  <c r="P43" i="37" s="1"/>
  <c r="P86" i="37" a="1"/>
  <c r="P86" i="37" s="1"/>
  <c r="P69" i="37" a="1"/>
  <c r="P69" i="37" s="1"/>
  <c r="P91" i="37" a="1"/>
  <c r="P91" i="37" s="1"/>
  <c r="P27" i="37" a="1"/>
  <c r="P27" i="37" s="1"/>
  <c r="P54" i="37" a="1"/>
  <c r="P54" i="37" s="1"/>
  <c r="P28" i="37" a="1"/>
  <c r="P28" i="37" s="1"/>
  <c r="P18" i="37" a="1"/>
  <c r="P18" i="37" s="1"/>
  <c r="P118" i="37" a="1"/>
  <c r="P118" i="37" s="1"/>
  <c r="P34" i="37" a="1"/>
  <c r="P34" i="37" s="1"/>
  <c r="P120" i="37" a="1"/>
  <c r="P120" i="37" s="1"/>
  <c r="P64" i="37" a="1"/>
  <c r="P64" i="37" s="1"/>
  <c r="P44" i="37" a="1"/>
  <c r="P44" i="37" s="1"/>
  <c r="P21" i="37" a="1"/>
  <c r="P21" i="37" s="1"/>
  <c r="P127" i="37" a="1"/>
  <c r="P127" i="37" s="1"/>
  <c r="P66" i="37" a="1"/>
  <c r="P66" i="37" s="1"/>
  <c r="P94" i="37" a="1"/>
  <c r="P94" i="37" s="1"/>
  <c r="P90" i="37" a="1"/>
  <c r="P90" i="37" s="1"/>
  <c r="P117" i="37" a="1"/>
  <c r="P117" i="37" s="1"/>
  <c r="P114" i="37" a="1"/>
  <c r="P114" i="37" s="1"/>
  <c r="P42" i="37" a="1"/>
  <c r="P42" i="37" s="1"/>
  <c r="P81" i="37" a="1"/>
  <c r="P81" i="37" s="1"/>
  <c r="P22" i="37" a="1"/>
  <c r="P22" i="37" s="1"/>
  <c r="P97" i="37" a="1"/>
  <c r="P97" i="37" s="1"/>
  <c r="P47" i="37" a="1"/>
  <c r="P47" i="37" s="1"/>
  <c r="P129" i="37" a="1"/>
  <c r="P129" i="37" s="1"/>
  <c r="P70" i="37" a="1"/>
  <c r="P70" i="37" s="1"/>
  <c r="P33" i="37" a="1"/>
  <c r="P33" i="37" s="1"/>
  <c r="P128" i="37" a="1"/>
  <c r="P128" i="37" s="1"/>
  <c r="P76" i="37" a="1"/>
  <c r="P76" i="37" s="1"/>
  <c r="P60" i="37" a="1"/>
  <c r="P60" i="37" s="1"/>
  <c r="P93" i="37" a="1"/>
  <c r="P93" i="37" s="1"/>
  <c r="P37" i="37" a="1"/>
  <c r="P37" i="37" s="1"/>
  <c r="P119" i="37" a="1"/>
  <c r="P119" i="37" s="1"/>
  <c r="P99" i="37" a="1"/>
  <c r="P99" i="37" s="1"/>
  <c r="P78" i="37" a="1"/>
  <c r="P78" i="37" s="1"/>
  <c r="P109" i="37" a="1"/>
  <c r="P109" i="37" s="1"/>
  <c r="P84" i="37" a="1"/>
  <c r="P84" i="37" s="1"/>
  <c r="P50" i="37" a="1"/>
  <c r="P50" i="37" s="1"/>
  <c r="P75" i="37" a="1"/>
  <c r="P75" i="37" s="1"/>
  <c r="P82" i="37" a="1"/>
  <c r="P82" i="37" s="1"/>
  <c r="P16" i="37" a="1"/>
  <c r="P16" i="37" s="1"/>
  <c r="P101" i="37" a="1"/>
  <c r="P101" i="37" s="1"/>
  <c r="P49" i="37" a="1"/>
  <c r="P49" i="37" s="1"/>
  <c r="P107" i="37" a="1"/>
  <c r="P107" i="37" s="1"/>
  <c r="P45" i="37" a="1"/>
  <c r="P45" i="37" s="1"/>
  <c r="P56" i="37" a="1"/>
  <c r="P56" i="37" s="1"/>
  <c r="P17" i="37" a="1"/>
  <c r="P17" i="37" s="1"/>
  <c r="P68" i="37" a="1"/>
  <c r="P68" i="37" s="1"/>
  <c r="P13" i="37" a="1"/>
  <c r="P13" i="37" s="1"/>
  <c r="P116" i="37" a="1"/>
  <c r="P116" i="37" s="1"/>
  <c r="P51" i="37" a="1"/>
  <c r="P51" i="37" s="1"/>
  <c r="S134" i="36"/>
  <c r="O205" i="29"/>
  <c r="N13" i="12" s="1"/>
  <c r="R134" i="37"/>
  <c r="R135" i="36"/>
  <c r="P134" i="36"/>
  <c r="M134" i="36"/>
  <c r="H205" i="29"/>
  <c r="G13" i="12" s="1"/>
  <c r="K134" i="37"/>
  <c r="K135" i="36"/>
  <c r="Q205" i="29"/>
  <c r="T135" i="36"/>
  <c r="T134" i="37"/>
  <c r="S130" i="37" a="1"/>
  <c r="S130" i="37" s="1"/>
  <c r="S126" i="37" a="1"/>
  <c r="S126" i="37" s="1"/>
  <c r="S113" i="37" a="1"/>
  <c r="S113" i="37" s="1"/>
  <c r="S103" i="37" a="1"/>
  <c r="S103" i="37" s="1"/>
  <c r="S94" i="37" a="1"/>
  <c r="S94" i="37" s="1"/>
  <c r="S72" i="37" a="1"/>
  <c r="S72" i="37" s="1"/>
  <c r="S89" i="37" a="1"/>
  <c r="S89" i="37" s="1"/>
  <c r="S79" i="37" a="1"/>
  <c r="S79" i="37" s="1"/>
  <c r="S88" i="37" a="1"/>
  <c r="S88" i="37" s="1"/>
  <c r="S43" i="37" a="1"/>
  <c r="S43" i="37" s="1"/>
  <c r="S61" i="37" a="1"/>
  <c r="S61" i="37" s="1"/>
  <c r="S35" i="37" a="1"/>
  <c r="S35" i="37" s="1"/>
  <c r="S39" i="37" a="1"/>
  <c r="S39" i="37" s="1"/>
  <c r="S21" i="37" a="1"/>
  <c r="S21" i="37" s="1"/>
  <c r="S38" i="37" a="1"/>
  <c r="S38" i="37" s="1"/>
  <c r="S41" i="37" a="1"/>
  <c r="S41" i="37" s="1"/>
  <c r="S110" i="37" a="1"/>
  <c r="S110" i="37" s="1"/>
  <c r="S74" i="37" a="1"/>
  <c r="S74" i="37" s="1"/>
  <c r="S121" i="37" a="1"/>
  <c r="S121" i="37" s="1"/>
  <c r="S20" i="37" a="1"/>
  <c r="S20" i="37" s="1"/>
  <c r="S56" i="37" a="1"/>
  <c r="S56" i="37" s="1"/>
  <c r="S54" i="37" a="1"/>
  <c r="S54" i="37" s="1"/>
  <c r="S107" i="37" a="1"/>
  <c r="S107" i="37" s="1"/>
  <c r="S119" i="37" a="1"/>
  <c r="S119" i="37" s="1"/>
  <c r="S111" i="37" a="1"/>
  <c r="S111" i="37" s="1"/>
  <c r="S98" i="37" a="1"/>
  <c r="S98" i="37" s="1"/>
  <c r="S90" i="37" a="1"/>
  <c r="S90" i="37" s="1"/>
  <c r="S86" i="37" a="1"/>
  <c r="S86" i="37" s="1"/>
  <c r="S84" i="37" a="1"/>
  <c r="S84" i="37" s="1"/>
  <c r="S62" i="37" a="1"/>
  <c r="S62" i="37" s="1"/>
  <c r="S75" i="37" a="1"/>
  <c r="S75" i="37" s="1"/>
  <c r="S45" i="37" a="1"/>
  <c r="S45" i="37" s="1"/>
  <c r="S68" i="37" a="1"/>
  <c r="S68" i="37" s="1"/>
  <c r="S13" i="37" a="1"/>
  <c r="S13" i="37" s="1"/>
  <c r="S19" i="37" a="1"/>
  <c r="S19" i="37" s="1"/>
  <c r="S24" i="37" a="1"/>
  <c r="S24" i="37" s="1"/>
  <c r="S131" i="37" a="1"/>
  <c r="S131" i="37" s="1"/>
  <c r="S129" i="37" a="1"/>
  <c r="S129" i="37" s="1"/>
  <c r="S124" i="37" a="1"/>
  <c r="S124" i="37" s="1"/>
  <c r="S64" i="37" a="1"/>
  <c r="S64" i="37" s="1"/>
  <c r="S37" i="37" a="1"/>
  <c r="S37" i="37" s="1"/>
  <c r="S17" i="37" a="1"/>
  <c r="S17" i="37" s="1"/>
  <c r="S32" i="37" a="1"/>
  <c r="S32" i="37" s="1"/>
  <c r="S14" i="37" a="1"/>
  <c r="S14" i="37" s="1"/>
  <c r="S127" i="37" a="1"/>
  <c r="S127" i="37" s="1"/>
  <c r="S85" i="37" a="1"/>
  <c r="S85" i="37" s="1"/>
  <c r="S67" i="37" a="1"/>
  <c r="S67" i="37" s="1"/>
  <c r="S116" i="37" a="1"/>
  <c r="S116" i="37" s="1"/>
  <c r="S87" i="37" a="1"/>
  <c r="S87" i="37" s="1"/>
  <c r="S53" i="37" a="1"/>
  <c r="S53" i="37" s="1"/>
  <c r="S57" i="37" a="1"/>
  <c r="S57" i="37" s="1"/>
  <c r="S30" i="37" a="1"/>
  <c r="S30" i="37" s="1"/>
  <c r="S63" i="37" a="1"/>
  <c r="S63" i="37" s="1"/>
  <c r="S125" i="37" a="1"/>
  <c r="S125" i="37" s="1"/>
  <c r="S123" i="37" a="1"/>
  <c r="S123" i="37" s="1"/>
  <c r="S106" i="37" a="1"/>
  <c r="S106" i="37" s="1"/>
  <c r="S92" i="37" a="1"/>
  <c r="S92" i="37" s="1"/>
  <c r="S100" i="37" a="1"/>
  <c r="S100" i="37" s="1"/>
  <c r="S83" i="37" a="1"/>
  <c r="S83" i="37" s="1"/>
  <c r="S55" i="37" a="1"/>
  <c r="S55" i="37" s="1"/>
  <c r="S46" i="37" a="1"/>
  <c r="S46" i="37" s="1"/>
  <c r="S59" i="37" a="1"/>
  <c r="S59" i="37" s="1"/>
  <c r="S42" i="37" a="1"/>
  <c r="S42" i="37" s="1"/>
  <c r="S31" i="37" a="1"/>
  <c r="S31" i="37" s="1"/>
  <c r="S58" i="37" a="1"/>
  <c r="S58" i="37" s="1"/>
  <c r="S118" i="37" a="1"/>
  <c r="S118" i="37" s="1"/>
  <c r="S93" i="37" a="1"/>
  <c r="S93" i="37" s="1"/>
  <c r="S117" i="37" a="1"/>
  <c r="S117" i="37" s="1"/>
  <c r="S96" i="37" a="1"/>
  <c r="S96" i="37" s="1"/>
  <c r="S105" i="37" a="1"/>
  <c r="S105" i="37" s="1"/>
  <c r="S52" i="37" a="1"/>
  <c r="S52" i="37" s="1"/>
  <c r="S28" i="37" a="1"/>
  <c r="S28" i="37" s="1"/>
  <c r="S27" i="37" a="1"/>
  <c r="S27" i="37" s="1"/>
  <c r="S16" i="37" a="1"/>
  <c r="S16" i="37" s="1"/>
  <c r="S114" i="37" a="1"/>
  <c r="S114" i="37" s="1"/>
  <c r="S99" i="37" a="1"/>
  <c r="S99" i="37" s="1"/>
  <c r="S69" i="37" a="1"/>
  <c r="S69" i="37" s="1"/>
  <c r="S71" i="37" a="1"/>
  <c r="S71" i="37" s="1"/>
  <c r="S40" i="37" a="1"/>
  <c r="S40" i="37" s="1"/>
  <c r="S29" i="37" a="1"/>
  <c r="S29" i="37" s="1"/>
  <c r="S108" i="37" a="1"/>
  <c r="S108" i="37" s="1"/>
  <c r="S109" i="37" a="1"/>
  <c r="S109" i="37" s="1"/>
  <c r="S128" i="37" a="1"/>
  <c r="S128" i="37" s="1"/>
  <c r="S104" i="37" a="1"/>
  <c r="S104" i="37" s="1"/>
  <c r="S82" i="37" a="1"/>
  <c r="S82" i="37" s="1"/>
  <c r="S78" i="37" a="1"/>
  <c r="S78" i="37" s="1"/>
  <c r="S81" i="37" a="1"/>
  <c r="S81" i="37" s="1"/>
  <c r="S66" i="37" a="1"/>
  <c r="S66" i="37" s="1"/>
  <c r="S50" i="37" a="1"/>
  <c r="S50" i="37" s="1"/>
  <c r="S70" i="37" a="1"/>
  <c r="S70" i="37" s="1"/>
  <c r="S26" i="37" a="1"/>
  <c r="S26" i="37" s="1"/>
  <c r="S34" i="37" a="1"/>
  <c r="S34" i="37" s="1"/>
  <c r="S25" i="37" a="1"/>
  <c r="S25" i="37" s="1"/>
  <c r="S33" i="37" a="1"/>
  <c r="S33" i="37" s="1"/>
  <c r="S36" i="37" a="1"/>
  <c r="S36" i="37" s="1"/>
  <c r="S60" i="37" a="1"/>
  <c r="S60" i="37" s="1"/>
  <c r="S18" i="37" a="1"/>
  <c r="S18" i="37" s="1"/>
  <c r="S122" i="37" a="1"/>
  <c r="S122" i="37" s="1"/>
  <c r="S97" i="37" a="1"/>
  <c r="S97" i="37" s="1"/>
  <c r="S91" i="37" a="1"/>
  <c r="S91" i="37" s="1"/>
  <c r="S77" i="37" a="1"/>
  <c r="S77" i="37" s="1"/>
  <c r="S44" i="37" a="1"/>
  <c r="S44" i="37" s="1"/>
  <c r="S101" i="37" a="1"/>
  <c r="S101" i="37" s="1"/>
  <c r="S47" i="37" a="1"/>
  <c r="S47" i="37" s="1"/>
  <c r="S15" i="37" a="1"/>
  <c r="S15" i="37" s="1"/>
  <c r="S115" i="37" a="1"/>
  <c r="S115" i="37" s="1"/>
  <c r="S120" i="37" a="1"/>
  <c r="S120" i="37" s="1"/>
  <c r="S112" i="37" a="1"/>
  <c r="S112" i="37" s="1"/>
  <c r="S95" i="37" a="1"/>
  <c r="S95" i="37" s="1"/>
  <c r="S76" i="37" a="1"/>
  <c r="S76" i="37" s="1"/>
  <c r="S73" i="37" a="1"/>
  <c r="S73" i="37" s="1"/>
  <c r="S80" i="37" a="1"/>
  <c r="S80" i="37" s="1"/>
  <c r="S102" i="37" a="1"/>
  <c r="S102" i="37" s="1"/>
  <c r="S48" i="37" a="1"/>
  <c r="S48" i="37" s="1"/>
  <c r="S65" i="37" a="1"/>
  <c r="S65" i="37" s="1"/>
  <c r="S51" i="37" a="1"/>
  <c r="S51" i="37" s="1"/>
  <c r="S49" i="37" a="1"/>
  <c r="S49" i="37" s="1"/>
  <c r="S23" i="37" a="1"/>
  <c r="S23" i="37" s="1"/>
  <c r="S22" i="37" a="1"/>
  <c r="S22" i="37" s="1"/>
  <c r="S12" i="37" a="1"/>
  <c r="S12" i="37" s="1"/>
  <c r="L135" i="36"/>
  <c r="L134" i="37"/>
  <c r="I205" i="29"/>
  <c r="H13" i="12" s="1"/>
  <c r="L205" i="29"/>
  <c r="K13" i="12" s="1"/>
  <c r="O134" i="37"/>
  <c r="O135" i="36"/>
  <c r="Z6" i="37"/>
  <c r="Z6" i="36"/>
  <c r="Z6" i="35"/>
  <c r="Z6" i="31"/>
  <c r="W8" i="36"/>
  <c r="X290" i="29"/>
  <c r="X282" i="29" s="1"/>
  <c r="X9" i="29" s="1"/>
  <c r="W288" i="29"/>
  <c r="W281" i="29"/>
  <c r="W8" i="29" s="1"/>
  <c r="X289" i="29"/>
  <c r="X15" i="29"/>
  <c r="Y5" i="37"/>
  <c r="Y5" i="36"/>
  <c r="V280" i="29"/>
  <c r="V7" i="29" s="1"/>
  <c r="Y5" i="35"/>
  <c r="Y130" i="35" s="1"/>
  <c r="Y5" i="31"/>
  <c r="X7" i="37"/>
  <c r="X8" i="37" s="1"/>
  <c r="X7" i="36"/>
  <c r="X142" i="36" s="1" a="1"/>
  <c r="X142" i="36" s="1"/>
  <c r="V143" i="36"/>
  <c r="S267" i="29"/>
  <c r="F6" i="29"/>
  <c r="F279" i="29" s="1"/>
  <c r="I4" i="31"/>
  <c r="I9" i="31"/>
  <c r="P9" i="31"/>
  <c r="C23" i="22"/>
  <c r="AN25" i="22"/>
  <c r="Y5" i="42" l="1"/>
  <c r="AA5" i="40"/>
  <c r="AA5" i="41"/>
  <c r="Z6" i="41"/>
  <c r="X6" i="42"/>
  <c r="Z6" i="40"/>
  <c r="X141" i="36" a="1"/>
  <c r="X141" i="36" s="1"/>
  <c r="X133" i="36" s="1" a="1"/>
  <c r="X133" i="36" s="1"/>
  <c r="X133" i="37" s="1"/>
  <c r="Y131" i="35"/>
  <c r="K4" i="41"/>
  <c r="I9" i="42"/>
  <c r="I4" i="42"/>
  <c r="K4" i="40"/>
  <c r="K9" i="40"/>
  <c r="K9" i="41"/>
  <c r="F6" i="39"/>
  <c r="I11" i="37"/>
  <c r="I4" i="37"/>
  <c r="I9" i="35"/>
  <c r="I4" i="35"/>
  <c r="I11" i="36"/>
  <c r="I139" i="36" s="1"/>
  <c r="I4" i="36"/>
  <c r="R81" i="29"/>
  <c r="N135" i="36"/>
  <c r="N134" i="37"/>
  <c r="W27" i="36" a="1"/>
  <c r="W27" i="36" s="1"/>
  <c r="C26" i="40"/>
  <c r="C27" i="40" s="1"/>
  <c r="C26" i="42"/>
  <c r="C27" i="42" s="1"/>
  <c r="W64" i="36" a="1"/>
  <c r="W64" i="36" s="1"/>
  <c r="W59" i="36" a="1"/>
  <c r="W59" i="36" s="1"/>
  <c r="W116" i="36" a="1"/>
  <c r="W116" i="36" s="1"/>
  <c r="W131" i="36" a="1"/>
  <c r="W131" i="36" s="1"/>
  <c r="W103" i="36" a="1"/>
  <c r="W103" i="36" s="1"/>
  <c r="W18" i="36" a="1"/>
  <c r="W18" i="36" s="1"/>
  <c r="W106" i="36" a="1"/>
  <c r="W106" i="36" s="1"/>
  <c r="W81" i="36" a="1"/>
  <c r="W81" i="36" s="1"/>
  <c r="W91" i="36" a="1"/>
  <c r="W91" i="36" s="1"/>
  <c r="W75" i="36" a="1"/>
  <c r="W75" i="36" s="1"/>
  <c r="W121" i="36" a="1"/>
  <c r="W121" i="36" s="1"/>
  <c r="W45" i="36" a="1"/>
  <c r="W45" i="36" s="1"/>
  <c r="W120" i="36" a="1"/>
  <c r="W120" i="36" s="1"/>
  <c r="W132" i="37"/>
  <c r="W111" i="37" s="1" a="1"/>
  <c r="W111" i="37" s="1"/>
  <c r="W129" i="36" a="1"/>
  <c r="W129" i="36" s="1"/>
  <c r="W98" i="36" a="1"/>
  <c r="W98" i="36" s="1"/>
  <c r="W38" i="36" a="1"/>
  <c r="W38" i="36" s="1"/>
  <c r="W86" i="36" a="1"/>
  <c r="W86" i="36" s="1"/>
  <c r="W90" i="36" a="1"/>
  <c r="W90" i="36" s="1"/>
  <c r="W111" i="36" a="1"/>
  <c r="W111" i="36" s="1"/>
  <c r="W123" i="36" a="1"/>
  <c r="W123" i="36" s="1"/>
  <c r="W60" i="36" a="1"/>
  <c r="W60" i="36" s="1"/>
  <c r="W20" i="36" a="1"/>
  <c r="W20" i="36" s="1"/>
  <c r="W85" i="36" a="1"/>
  <c r="W85" i="36" s="1"/>
  <c r="W110" i="36" a="1"/>
  <c r="W110" i="36" s="1"/>
  <c r="W13" i="36" a="1"/>
  <c r="W13" i="36" s="1"/>
  <c r="W41" i="36" a="1"/>
  <c r="W41" i="36" s="1"/>
  <c r="W67" i="36" a="1"/>
  <c r="W67" i="36" s="1"/>
  <c r="W117" i="36" a="1"/>
  <c r="W117" i="36" s="1"/>
  <c r="W48" i="36" a="1"/>
  <c r="W48" i="36" s="1"/>
  <c r="W40" i="36" a="1"/>
  <c r="W40" i="36" s="1"/>
  <c r="W53" i="36" a="1"/>
  <c r="W53" i="36" s="1"/>
  <c r="W36" i="36" a="1"/>
  <c r="W36" i="36" s="1"/>
  <c r="W47" i="36" a="1"/>
  <c r="W47" i="36" s="1"/>
  <c r="W28" i="36" a="1"/>
  <c r="W28" i="36" s="1"/>
  <c r="W22" i="36" a="1"/>
  <c r="W22" i="36" s="1"/>
  <c r="W63" i="36" a="1"/>
  <c r="W63" i="36" s="1"/>
  <c r="W76" i="36" a="1"/>
  <c r="W76" i="36" s="1"/>
  <c r="W66" i="36" a="1"/>
  <c r="W66" i="36" s="1"/>
  <c r="W102" i="36" a="1"/>
  <c r="W102" i="36" s="1"/>
  <c r="W99" i="36" a="1"/>
  <c r="W99" i="36" s="1"/>
  <c r="W21" i="36" a="1"/>
  <c r="W21" i="36" s="1"/>
  <c r="W19" i="36" a="1"/>
  <c r="W19" i="36" s="1"/>
  <c r="W130" i="36" a="1"/>
  <c r="W130" i="36" s="1"/>
  <c r="W57" i="36" a="1"/>
  <c r="W57" i="36" s="1"/>
  <c r="W14" i="36" a="1"/>
  <c r="W14" i="36" s="1"/>
  <c r="W74" i="36" a="1"/>
  <c r="W74" i="36" s="1"/>
  <c r="W82" i="36" a="1"/>
  <c r="W82" i="36" s="1"/>
  <c r="W78" i="36" a="1"/>
  <c r="W78" i="36" s="1"/>
  <c r="W51" i="36" a="1"/>
  <c r="W51" i="36" s="1"/>
  <c r="W92" i="36" a="1"/>
  <c r="W92" i="36" s="1"/>
  <c r="W105" i="36" a="1"/>
  <c r="W105" i="36" s="1"/>
  <c r="W50" i="36" a="1"/>
  <c r="W50" i="36" s="1"/>
  <c r="W113" i="36" a="1"/>
  <c r="W113" i="36" s="1"/>
  <c r="W72" i="36" a="1"/>
  <c r="W72" i="36" s="1"/>
  <c r="W87" i="36" a="1"/>
  <c r="W87" i="36" s="1"/>
  <c r="W104" i="36" a="1"/>
  <c r="W104" i="36" s="1"/>
  <c r="W108" i="36" a="1"/>
  <c r="W108" i="36" s="1"/>
  <c r="W94" i="36" a="1"/>
  <c r="W94" i="36" s="1"/>
  <c r="W95" i="36" a="1"/>
  <c r="W95" i="36" s="1"/>
  <c r="W79" i="36" a="1"/>
  <c r="W79" i="36" s="1"/>
  <c r="W37" i="36" a="1"/>
  <c r="W37" i="36" s="1"/>
  <c r="W122" i="36" a="1"/>
  <c r="W122" i="36" s="1"/>
  <c r="W52" i="36" a="1"/>
  <c r="W52" i="36" s="1"/>
  <c r="W128" i="36" a="1"/>
  <c r="W128" i="36" s="1"/>
  <c r="W125" i="36" a="1"/>
  <c r="W125" i="36" s="1"/>
  <c r="W97" i="36" a="1"/>
  <c r="W97" i="36" s="1"/>
  <c r="W127" i="36" a="1"/>
  <c r="W127" i="36" s="1"/>
  <c r="W84" i="36" a="1"/>
  <c r="W84" i="36" s="1"/>
  <c r="I134" i="37"/>
  <c r="I135" i="36"/>
  <c r="Q135" i="37"/>
  <c r="N81" i="29"/>
  <c r="M11" i="12" s="1"/>
  <c r="M41" i="12" s="1"/>
  <c r="W70" i="36" a="1"/>
  <c r="W70" i="36" s="1"/>
  <c r="W15" i="36" a="1"/>
  <c r="W15" i="36" s="1"/>
  <c r="W33" i="36" a="1"/>
  <c r="W33" i="36" s="1"/>
  <c r="W24" i="36" a="1"/>
  <c r="W24" i="36" s="1"/>
  <c r="W31" i="36" a="1"/>
  <c r="W31" i="36" s="1"/>
  <c r="W119" i="36" a="1"/>
  <c r="W119" i="36" s="1"/>
  <c r="W17" i="36" a="1"/>
  <c r="W17" i="36" s="1"/>
  <c r="W109" i="36" a="1"/>
  <c r="W109" i="36" s="1"/>
  <c r="W61" i="36" a="1"/>
  <c r="W61" i="36" s="1"/>
  <c r="W32" i="36" a="1"/>
  <c r="W32" i="36" s="1"/>
  <c r="W56" i="36" a="1"/>
  <c r="W56" i="36" s="1"/>
  <c r="W49" i="36" a="1"/>
  <c r="W49" i="36" s="1"/>
  <c r="W101" i="36" a="1"/>
  <c r="W101" i="36" s="1"/>
  <c r="W68" i="36" a="1"/>
  <c r="W68" i="36" s="1"/>
  <c r="W46" i="36" a="1"/>
  <c r="W46" i="36" s="1"/>
  <c r="W96" i="36" a="1"/>
  <c r="W96" i="36" s="1"/>
  <c r="W100" i="36" a="1"/>
  <c r="W100" i="36" s="1"/>
  <c r="W30" i="36" a="1"/>
  <c r="W30" i="36" s="1"/>
  <c r="W58" i="36" a="1"/>
  <c r="W58" i="36" s="1"/>
  <c r="W93" i="36" a="1"/>
  <c r="W93" i="36" s="1"/>
  <c r="W55" i="36" a="1"/>
  <c r="W55" i="36" s="1"/>
  <c r="W54" i="36" a="1"/>
  <c r="W54" i="36" s="1"/>
  <c r="W80" i="36" a="1"/>
  <c r="W80" i="36" s="1"/>
  <c r="W112" i="36" a="1"/>
  <c r="W112" i="36" s="1"/>
  <c r="W12" i="36" a="1"/>
  <c r="W12" i="36" s="1"/>
  <c r="W124" i="36" a="1"/>
  <c r="W124" i="36" s="1"/>
  <c r="W114" i="36" a="1"/>
  <c r="W114" i="36" s="1"/>
  <c r="W42" i="36" a="1"/>
  <c r="W42" i="36" s="1"/>
  <c r="W69" i="36" a="1"/>
  <c r="W69" i="36" s="1"/>
  <c r="W83" i="36" a="1"/>
  <c r="W83" i="36" s="1"/>
  <c r="W35" i="36" a="1"/>
  <c r="W35" i="36" s="1"/>
  <c r="W25" i="36" a="1"/>
  <c r="W25" i="36" s="1"/>
  <c r="W44" i="36" a="1"/>
  <c r="W44" i="36" s="1"/>
  <c r="W115" i="36" a="1"/>
  <c r="W115" i="36" s="1"/>
  <c r="W39" i="36" a="1"/>
  <c r="W39" i="36" s="1"/>
  <c r="W118" i="36" a="1"/>
  <c r="W118" i="36" s="1"/>
  <c r="W29" i="36" a="1"/>
  <c r="W29" i="36" s="1"/>
  <c r="W26" i="36" a="1"/>
  <c r="W26" i="36" s="1"/>
  <c r="W77" i="36" a="1"/>
  <c r="W77" i="36" s="1"/>
  <c r="W71" i="36" a="1"/>
  <c r="W71" i="36" s="1"/>
  <c r="W23" i="36" a="1"/>
  <c r="W23" i="36" s="1"/>
  <c r="W34" i="36" a="1"/>
  <c r="W34" i="36" s="1"/>
  <c r="W73" i="36" a="1"/>
  <c r="W73" i="36" s="1"/>
  <c r="W16" i="36" a="1"/>
  <c r="W16" i="36" s="1"/>
  <c r="W89" i="36" a="1"/>
  <c r="W89" i="36" s="1"/>
  <c r="W88" i="36" a="1"/>
  <c r="W88" i="36" s="1"/>
  <c r="W62" i="36" a="1"/>
  <c r="W62" i="36" s="1"/>
  <c r="W43" i="36" a="1"/>
  <c r="W43" i="36" s="1"/>
  <c r="W107" i="36" a="1"/>
  <c r="W107" i="36" s="1"/>
  <c r="S205" i="29"/>
  <c r="AN91" i="38"/>
  <c r="C89" i="38"/>
  <c r="C92" i="41" s="1"/>
  <c r="C93" i="41" s="1"/>
  <c r="W27" i="37" a="1"/>
  <c r="W27" i="37" s="1"/>
  <c r="W98" i="37" a="1"/>
  <c r="W98" i="37" s="1"/>
  <c r="W43" i="37" a="1"/>
  <c r="W43" i="37" s="1"/>
  <c r="W124" i="37" a="1"/>
  <c r="W124" i="37" s="1"/>
  <c r="W23" i="37" a="1"/>
  <c r="W23" i="37" s="1"/>
  <c r="W17" i="37" a="1"/>
  <c r="W17" i="37" s="1"/>
  <c r="W75" i="37" a="1"/>
  <c r="W75" i="37" s="1"/>
  <c r="W19" i="37" a="1"/>
  <c r="W19" i="37" s="1"/>
  <c r="W95" i="37" a="1"/>
  <c r="W95" i="37" s="1"/>
  <c r="V134" i="37"/>
  <c r="S81" i="29" s="1"/>
  <c r="V135" i="36"/>
  <c r="C26" i="31"/>
  <c r="C27" i="31" s="1"/>
  <c r="C28" i="37"/>
  <c r="C29" i="37" s="1"/>
  <c r="C26" i="35"/>
  <c r="C27" i="35" s="1"/>
  <c r="C28" i="36"/>
  <c r="C29" i="36" s="1"/>
  <c r="X72" i="36" a="1"/>
  <c r="X72" i="36" s="1"/>
  <c r="X67" i="36" a="1"/>
  <c r="X67" i="36" s="1"/>
  <c r="X80" i="36" a="1"/>
  <c r="X80" i="36" s="1"/>
  <c r="X88" i="36" a="1"/>
  <c r="X88" i="36" s="1"/>
  <c r="X105" i="36" a="1"/>
  <c r="X105" i="36" s="1"/>
  <c r="X24" i="36" a="1"/>
  <c r="X24" i="36" s="1"/>
  <c r="X117" i="36" a="1"/>
  <c r="X117" i="36" s="1"/>
  <c r="X31" i="36" a="1"/>
  <c r="X31" i="36" s="1"/>
  <c r="X109" i="36" a="1"/>
  <c r="X109" i="36" s="1"/>
  <c r="X96" i="36" a="1"/>
  <c r="X96" i="36" s="1"/>
  <c r="X36" i="36" a="1"/>
  <c r="X36" i="36" s="1"/>
  <c r="X49" i="36" a="1"/>
  <c r="X49" i="36" s="1"/>
  <c r="X103" i="36" a="1"/>
  <c r="X103" i="36" s="1"/>
  <c r="X127" i="36" a="1"/>
  <c r="X127" i="36" s="1"/>
  <c r="X125" i="36" a="1"/>
  <c r="X125" i="36" s="1"/>
  <c r="X124" i="36" a="1"/>
  <c r="X124" i="36" s="1"/>
  <c r="X52" i="36" a="1"/>
  <c r="X52" i="36" s="1"/>
  <c r="X128" i="36" a="1"/>
  <c r="X128" i="36" s="1"/>
  <c r="X45" i="36" a="1"/>
  <c r="X45" i="36" s="1"/>
  <c r="X32" i="36" a="1"/>
  <c r="X32" i="36" s="1"/>
  <c r="X78" i="36" a="1"/>
  <c r="X78" i="36" s="1"/>
  <c r="X41" i="36" a="1"/>
  <c r="X41" i="36" s="1"/>
  <c r="X44" i="36" a="1"/>
  <c r="X44" i="36" s="1"/>
  <c r="X65" i="36" a="1"/>
  <c r="X65" i="36" s="1"/>
  <c r="X62" i="36" a="1"/>
  <c r="X62" i="36" s="1"/>
  <c r="X113" i="36" a="1"/>
  <c r="X113" i="36" s="1"/>
  <c r="X112" i="36" a="1"/>
  <c r="X112" i="36" s="1"/>
  <c r="X14" i="36" a="1"/>
  <c r="X14" i="36" s="1"/>
  <c r="X91" i="36" a="1"/>
  <c r="X91" i="36" s="1"/>
  <c r="X54" i="36" a="1"/>
  <c r="X54" i="36" s="1"/>
  <c r="X27" i="36" a="1"/>
  <c r="X27" i="36" s="1"/>
  <c r="X130" i="36" a="1"/>
  <c r="X130" i="36" s="1"/>
  <c r="X81" i="36" a="1"/>
  <c r="X81" i="36" s="1"/>
  <c r="X83" i="36" a="1"/>
  <c r="X83" i="36" s="1"/>
  <c r="X20" i="36" a="1"/>
  <c r="X20" i="36" s="1"/>
  <c r="X48" i="36" a="1"/>
  <c r="X48" i="36" s="1"/>
  <c r="X114" i="36" a="1"/>
  <c r="X114" i="36" s="1"/>
  <c r="X99" i="36" a="1"/>
  <c r="X99" i="36" s="1"/>
  <c r="X122" i="36" a="1"/>
  <c r="X122" i="36" s="1"/>
  <c r="X129" i="36" a="1"/>
  <c r="X129" i="36" s="1"/>
  <c r="X131" i="36" a="1"/>
  <c r="X131" i="36" s="1"/>
  <c r="X64" i="36" a="1"/>
  <c r="X64" i="36" s="1"/>
  <c r="X30" i="36" a="1"/>
  <c r="X30" i="36" s="1"/>
  <c r="X111" i="36" a="1"/>
  <c r="X111" i="36" s="1"/>
  <c r="X25" i="36" a="1"/>
  <c r="X25" i="36" s="1"/>
  <c r="X90" i="36" a="1"/>
  <c r="X90" i="36" s="1"/>
  <c r="X84" i="36" a="1"/>
  <c r="X84" i="36" s="1"/>
  <c r="X85" i="36" a="1"/>
  <c r="X85" i="36" s="1"/>
  <c r="X126" i="36" a="1"/>
  <c r="X126" i="36" s="1"/>
  <c r="X104" i="36" a="1"/>
  <c r="X104" i="36" s="1"/>
  <c r="X12" i="36" a="1"/>
  <c r="X12" i="36" s="1"/>
  <c r="X98" i="36" a="1"/>
  <c r="X98" i="36" s="1"/>
  <c r="X47" i="36" a="1"/>
  <c r="X47" i="36" s="1"/>
  <c r="X118" i="36" a="1"/>
  <c r="X118" i="36" s="1"/>
  <c r="X18" i="36" a="1"/>
  <c r="X18" i="36" s="1"/>
  <c r="X58" i="36" a="1"/>
  <c r="X58" i="36" s="1"/>
  <c r="X46" i="36" a="1"/>
  <c r="X46" i="36" s="1"/>
  <c r="X119" i="36" a="1"/>
  <c r="X119" i="36" s="1"/>
  <c r="X77" i="36" a="1"/>
  <c r="X77" i="36" s="1"/>
  <c r="X29" i="36" a="1"/>
  <c r="X29" i="36" s="1"/>
  <c r="X33" i="36" a="1"/>
  <c r="X33" i="36" s="1"/>
  <c r="X21" i="36" a="1"/>
  <c r="X21" i="36" s="1"/>
  <c r="X74" i="36" a="1"/>
  <c r="X74" i="36" s="1"/>
  <c r="X75" i="36" a="1"/>
  <c r="X75" i="36" s="1"/>
  <c r="X89" i="36" a="1"/>
  <c r="X89" i="36" s="1"/>
  <c r="X59" i="36" a="1"/>
  <c r="X59" i="36" s="1"/>
  <c r="X68" i="36" a="1"/>
  <c r="X68" i="36" s="1"/>
  <c r="X13" i="36" a="1"/>
  <c r="X13" i="36" s="1"/>
  <c r="X110" i="36" a="1"/>
  <c r="X110" i="36" s="1"/>
  <c r="X56" i="36" a="1"/>
  <c r="X56" i="36" s="1"/>
  <c r="X66" i="36" a="1"/>
  <c r="X66" i="36" s="1"/>
  <c r="X87" i="36" a="1"/>
  <c r="X87" i="36" s="1"/>
  <c r="X100" i="36" a="1"/>
  <c r="X100" i="36" s="1"/>
  <c r="X115" i="36" a="1"/>
  <c r="X115" i="36" s="1"/>
  <c r="X16" i="36" a="1"/>
  <c r="X16" i="36" s="1"/>
  <c r="X60" i="36" a="1"/>
  <c r="X60" i="36" s="1"/>
  <c r="X17" i="36" a="1"/>
  <c r="X17" i="36" s="1"/>
  <c r="X15" i="36" a="1"/>
  <c r="X15" i="36" s="1"/>
  <c r="X108" i="36" a="1"/>
  <c r="X108" i="36" s="1"/>
  <c r="X97" i="36" a="1"/>
  <c r="X97" i="36" s="1"/>
  <c r="X57" i="36" a="1"/>
  <c r="X57" i="36" s="1"/>
  <c r="X93" i="36" a="1"/>
  <c r="X93" i="36" s="1"/>
  <c r="X132" i="37"/>
  <c r="X129" i="37" s="1" a="1"/>
  <c r="X129" i="37" s="1"/>
  <c r="X79" i="36" a="1"/>
  <c r="X79" i="36" s="1"/>
  <c r="X38" i="36" a="1"/>
  <c r="X38" i="36" s="1"/>
  <c r="X82" i="36" a="1"/>
  <c r="X82" i="36" s="1"/>
  <c r="X26" i="36" a="1"/>
  <c r="X26" i="36" s="1"/>
  <c r="X102" i="36" a="1"/>
  <c r="X102" i="36" s="1"/>
  <c r="X73" i="36" a="1"/>
  <c r="X73" i="36" s="1"/>
  <c r="X28" i="36" a="1"/>
  <c r="X28" i="36" s="1"/>
  <c r="X71" i="36" a="1"/>
  <c r="X71" i="36" s="1"/>
  <c r="X121" i="36" a="1"/>
  <c r="X121" i="36" s="1"/>
  <c r="X69" i="36" a="1"/>
  <c r="X69" i="36" s="1"/>
  <c r="X50" i="36" a="1"/>
  <c r="X50" i="36" s="1"/>
  <c r="X37" i="36" a="1"/>
  <c r="X37" i="36" s="1"/>
  <c r="X95" i="36" a="1"/>
  <c r="X95" i="36" s="1"/>
  <c r="X35" i="36" a="1"/>
  <c r="X35" i="36" s="1"/>
  <c r="X70" i="36" a="1"/>
  <c r="X70" i="36" s="1"/>
  <c r="X61" i="36" a="1"/>
  <c r="X61" i="36" s="1"/>
  <c r="X34" i="36" a="1"/>
  <c r="X34" i="36" s="1"/>
  <c r="X23" i="36" a="1"/>
  <c r="X23" i="36" s="1"/>
  <c r="X94" i="36" a="1"/>
  <c r="X94" i="36" s="1"/>
  <c r="X63" i="36" a="1"/>
  <c r="X63" i="36" s="1"/>
  <c r="X53" i="36" a="1"/>
  <c r="X53" i="36" s="1"/>
  <c r="X106" i="36" a="1"/>
  <c r="X106" i="36" s="1"/>
  <c r="X123" i="36" a="1"/>
  <c r="X123" i="36" s="1"/>
  <c r="X76" i="36" a="1"/>
  <c r="X76" i="36" s="1"/>
  <c r="X107" i="36" a="1"/>
  <c r="X107" i="36" s="1"/>
  <c r="X43" i="36" a="1"/>
  <c r="X43" i="36" s="1"/>
  <c r="X120" i="36" a="1"/>
  <c r="X120" i="36" s="1"/>
  <c r="X22" i="36" a="1"/>
  <c r="X22" i="36" s="1"/>
  <c r="X42" i="36" a="1"/>
  <c r="X42" i="36" s="1"/>
  <c r="X55" i="36" a="1"/>
  <c r="X55" i="36" s="1"/>
  <c r="X101" i="36" a="1"/>
  <c r="X101" i="36" s="1"/>
  <c r="X40" i="36" a="1"/>
  <c r="X40" i="36" s="1"/>
  <c r="X86" i="36" a="1"/>
  <c r="X86" i="36" s="1"/>
  <c r="X39" i="36" a="1"/>
  <c r="X39" i="36" s="1"/>
  <c r="X116" i="36" a="1"/>
  <c r="X116" i="36" s="1"/>
  <c r="X19" i="36" a="1"/>
  <c r="X19" i="36" s="1"/>
  <c r="X51" i="36" a="1"/>
  <c r="X51" i="36" s="1"/>
  <c r="X92" i="36" a="1"/>
  <c r="X92" i="36" s="1"/>
  <c r="W28" i="37" a="1"/>
  <c r="W28" i="37" s="1"/>
  <c r="W20" i="37" a="1"/>
  <c r="W20" i="37" s="1"/>
  <c r="W12" i="37" a="1"/>
  <c r="W12" i="37" s="1"/>
  <c r="W59" i="37" a="1"/>
  <c r="W59" i="37" s="1"/>
  <c r="W46" i="37" a="1"/>
  <c r="W46" i="37" s="1"/>
  <c r="W74" i="37" a="1"/>
  <c r="W74" i="37" s="1"/>
  <c r="W77" i="37" a="1"/>
  <c r="W77" i="37" s="1"/>
  <c r="W91" i="37" a="1"/>
  <c r="W91" i="37" s="1"/>
  <c r="W87" i="37" a="1"/>
  <c r="W87" i="37" s="1"/>
  <c r="W89" i="37" a="1"/>
  <c r="W89" i="37" s="1"/>
  <c r="W112" i="37" a="1"/>
  <c r="W112" i="37" s="1"/>
  <c r="W52" i="37" a="1"/>
  <c r="W52" i="37" s="1"/>
  <c r="W30" i="37" a="1"/>
  <c r="W30" i="37" s="1"/>
  <c r="W37" i="37" a="1"/>
  <c r="W37" i="37" s="1"/>
  <c r="W40" i="37" a="1"/>
  <c r="W40" i="37" s="1"/>
  <c r="W33" i="37" a="1"/>
  <c r="W33" i="37" s="1"/>
  <c r="W58" i="37" a="1"/>
  <c r="W58" i="37" s="1"/>
  <c r="W82" i="37" a="1"/>
  <c r="W82" i="37" s="1"/>
  <c r="W80" i="37" a="1"/>
  <c r="W80" i="37" s="1"/>
  <c r="W126" i="37" a="1"/>
  <c r="W126" i="37" s="1"/>
  <c r="W118" i="37" a="1"/>
  <c r="W118" i="37" s="1"/>
  <c r="W128" i="37" a="1"/>
  <c r="W128" i="37" s="1"/>
  <c r="W69" i="37" a="1"/>
  <c r="W69" i="37" s="1"/>
  <c r="W92" i="37" a="1"/>
  <c r="W92" i="37" s="1"/>
  <c r="W61" i="37" a="1"/>
  <c r="W61" i="37" s="1"/>
  <c r="W66" i="37" a="1"/>
  <c r="W66" i="37" s="1"/>
  <c r="W49" i="37" a="1"/>
  <c r="W49" i="37" s="1"/>
  <c r="W67" i="37" a="1"/>
  <c r="W67" i="37" s="1"/>
  <c r="W114" i="37" a="1"/>
  <c r="W114" i="37" s="1"/>
  <c r="W84" i="37" a="1"/>
  <c r="W84" i="37" s="1"/>
  <c r="W102" i="37" a="1"/>
  <c r="W102" i="37" s="1"/>
  <c r="W122" i="37" a="1"/>
  <c r="W122" i="37" s="1"/>
  <c r="W129" i="37" a="1"/>
  <c r="W129" i="37" s="1"/>
  <c r="W120" i="37" a="1"/>
  <c r="W120" i="37" s="1"/>
  <c r="Y140" i="36" a="1"/>
  <c r="Y140" i="36" s="1"/>
  <c r="Y132" i="36" s="1" a="1"/>
  <c r="Y132" i="36" s="1"/>
  <c r="W26" i="37" a="1"/>
  <c r="W26" i="37" s="1"/>
  <c r="W16" i="37" a="1"/>
  <c r="W16" i="37" s="1"/>
  <c r="W14" i="37" a="1"/>
  <c r="W14" i="37" s="1"/>
  <c r="W38" i="37" a="1"/>
  <c r="W38" i="37" s="1"/>
  <c r="W73" i="37" a="1"/>
  <c r="W73" i="37" s="1"/>
  <c r="W71" i="37" a="1"/>
  <c r="W71" i="37" s="1"/>
  <c r="W81" i="37" a="1"/>
  <c r="W81" i="37" s="1"/>
  <c r="W90" i="37" a="1"/>
  <c r="W90" i="37" s="1"/>
  <c r="W109" i="37" a="1"/>
  <c r="W109" i="37" s="1"/>
  <c r="W125" i="37" a="1"/>
  <c r="W125" i="37" s="1"/>
  <c r="W110" i="37" a="1"/>
  <c r="W110" i="37" s="1"/>
  <c r="W127" i="37" a="1"/>
  <c r="W127" i="37" s="1"/>
  <c r="W32" i="37" a="1"/>
  <c r="W32" i="37" s="1"/>
  <c r="W18" i="37" a="1"/>
  <c r="W18" i="37" s="1"/>
  <c r="W21" i="37" a="1"/>
  <c r="W21" i="37" s="1"/>
  <c r="W41" i="37" a="1"/>
  <c r="W41" i="37" s="1"/>
  <c r="W44" i="37" a="1"/>
  <c r="W44" i="37" s="1"/>
  <c r="W65" i="37" a="1"/>
  <c r="W65" i="37" s="1"/>
  <c r="W94" i="37" a="1"/>
  <c r="W94" i="37" s="1"/>
  <c r="W79" i="37" a="1"/>
  <c r="W79" i="37" s="1"/>
  <c r="W123" i="37" a="1"/>
  <c r="W123" i="37" s="1"/>
  <c r="W131" i="37" a="1"/>
  <c r="W131" i="37" s="1"/>
  <c r="P134" i="37"/>
  <c r="M205" i="29"/>
  <c r="L13" i="12" s="1"/>
  <c r="P135" i="36"/>
  <c r="I81" i="29"/>
  <c r="H11" i="12" s="1"/>
  <c r="H41" i="12" s="1"/>
  <c r="L135" i="37"/>
  <c r="T135" i="37"/>
  <c r="Q81" i="29"/>
  <c r="N135" i="37"/>
  <c r="K81" i="29"/>
  <c r="J11" i="12" s="1"/>
  <c r="J41" i="12" s="1"/>
  <c r="R135" i="37"/>
  <c r="O81" i="29"/>
  <c r="N11" i="12" s="1"/>
  <c r="N41" i="12" s="1"/>
  <c r="K135" i="37"/>
  <c r="H81" i="29"/>
  <c r="G11" i="12" s="1"/>
  <c r="G41" i="12" s="1"/>
  <c r="L81" i="29"/>
  <c r="K11" i="12" s="1"/>
  <c r="K41" i="12" s="1"/>
  <c r="O135" i="37"/>
  <c r="P205" i="29"/>
  <c r="O13" i="12" s="1"/>
  <c r="S135" i="36"/>
  <c r="S134" i="37"/>
  <c r="M135" i="36"/>
  <c r="J205" i="29"/>
  <c r="I13" i="12" s="1"/>
  <c r="M134" i="37"/>
  <c r="G205" i="29"/>
  <c r="F13" i="12" s="1"/>
  <c r="J135" i="36"/>
  <c r="J134" i="37"/>
  <c r="Z290" i="29"/>
  <c r="Z282" i="29" s="1"/>
  <c r="Z9" i="29" s="1"/>
  <c r="Y290" i="29"/>
  <c r="Y282" i="29" s="1"/>
  <c r="Y9" i="29" s="1"/>
  <c r="Y7" i="37"/>
  <c r="Y8" i="37" s="1"/>
  <c r="Y7" i="36"/>
  <c r="Y142" i="36" s="1" a="1"/>
  <c r="Y142" i="36" s="1"/>
  <c r="W143" i="36"/>
  <c r="T267" i="29"/>
  <c r="X8" i="36"/>
  <c r="W280" i="29"/>
  <c r="W7" i="29" s="1"/>
  <c r="Z5" i="35"/>
  <c r="Z130" i="35" s="1"/>
  <c r="Z5" i="37"/>
  <c r="Z5" i="31"/>
  <c r="Z5" i="36"/>
  <c r="X288" i="29"/>
  <c r="X281" i="29"/>
  <c r="X8" i="29" s="1"/>
  <c r="Y289" i="29"/>
  <c r="Y15" i="29"/>
  <c r="AA6" i="37"/>
  <c r="AA6" i="36"/>
  <c r="AA6" i="35"/>
  <c r="AA6" i="31"/>
  <c r="Q9" i="31"/>
  <c r="AN27" i="22"/>
  <c r="C25" i="22"/>
  <c r="C6" i="12"/>
  <c r="Z131" i="35" l="1"/>
  <c r="Z133" i="35" s="1"/>
  <c r="AB5" i="40"/>
  <c r="Z5" i="42"/>
  <c r="AB5" i="41"/>
  <c r="AA6" i="40"/>
  <c r="Y6" i="42"/>
  <c r="AA6" i="41"/>
  <c r="Y141" i="36" a="1"/>
  <c r="Y141" i="36" s="1"/>
  <c r="Y133" i="36" s="1" a="1"/>
  <c r="Y133" i="36" s="1"/>
  <c r="Y133" i="37" s="1"/>
  <c r="Y133" i="35"/>
  <c r="W76" i="37" a="1"/>
  <c r="W76" i="37" s="1"/>
  <c r="W99" i="37" a="1"/>
  <c r="W99" i="37" s="1"/>
  <c r="W96" i="37" a="1"/>
  <c r="W96" i="37" s="1"/>
  <c r="W106" i="37" a="1"/>
  <c r="W106" i="37" s="1"/>
  <c r="W119" i="37" a="1"/>
  <c r="W119" i="37" s="1"/>
  <c r="W34" i="37" a="1"/>
  <c r="W34" i="37" s="1"/>
  <c r="W101" i="37" a="1"/>
  <c r="W101" i="37" s="1"/>
  <c r="W83" i="37" a="1"/>
  <c r="W83" i="37" s="1"/>
  <c r="W88" i="37" a="1"/>
  <c r="W88" i="37" s="1"/>
  <c r="W54" i="37" a="1"/>
  <c r="W54" i="37" s="1"/>
  <c r="W93" i="37" a="1"/>
  <c r="W93" i="37" s="1"/>
  <c r="W50" i="37" a="1"/>
  <c r="W50" i="37" s="1"/>
  <c r="W103" i="37" a="1"/>
  <c r="W103" i="37" s="1"/>
  <c r="W35" i="37" a="1"/>
  <c r="W35" i="37" s="1"/>
  <c r="W56" i="37" a="1"/>
  <c r="W56" i="37" s="1"/>
  <c r="W57" i="37" a="1"/>
  <c r="W57" i="37" s="1"/>
  <c r="W70" i="37" a="1"/>
  <c r="W70" i="37" s="1"/>
  <c r="W29" i="37" a="1"/>
  <c r="W29" i="37" s="1"/>
  <c r="W113" i="37" a="1"/>
  <c r="W113" i="37" s="1"/>
  <c r="W105" i="37" a="1"/>
  <c r="W105" i="37" s="1"/>
  <c r="W117" i="37" a="1"/>
  <c r="W117" i="37" s="1"/>
  <c r="W31" i="37" a="1"/>
  <c r="W31" i="37" s="1"/>
  <c r="W45" i="37" a="1"/>
  <c r="W45" i="37" s="1"/>
  <c r="W104" i="37" a="1"/>
  <c r="W104" i="37" s="1"/>
  <c r="W100" i="37" a="1"/>
  <c r="W100" i="37" s="1"/>
  <c r="W53" i="37" a="1"/>
  <c r="W53" i="37" s="1"/>
  <c r="W13" i="37" a="1"/>
  <c r="W13" i="37" s="1"/>
  <c r="W15" i="37" a="1"/>
  <c r="W15" i="37" s="1"/>
  <c r="W63" i="37" a="1"/>
  <c r="W63" i="37" s="1"/>
  <c r="W25" i="37" a="1"/>
  <c r="W25" i="37" s="1"/>
  <c r="W47" i="37" a="1"/>
  <c r="W47" i="37" s="1"/>
  <c r="W78" i="37" a="1"/>
  <c r="W78" i="37" s="1"/>
  <c r="W116" i="37" a="1"/>
  <c r="W116" i="37" s="1"/>
  <c r="W62" i="37" a="1"/>
  <c r="W62" i="37" s="1"/>
  <c r="W107" i="37" a="1"/>
  <c r="W107" i="37" s="1"/>
  <c r="W48" i="37" a="1"/>
  <c r="W48" i="37" s="1"/>
  <c r="W60" i="37" a="1"/>
  <c r="W60" i="37" s="1"/>
  <c r="W55" i="37" a="1"/>
  <c r="W55" i="37" s="1"/>
  <c r="W130" i="37" a="1"/>
  <c r="W130" i="37" s="1"/>
  <c r="W97" i="37" a="1"/>
  <c r="W97" i="37" s="1"/>
  <c r="W85" i="37" a="1"/>
  <c r="W85" i="37" s="1"/>
  <c r="W72" i="37" a="1"/>
  <c r="W72" i="37" s="1"/>
  <c r="W24" i="37" a="1"/>
  <c r="W24" i="37" s="1"/>
  <c r="W121" i="37" a="1"/>
  <c r="W121" i="37" s="1"/>
  <c r="W51" i="37" a="1"/>
  <c r="W51" i="37" s="1"/>
  <c r="W115" i="37" a="1"/>
  <c r="W115" i="37" s="1"/>
  <c r="W39" i="37" a="1"/>
  <c r="W39" i="37" s="1"/>
  <c r="W36" i="37" a="1"/>
  <c r="W36" i="37" s="1"/>
  <c r="W86" i="37" a="1"/>
  <c r="W86" i="37" s="1"/>
  <c r="C28" i="40"/>
  <c r="C29" i="40" s="1"/>
  <c r="C28" i="42"/>
  <c r="C29" i="42" s="1"/>
  <c r="W22" i="37" a="1"/>
  <c r="W22" i="37" s="1"/>
  <c r="W108" i="37" a="1"/>
  <c r="W108" i="37" s="1"/>
  <c r="W64" i="37" a="1"/>
  <c r="W64" i="37" s="1"/>
  <c r="W42" i="37" a="1"/>
  <c r="W42" i="37" s="1"/>
  <c r="W68" i="37" a="1"/>
  <c r="W68" i="37" s="1"/>
  <c r="F81" i="29"/>
  <c r="E11" i="12" s="1"/>
  <c r="I135" i="37"/>
  <c r="W134" i="36"/>
  <c r="W134" i="37" s="1"/>
  <c r="W135" i="37" s="1"/>
  <c r="V135" i="37"/>
  <c r="AN93" i="38"/>
  <c r="C91" i="38"/>
  <c r="C94" i="41" s="1"/>
  <c r="C95" i="41" s="1"/>
  <c r="X19" i="37" a="1"/>
  <c r="X19" i="37" s="1"/>
  <c r="X97" i="37" a="1"/>
  <c r="X97" i="37" s="1"/>
  <c r="X134" i="36"/>
  <c r="U205" i="29" s="1"/>
  <c r="X35" i="37" a="1"/>
  <c r="X35" i="37" s="1"/>
  <c r="X123" i="37" a="1"/>
  <c r="X123" i="37" s="1"/>
  <c r="X125" i="37" a="1"/>
  <c r="X125" i="37" s="1"/>
  <c r="X59" i="37" a="1"/>
  <c r="X59" i="37" s="1"/>
  <c r="X71" i="37" a="1"/>
  <c r="X71" i="37" s="1"/>
  <c r="X106" i="37" a="1"/>
  <c r="X106" i="37" s="1"/>
  <c r="X57" i="37" a="1"/>
  <c r="X57" i="37" s="1"/>
  <c r="X51" i="37" a="1"/>
  <c r="X51" i="37" s="1"/>
  <c r="X25" i="37" a="1"/>
  <c r="X25" i="37" s="1"/>
  <c r="X83" i="37" a="1"/>
  <c r="X83" i="37" s="1"/>
  <c r="X101" i="37" a="1"/>
  <c r="X101" i="37" s="1"/>
  <c r="X29" i="37" a="1"/>
  <c r="X29" i="37" s="1"/>
  <c r="X95" i="37" a="1"/>
  <c r="X95" i="37" s="1"/>
  <c r="X33" i="37" a="1"/>
  <c r="X33" i="37" s="1"/>
  <c r="X66" i="37" a="1"/>
  <c r="X66" i="37" s="1"/>
  <c r="X113" i="37" a="1"/>
  <c r="X113" i="37" s="1"/>
  <c r="X110" i="37" a="1"/>
  <c r="X110" i="37" s="1"/>
  <c r="X23" i="37" a="1"/>
  <c r="X23" i="37" s="1"/>
  <c r="X61" i="37" a="1"/>
  <c r="X61" i="37" s="1"/>
  <c r="X40" i="37" a="1"/>
  <c r="X40" i="37" s="1"/>
  <c r="X73" i="37" a="1"/>
  <c r="X73" i="37" s="1"/>
  <c r="X36" i="37" a="1"/>
  <c r="X36" i="37" s="1"/>
  <c r="X65" i="37" a="1"/>
  <c r="X65" i="37" s="1"/>
  <c r="X76" i="37" a="1"/>
  <c r="X76" i="37" s="1"/>
  <c r="X68" i="37" a="1"/>
  <c r="X68" i="37" s="1"/>
  <c r="X120" i="37" a="1"/>
  <c r="X120" i="37" s="1"/>
  <c r="X93" i="37" a="1"/>
  <c r="X93" i="37" s="1"/>
  <c r="X114" i="37" a="1"/>
  <c r="X114" i="37" s="1"/>
  <c r="X107" i="37" a="1"/>
  <c r="X107" i="37" s="1"/>
  <c r="X111" i="37" a="1"/>
  <c r="X111" i="37" s="1"/>
  <c r="X63" i="37" a="1"/>
  <c r="X63" i="37" s="1"/>
  <c r="X87" i="37" a="1"/>
  <c r="X87" i="37" s="1"/>
  <c r="X42" i="37" a="1"/>
  <c r="X42" i="37" s="1"/>
  <c r="X18" i="37" a="1"/>
  <c r="X18" i="37" s="1"/>
  <c r="X58" i="37" a="1"/>
  <c r="X58" i="37" s="1"/>
  <c r="X14" i="37" a="1"/>
  <c r="X14" i="37" s="1"/>
  <c r="X20" i="37" a="1"/>
  <c r="X20" i="37" s="1"/>
  <c r="X30" i="37" a="1"/>
  <c r="X30" i="37" s="1"/>
  <c r="X48" i="37" a="1"/>
  <c r="X48" i="37" s="1"/>
  <c r="X55" i="37" a="1"/>
  <c r="X55" i="37" s="1"/>
  <c r="X38" i="37" a="1"/>
  <c r="X38" i="37" s="1"/>
  <c r="X78" i="37" a="1"/>
  <c r="X78" i="37" s="1"/>
  <c r="X82" i="37" a="1"/>
  <c r="X82" i="37" s="1"/>
  <c r="X80" i="37" a="1"/>
  <c r="X80" i="37" s="1"/>
  <c r="X86" i="37" a="1"/>
  <c r="X86" i="37" s="1"/>
  <c r="X96" i="37" a="1"/>
  <c r="X96" i="37" s="1"/>
  <c r="X126" i="37" a="1"/>
  <c r="X126" i="37" s="1"/>
  <c r="X121" i="37" a="1"/>
  <c r="X121" i="37" s="1"/>
  <c r="X112" i="37" a="1"/>
  <c r="X112" i="37" s="1"/>
  <c r="X16" i="37" a="1"/>
  <c r="X16" i="37" s="1"/>
  <c r="X127" i="37" a="1"/>
  <c r="X127" i="37" s="1"/>
  <c r="X28" i="37" a="1"/>
  <c r="X28" i="37" s="1"/>
  <c r="X32" i="37" a="1"/>
  <c r="X32" i="37" s="1"/>
  <c r="X60" i="37" a="1"/>
  <c r="X60" i="37" s="1"/>
  <c r="X79" i="37" a="1"/>
  <c r="X79" i="37" s="1"/>
  <c r="X84" i="37" a="1"/>
  <c r="X84" i="37" s="1"/>
  <c r="X98" i="37" a="1"/>
  <c r="X98" i="37" s="1"/>
  <c r="X99" i="37" a="1"/>
  <c r="X99" i="37" s="1"/>
  <c r="X108" i="37" a="1"/>
  <c r="X108" i="37" s="1"/>
  <c r="X130" i="37" a="1"/>
  <c r="X130" i="37" s="1"/>
  <c r="X117" i="37" a="1"/>
  <c r="X117" i="37" s="1"/>
  <c r="X15" i="37" a="1"/>
  <c r="X15" i="37" s="1"/>
  <c r="X56" i="37" a="1"/>
  <c r="X56" i="37" s="1"/>
  <c r="X131" i="37" a="1"/>
  <c r="X131" i="37" s="1"/>
  <c r="X12" i="37" a="1"/>
  <c r="X12" i="37" s="1"/>
  <c r="X54" i="37" a="1"/>
  <c r="X54" i="37" s="1"/>
  <c r="X89" i="37" a="1"/>
  <c r="X89" i="37" s="1"/>
  <c r="X44" i="37" a="1"/>
  <c r="X44" i="37" s="1"/>
  <c r="X31" i="37" a="1"/>
  <c r="X31" i="37" s="1"/>
  <c r="X13" i="37" a="1"/>
  <c r="X13" i="37" s="1"/>
  <c r="X24" i="37" a="1"/>
  <c r="X24" i="37" s="1"/>
  <c r="X69" i="37" a="1"/>
  <c r="X69" i="37" s="1"/>
  <c r="X64" i="37" a="1"/>
  <c r="X64" i="37" s="1"/>
  <c r="X62" i="37" a="1"/>
  <c r="X62" i="37" s="1"/>
  <c r="X53" i="37" a="1"/>
  <c r="X53" i="37" s="1"/>
  <c r="X91" i="37" a="1"/>
  <c r="X91" i="37" s="1"/>
  <c r="X81" i="37" a="1"/>
  <c r="X81" i="37" s="1"/>
  <c r="X90" i="37" a="1"/>
  <c r="X90" i="37" s="1"/>
  <c r="X102" i="37" a="1"/>
  <c r="X102" i="37" s="1"/>
  <c r="X100" i="37" a="1"/>
  <c r="X100" i="37" s="1"/>
  <c r="X115" i="37" a="1"/>
  <c r="X115" i="37" s="1"/>
  <c r="X124" i="37" a="1"/>
  <c r="X124" i="37" s="1"/>
  <c r="X43" i="37" a="1"/>
  <c r="X43" i="37" s="1"/>
  <c r="X104" i="37" a="1"/>
  <c r="X104" i="37" s="1"/>
  <c r="X119" i="37" a="1"/>
  <c r="X119" i="37" s="1"/>
  <c r="X22" i="37" a="1"/>
  <c r="X22" i="37" s="1"/>
  <c r="X39" i="37" a="1"/>
  <c r="X39" i="37" s="1"/>
  <c r="X27" i="37" a="1"/>
  <c r="X27" i="37" s="1"/>
  <c r="X52" i="37" a="1"/>
  <c r="X52" i="37" s="1"/>
  <c r="X37" i="37" a="1"/>
  <c r="X37" i="37" s="1"/>
  <c r="X45" i="37" a="1"/>
  <c r="X45" i="37" s="1"/>
  <c r="X46" i="37" a="1"/>
  <c r="X46" i="37" s="1"/>
  <c r="X92" i="37" a="1"/>
  <c r="X92" i="37" s="1"/>
  <c r="X67" i="37" a="1"/>
  <c r="X67" i="37" s="1"/>
  <c r="X74" i="37" a="1"/>
  <c r="X74" i="37" s="1"/>
  <c r="X72" i="37" a="1"/>
  <c r="X72" i="37" s="1"/>
  <c r="X75" i="37" a="1"/>
  <c r="X75" i="37" s="1"/>
  <c r="X103" i="37" a="1"/>
  <c r="X103" i="37" s="1"/>
  <c r="X105" i="37" a="1"/>
  <c r="X105" i="37" s="1"/>
  <c r="X116" i="37" a="1"/>
  <c r="X116" i="37" s="1"/>
  <c r="X118" i="37" a="1"/>
  <c r="X118" i="37" s="1"/>
  <c r="X128" i="37" a="1"/>
  <c r="X128" i="37" s="1"/>
  <c r="X34" i="37" a="1"/>
  <c r="X34" i="37" s="1"/>
  <c r="C28" i="31"/>
  <c r="C29" i="31" s="1"/>
  <c r="C30" i="36"/>
  <c r="C31" i="36" s="1"/>
  <c r="C28" i="35"/>
  <c r="C29" i="35" s="1"/>
  <c r="C30" i="37"/>
  <c r="C31" i="37" s="1"/>
  <c r="X21" i="37" a="1"/>
  <c r="X21" i="37" s="1"/>
  <c r="X26" i="37" a="1"/>
  <c r="X26" i="37" s="1"/>
  <c r="X17" i="37" a="1"/>
  <c r="X17" i="37" s="1"/>
  <c r="X50" i="37" a="1"/>
  <c r="X50" i="37" s="1"/>
  <c r="X47" i="37" a="1"/>
  <c r="X47" i="37" s="1"/>
  <c r="X41" i="37" a="1"/>
  <c r="X41" i="37" s="1"/>
  <c r="X70" i="37" a="1"/>
  <c r="X70" i="37" s="1"/>
  <c r="X49" i="37" a="1"/>
  <c r="X49" i="37" s="1"/>
  <c r="X77" i="37" a="1"/>
  <c r="X77" i="37" s="1"/>
  <c r="X94" i="37" a="1"/>
  <c r="X94" i="37" s="1"/>
  <c r="X85" i="37" a="1"/>
  <c r="X85" i="37" s="1"/>
  <c r="X109" i="37" a="1"/>
  <c r="X109" i="37" s="1"/>
  <c r="X88" i="37" a="1"/>
  <c r="X88" i="37" s="1"/>
  <c r="X122" i="37" a="1"/>
  <c r="X122" i="37" s="1"/>
  <c r="Y38" i="36" a="1"/>
  <c r="Y38" i="36" s="1"/>
  <c r="Y50" i="36" a="1"/>
  <c r="Y50" i="36" s="1"/>
  <c r="Y26" i="36" a="1"/>
  <c r="Y26" i="36" s="1"/>
  <c r="Y102" i="36" a="1"/>
  <c r="Y102" i="36" s="1"/>
  <c r="Y123" i="36" a="1"/>
  <c r="Y123" i="36" s="1"/>
  <c r="Y130" i="36" a="1"/>
  <c r="Y130" i="36" s="1"/>
  <c r="Y59" i="36" a="1"/>
  <c r="Y59" i="36" s="1"/>
  <c r="Y112" i="36" a="1"/>
  <c r="Y112" i="36" s="1"/>
  <c r="Y117" i="36" a="1"/>
  <c r="Y117" i="36" s="1"/>
  <c r="Y62" i="36" a="1"/>
  <c r="Y62" i="36" s="1"/>
  <c r="Y101" i="36" a="1"/>
  <c r="Y101" i="36" s="1"/>
  <c r="Y32" i="36" a="1"/>
  <c r="Y32" i="36" s="1"/>
  <c r="Y95" i="36" a="1"/>
  <c r="Y95" i="36" s="1"/>
  <c r="Y97" i="36" a="1"/>
  <c r="Y97" i="36" s="1"/>
  <c r="Y24" i="36" a="1"/>
  <c r="Y24" i="36" s="1"/>
  <c r="Y14" i="36" a="1"/>
  <c r="Y14" i="36" s="1"/>
  <c r="Y75" i="36" a="1"/>
  <c r="Y75" i="36" s="1"/>
  <c r="Y105" i="36" a="1"/>
  <c r="Y105" i="36" s="1"/>
  <c r="Y44" i="36" a="1"/>
  <c r="Y44" i="36" s="1"/>
  <c r="Y43" i="36" a="1"/>
  <c r="Y43" i="36" s="1"/>
  <c r="Y34" i="36" a="1"/>
  <c r="Y34" i="36" s="1"/>
  <c r="Y66" i="36" a="1"/>
  <c r="Y66" i="36" s="1"/>
  <c r="Y73" i="36" a="1"/>
  <c r="Y73" i="36" s="1"/>
  <c r="Y20" i="36" a="1"/>
  <c r="Y20" i="36" s="1"/>
  <c r="Y125" i="36" a="1"/>
  <c r="Y125" i="36" s="1"/>
  <c r="Y39" i="36" a="1"/>
  <c r="Y39" i="36" s="1"/>
  <c r="Y28" i="36" a="1"/>
  <c r="Y28" i="36" s="1"/>
  <c r="Y126" i="36" a="1"/>
  <c r="Y126" i="36" s="1"/>
  <c r="Y132" i="37"/>
  <c r="Y81" i="36" a="1"/>
  <c r="Y81" i="36" s="1"/>
  <c r="Y104" i="36" a="1"/>
  <c r="Y104" i="36" s="1"/>
  <c r="Z140" i="36" a="1"/>
  <c r="Z140" i="36" s="1"/>
  <c r="Z132" i="36" s="1" a="1"/>
  <c r="Z132" i="36" s="1"/>
  <c r="M135" i="37"/>
  <c r="J81" i="29"/>
  <c r="I11" i="12" s="1"/>
  <c r="I41" i="12" s="1"/>
  <c r="S135" i="37"/>
  <c r="P81" i="29"/>
  <c r="O11" i="12" s="1"/>
  <c r="O41" i="12" s="1"/>
  <c r="J135" i="37"/>
  <c r="G81" i="29"/>
  <c r="F11" i="12" s="1"/>
  <c r="F41" i="12" s="1"/>
  <c r="M81" i="29"/>
  <c r="L11" i="12" s="1"/>
  <c r="L41" i="12" s="1"/>
  <c r="P135" i="37"/>
  <c r="Y281" i="29"/>
  <c r="Y8" i="29" s="1"/>
  <c r="Y288" i="29"/>
  <c r="Y8" i="36"/>
  <c r="Z289" i="29"/>
  <c r="Z15" i="29"/>
  <c r="Z7" i="37"/>
  <c r="Z8" i="37" s="1"/>
  <c r="Z7" i="36"/>
  <c r="Z142" i="36" s="1" a="1"/>
  <c r="Z142" i="36" s="1"/>
  <c r="AA5" i="35"/>
  <c r="AA130" i="35" s="1"/>
  <c r="AA5" i="31"/>
  <c r="X280" i="29"/>
  <c r="X7" i="29" s="1"/>
  <c r="AA5" i="37"/>
  <c r="AA5" i="36"/>
  <c r="X143" i="36"/>
  <c r="U267" i="29"/>
  <c r="AB6" i="37"/>
  <c r="AB6" i="36"/>
  <c r="AB6" i="35"/>
  <c r="AB6" i="31"/>
  <c r="AC6" i="37"/>
  <c r="AC6" i="36"/>
  <c r="AC6" i="35"/>
  <c r="AC6" i="31"/>
  <c r="R9" i="31"/>
  <c r="C27" i="22"/>
  <c r="AN29" i="22"/>
  <c r="C30" i="21"/>
  <c r="O28" i="17"/>
  <c r="Y125" i="37" l="1" a="1"/>
  <c r="Y125" i="37" s="1"/>
  <c r="Y67" i="36" a="1"/>
  <c r="Y67" i="36" s="1"/>
  <c r="Y18" i="36" a="1"/>
  <c r="Y18" i="36" s="1"/>
  <c r="Y79" i="36" a="1"/>
  <c r="Y79" i="36" s="1"/>
  <c r="Y74" i="36" a="1"/>
  <c r="Y74" i="36" s="1"/>
  <c r="Y61" i="36" a="1"/>
  <c r="Y61" i="36" s="1"/>
  <c r="Y52" i="36" a="1"/>
  <c r="Y52" i="36" s="1"/>
  <c r="Y46" i="36" a="1"/>
  <c r="Y46" i="36" s="1"/>
  <c r="Y78" i="36" a="1"/>
  <c r="Y78" i="36" s="1"/>
  <c r="Y23" i="36" a="1"/>
  <c r="Y23" i="36" s="1"/>
  <c r="Y88" i="36" a="1"/>
  <c r="Y88" i="36" s="1"/>
  <c r="Y37" i="36" a="1"/>
  <c r="Y37" i="36" s="1"/>
  <c r="Y121" i="36" a="1"/>
  <c r="Y121" i="36" s="1"/>
  <c r="Y41" i="36" a="1"/>
  <c r="Y41" i="36" s="1"/>
  <c r="Y31" i="36" a="1"/>
  <c r="Y31" i="36" s="1"/>
  <c r="Y91" i="37" a="1"/>
  <c r="Y91" i="37" s="1"/>
  <c r="Y27" i="36" a="1"/>
  <c r="Y27" i="36" s="1"/>
  <c r="Y76" i="36" a="1"/>
  <c r="Y76" i="36" s="1"/>
  <c r="Y45" i="36" a="1"/>
  <c r="Y45" i="36" s="1"/>
  <c r="Y65" i="36" a="1"/>
  <c r="Y65" i="36" s="1"/>
  <c r="Y90" i="36" a="1"/>
  <c r="Y90" i="36" s="1"/>
  <c r="Y85" i="36" a="1"/>
  <c r="Y85" i="36" s="1"/>
  <c r="Y49" i="36" a="1"/>
  <c r="Y49" i="36" s="1"/>
  <c r="Y127" i="36" a="1"/>
  <c r="Y127" i="36" s="1"/>
  <c r="Y12" i="36" a="1"/>
  <c r="Y12" i="36" s="1"/>
  <c r="Y77" i="36" a="1"/>
  <c r="Y77" i="36" s="1"/>
  <c r="Y119" i="36" a="1"/>
  <c r="Y119" i="36" s="1"/>
  <c r="Y103" i="36" a="1"/>
  <c r="Y103" i="36" s="1"/>
  <c r="Y60" i="36" a="1"/>
  <c r="Y60" i="36" s="1"/>
  <c r="Y96" i="36" a="1"/>
  <c r="Y96" i="36" s="1"/>
  <c r="Y33" i="36" a="1"/>
  <c r="Y33" i="36" s="1"/>
  <c r="Y54" i="36" a="1"/>
  <c r="Y54" i="36" s="1"/>
  <c r="Y15" i="36" a="1"/>
  <c r="Y15" i="36" s="1"/>
  <c r="Y89" i="36" a="1"/>
  <c r="Y89" i="36" s="1"/>
  <c r="Y116" i="36" a="1"/>
  <c r="Y116" i="36" s="1"/>
  <c r="Y100" i="36" a="1"/>
  <c r="Y100" i="36" s="1"/>
  <c r="Y106" i="36" a="1"/>
  <c r="Y106" i="36" s="1"/>
  <c r="Y72" i="36" a="1"/>
  <c r="Y72" i="36" s="1"/>
  <c r="Y63" i="36" a="1"/>
  <c r="Y63" i="36" s="1"/>
  <c r="Y48" i="36" a="1"/>
  <c r="Y48" i="36" s="1"/>
  <c r="Y71" i="36" a="1"/>
  <c r="Y71" i="36" s="1"/>
  <c r="Y17" i="36" a="1"/>
  <c r="Y17" i="36" s="1"/>
  <c r="Y120" i="36" a="1"/>
  <c r="Y120" i="36" s="1"/>
  <c r="Y118" i="36" a="1"/>
  <c r="Y118" i="36" s="1"/>
  <c r="Y40" i="36" a="1"/>
  <c r="Y40" i="36" s="1"/>
  <c r="Y86" i="36" a="1"/>
  <c r="Y86" i="36" s="1"/>
  <c r="Y22" i="36" a="1"/>
  <c r="Y22" i="36" s="1"/>
  <c r="Y42" i="36" a="1"/>
  <c r="Y42" i="36" s="1"/>
  <c r="Y16" i="36" a="1"/>
  <c r="Y16" i="36" s="1"/>
  <c r="Y29" i="36" a="1"/>
  <c r="Y29" i="36" s="1"/>
  <c r="Y35" i="36" a="1"/>
  <c r="Y35" i="36" s="1"/>
  <c r="Y93" i="36" a="1"/>
  <c r="Y93" i="36" s="1"/>
  <c r="Y56" i="36" a="1"/>
  <c r="Y56" i="36" s="1"/>
  <c r="Y64" i="36" a="1"/>
  <c r="Y64" i="36" s="1"/>
  <c r="Y98" i="36" a="1"/>
  <c r="Y98" i="36" s="1"/>
  <c r="Y25" i="36" a="1"/>
  <c r="Y25" i="36" s="1"/>
  <c r="Y134" i="36" s="1"/>
  <c r="Y108" i="36" a="1"/>
  <c r="Y108" i="36" s="1"/>
  <c r="Y19" i="36" a="1"/>
  <c r="Y19" i="36" s="1"/>
  <c r="Y94" i="36" a="1"/>
  <c r="Y94" i="36" s="1"/>
  <c r="Y70" i="36" a="1"/>
  <c r="Y70" i="36" s="1"/>
  <c r="Y122" i="36" a="1"/>
  <c r="Y122" i="36" s="1"/>
  <c r="Y92" i="36" a="1"/>
  <c r="Y92" i="36" s="1"/>
  <c r="Y21" i="36" a="1"/>
  <c r="Y21" i="36" s="1"/>
  <c r="Y115" i="36" a="1"/>
  <c r="Y115" i="36" s="1"/>
  <c r="Y109" i="36" a="1"/>
  <c r="Y109" i="36" s="1"/>
  <c r="Y83" i="36" a="1"/>
  <c r="Y83" i="36" s="1"/>
  <c r="Y80" i="36" a="1"/>
  <c r="Y80" i="36" s="1"/>
  <c r="Y36" i="36" a="1"/>
  <c r="Y36" i="36" s="1"/>
  <c r="Y57" i="36" a="1"/>
  <c r="Y57" i="36" s="1"/>
  <c r="Y114" i="36" a="1"/>
  <c r="Y114" i="36" s="1"/>
  <c r="Y82" i="36" a="1"/>
  <c r="Y82" i="36" s="1"/>
  <c r="Y51" i="36" a="1"/>
  <c r="Y51" i="36" s="1"/>
  <c r="Y13" i="36" a="1"/>
  <c r="Y13" i="36" s="1"/>
  <c r="Y84" i="36" a="1"/>
  <c r="Y84" i="36" s="1"/>
  <c r="Y99" i="36" a="1"/>
  <c r="Y99" i="36" s="1"/>
  <c r="Y131" i="36" a="1"/>
  <c r="Y131" i="36" s="1"/>
  <c r="Y107" i="36" a="1"/>
  <c r="Y107" i="36" s="1"/>
  <c r="Y124" i="36" a="1"/>
  <c r="Y124" i="36" s="1"/>
  <c r="Y55" i="36" a="1"/>
  <c r="Y55" i="36" s="1"/>
  <c r="Y110" i="36" a="1"/>
  <c r="Y110" i="36" s="1"/>
  <c r="Y129" i="36" a="1"/>
  <c r="Y129" i="36" s="1"/>
  <c r="Y68" i="36" a="1"/>
  <c r="Y68" i="36" s="1"/>
  <c r="Y87" i="36" a="1"/>
  <c r="Y87" i="36" s="1"/>
  <c r="Y47" i="36" a="1"/>
  <c r="Y47" i="36" s="1"/>
  <c r="Y113" i="36" a="1"/>
  <c r="Y113" i="36" s="1"/>
  <c r="Y69" i="36" a="1"/>
  <c r="Y69" i="36" s="1"/>
  <c r="Y30" i="36" a="1"/>
  <c r="Y30" i="36" s="1"/>
  <c r="Y91" i="36" a="1"/>
  <c r="Y91" i="36" s="1"/>
  <c r="Y128" i="36" a="1"/>
  <c r="Y128" i="36" s="1"/>
  <c r="Y58" i="36" a="1"/>
  <c r="Y58" i="36" s="1"/>
  <c r="Y111" i="36" a="1"/>
  <c r="Y111" i="36" s="1"/>
  <c r="Y53" i="36" a="1"/>
  <c r="Y53" i="36" s="1"/>
  <c r="AA131" i="35"/>
  <c r="AA133" i="35" s="1"/>
  <c r="AA140" i="36" a="1"/>
  <c r="AA140" i="36" s="1"/>
  <c r="AC5" i="40"/>
  <c r="AA5" i="42"/>
  <c r="AC5" i="41"/>
  <c r="AB6" i="40"/>
  <c r="Z6" i="42"/>
  <c r="AB6" i="41"/>
  <c r="Z133" i="36" a="1"/>
  <c r="Z133" i="36" s="1"/>
  <c r="Z133" i="37" s="1"/>
  <c r="Z141" i="36" a="1"/>
  <c r="Z141" i="36" s="1"/>
  <c r="C30" i="40"/>
  <c r="C31" i="40" s="1"/>
  <c r="C30" i="42"/>
  <c r="C31" i="42" s="1"/>
  <c r="W135" i="36"/>
  <c r="T205" i="29"/>
  <c r="X134" i="37"/>
  <c r="X135" i="37" s="1"/>
  <c r="T81" i="29"/>
  <c r="C93" i="38"/>
  <c r="C96" i="41" s="1"/>
  <c r="C97" i="41" s="1"/>
  <c r="AN95" i="38"/>
  <c r="X135" i="36"/>
  <c r="Y13" i="37" a="1"/>
  <c r="Y13" i="37" s="1"/>
  <c r="Y85" i="37" a="1"/>
  <c r="Y85" i="37" s="1"/>
  <c r="Y49" i="37" a="1"/>
  <c r="Y49" i="37" s="1"/>
  <c r="Y46" i="37" a="1"/>
  <c r="Y46" i="37" s="1"/>
  <c r="Y58" i="37" a="1"/>
  <c r="Y58" i="37" s="1"/>
  <c r="Y73" i="37" a="1"/>
  <c r="Y73" i="37" s="1"/>
  <c r="Y65" i="37" a="1"/>
  <c r="Y65" i="37" s="1"/>
  <c r="Y27" i="37" a="1"/>
  <c r="Y27" i="37" s="1"/>
  <c r="Y33" i="37" a="1"/>
  <c r="Y33" i="37" s="1"/>
  <c r="Y39" i="37" a="1"/>
  <c r="Y39" i="37" s="1"/>
  <c r="Z17" i="36" a="1"/>
  <c r="Z17" i="36" s="1"/>
  <c r="Z63" i="36" a="1"/>
  <c r="Z63" i="36" s="1"/>
  <c r="Z19" i="36" a="1"/>
  <c r="Z19" i="36" s="1"/>
  <c r="Y100" i="37" a="1"/>
  <c r="Y100" i="37" s="1"/>
  <c r="Z61" i="36" a="1"/>
  <c r="Z61" i="36" s="1"/>
  <c r="Y25" i="37" a="1"/>
  <c r="Y25" i="37" s="1"/>
  <c r="Y51" i="37" a="1"/>
  <c r="Y51" i="37" s="1"/>
  <c r="Y29" i="37" a="1"/>
  <c r="Y29" i="37" s="1"/>
  <c r="Y47" i="37" a="1"/>
  <c r="Y47" i="37" s="1"/>
  <c r="Y61" i="37" a="1"/>
  <c r="Y61" i="37" s="1"/>
  <c r="Y55" i="37" a="1"/>
  <c r="Y55" i="37" s="1"/>
  <c r="Y83" i="37" a="1"/>
  <c r="Y83" i="37" s="1"/>
  <c r="Y94" i="37" a="1"/>
  <c r="Y94" i="37" s="1"/>
  <c r="Y113" i="37" a="1"/>
  <c r="Y113" i="37" s="1"/>
  <c r="Y88" i="37" a="1"/>
  <c r="Y88" i="37" s="1"/>
  <c r="Y35" i="37" a="1"/>
  <c r="Y35" i="37" s="1"/>
  <c r="Y108" i="37" a="1"/>
  <c r="Y108" i="37" s="1"/>
  <c r="Z28" i="36" a="1"/>
  <c r="Z28" i="36" s="1"/>
  <c r="Z20" i="36" a="1"/>
  <c r="Z20" i="36" s="1"/>
  <c r="Y18" i="37" a="1"/>
  <c r="Y18" i="37" s="1"/>
  <c r="Y79" i="37" a="1"/>
  <c r="Y79" i="37" s="1"/>
  <c r="Y19" i="37" a="1"/>
  <c r="Y19" i="37" s="1"/>
  <c r="Y26" i="37" a="1"/>
  <c r="Y26" i="37" s="1"/>
  <c r="Y106" i="37" a="1"/>
  <c r="Y106" i="37" s="1"/>
  <c r="Y54" i="37" a="1"/>
  <c r="Y54" i="37" s="1"/>
  <c r="Y36" i="37" a="1"/>
  <c r="Y36" i="37" s="1"/>
  <c r="Y70" i="37" a="1"/>
  <c r="Y70" i="37" s="1"/>
  <c r="Y86" i="37" a="1"/>
  <c r="Y86" i="37" s="1"/>
  <c r="Y115" i="37" a="1"/>
  <c r="Y115" i="37" s="1"/>
  <c r="Y48" i="37" a="1"/>
  <c r="Y48" i="37" s="1"/>
  <c r="Y119" i="37" a="1"/>
  <c r="Y119" i="37" s="1"/>
  <c r="Z115" i="36" a="1"/>
  <c r="Z115" i="36" s="1"/>
  <c r="Y34" i="37" a="1"/>
  <c r="Y34" i="37" s="1"/>
  <c r="Z56" i="36" a="1"/>
  <c r="Z56" i="36" s="1"/>
  <c r="Z46" i="36" a="1"/>
  <c r="Z46" i="36" s="1"/>
  <c r="Z113" i="36" a="1"/>
  <c r="Z113" i="36" s="1"/>
  <c r="Y20" i="37" a="1"/>
  <c r="Y20" i="37" s="1"/>
  <c r="Y15" i="37" a="1"/>
  <c r="Y15" i="37" s="1"/>
  <c r="Y21" i="37" a="1"/>
  <c r="Y21" i="37" s="1"/>
  <c r="Y30" i="37" a="1"/>
  <c r="Y30" i="37" s="1"/>
  <c r="Y40" i="37" a="1"/>
  <c r="Y40" i="37" s="1"/>
  <c r="Y64" i="37" a="1"/>
  <c r="Y64" i="37" s="1"/>
  <c r="Y44" i="37" a="1"/>
  <c r="Y44" i="37" s="1"/>
  <c r="Y81" i="37" a="1"/>
  <c r="Y81" i="37" s="1"/>
  <c r="Y102" i="37" a="1"/>
  <c r="Y102" i="37" s="1"/>
  <c r="Y131" i="37" a="1"/>
  <c r="Y131" i="37" s="1"/>
  <c r="Z110" i="36" a="1"/>
  <c r="Z110" i="36" s="1"/>
  <c r="Y80" i="37" a="1"/>
  <c r="Y80" i="37" s="1"/>
  <c r="Y78" i="37" a="1"/>
  <c r="Y78" i="37" s="1"/>
  <c r="Y69" i="37" a="1"/>
  <c r="Y69" i="37" s="1"/>
  <c r="C30" i="31"/>
  <c r="C31" i="31" s="1"/>
  <c r="C32" i="36"/>
  <c r="C33" i="36" s="1"/>
  <c r="C30" i="35"/>
  <c r="C31" i="35" s="1"/>
  <c r="C32" i="37"/>
  <c r="C33" i="37" s="1"/>
  <c r="Z16" i="36" a="1"/>
  <c r="Z16" i="36" s="1"/>
  <c r="Z74" i="36" a="1"/>
  <c r="Z74" i="36" s="1"/>
  <c r="Z26" i="36" a="1"/>
  <c r="Z26" i="36" s="1"/>
  <c r="Z90" i="36" a="1"/>
  <c r="Z90" i="36" s="1"/>
  <c r="Z132" i="37"/>
  <c r="Z122" i="37" s="1" a="1"/>
  <c r="Z122" i="37" s="1"/>
  <c r="Y22" i="37" a="1"/>
  <c r="Y22" i="37" s="1"/>
  <c r="Y17" i="37" a="1"/>
  <c r="Y17" i="37" s="1"/>
  <c r="Y23" i="37" a="1"/>
  <c r="Y23" i="37" s="1"/>
  <c r="Y32" i="37" a="1"/>
  <c r="Y32" i="37" s="1"/>
  <c r="Y72" i="37" a="1"/>
  <c r="Y72" i="37" s="1"/>
  <c r="Y110" i="37" a="1"/>
  <c r="Y110" i="37" s="1"/>
  <c r="Y60" i="37" a="1"/>
  <c r="Y60" i="37" s="1"/>
  <c r="Y89" i="37" a="1"/>
  <c r="Y89" i="37" s="1"/>
  <c r="Y105" i="37" a="1"/>
  <c r="Y105" i="37" s="1"/>
  <c r="Y107" i="37" a="1"/>
  <c r="Y107" i="37" s="1"/>
  <c r="Y56" i="37" a="1"/>
  <c r="Y56" i="37" s="1"/>
  <c r="Y62" i="37" a="1"/>
  <c r="Y62" i="37" s="1"/>
  <c r="Y127" i="37" a="1"/>
  <c r="Y127" i="37" s="1"/>
  <c r="Z89" i="36" a="1"/>
  <c r="Z89" i="36" s="1"/>
  <c r="Z101" i="36" a="1"/>
  <c r="Z101" i="36" s="1"/>
  <c r="Y16" i="37" a="1"/>
  <c r="Y16" i="37" s="1"/>
  <c r="Y42" i="37" a="1"/>
  <c r="Y42" i="37" s="1"/>
  <c r="Y50" i="37" a="1"/>
  <c r="Y50" i="37" s="1"/>
  <c r="Y120" i="37" a="1"/>
  <c r="Y120" i="37" s="1"/>
  <c r="Z111" i="36" a="1"/>
  <c r="Z111" i="36" s="1"/>
  <c r="Z82" i="36" a="1"/>
  <c r="Z82" i="36" s="1"/>
  <c r="Z77" i="36" a="1"/>
  <c r="Z77" i="36" s="1"/>
  <c r="Z104" i="36" a="1"/>
  <c r="Z104" i="36" s="1"/>
  <c r="Y24" i="37" a="1"/>
  <c r="Y24" i="37" s="1"/>
  <c r="Y14" i="37" a="1"/>
  <c r="Y14" i="37" s="1"/>
  <c r="Y37" i="37" a="1"/>
  <c r="Y37" i="37" s="1"/>
  <c r="Y45" i="37" a="1"/>
  <c r="Y45" i="37" s="1"/>
  <c r="Y84" i="37" a="1"/>
  <c r="Y84" i="37" s="1"/>
  <c r="Y41" i="37" a="1"/>
  <c r="Y41" i="37" s="1"/>
  <c r="Y111" i="37" a="1"/>
  <c r="Y111" i="37" s="1"/>
  <c r="Y90" i="37" a="1"/>
  <c r="Y90" i="37" s="1"/>
  <c r="Y99" i="37" a="1"/>
  <c r="Y99" i="37" s="1"/>
  <c r="Y129" i="37" a="1"/>
  <c r="Y129" i="37" s="1"/>
  <c r="Y74" i="37" a="1"/>
  <c r="Y74" i="37" s="1"/>
  <c r="Y104" i="37" a="1"/>
  <c r="Y104" i="37" s="1"/>
  <c r="Y96" i="37" a="1"/>
  <c r="Y96" i="37" s="1"/>
  <c r="Y103" i="37" a="1"/>
  <c r="Y103" i="37" s="1"/>
  <c r="Y112" i="37" a="1"/>
  <c r="Y112" i="37" s="1"/>
  <c r="Y123" i="37" a="1"/>
  <c r="Y123" i="37" s="1"/>
  <c r="Y121" i="37" a="1"/>
  <c r="Y121" i="37" s="1"/>
  <c r="Z62" i="36" a="1"/>
  <c r="Z62" i="36" s="1"/>
  <c r="Z121" i="36" a="1"/>
  <c r="Z121" i="36" s="1"/>
  <c r="Y43" i="37" a="1"/>
  <c r="Y43" i="37" s="1"/>
  <c r="Y31" i="37" a="1"/>
  <c r="Y31" i="37" s="1"/>
  <c r="Y68" i="37" a="1"/>
  <c r="Y68" i="37" s="1"/>
  <c r="Y53" i="37" a="1"/>
  <c r="Y53" i="37" s="1"/>
  <c r="Y52" i="37" a="1"/>
  <c r="Y52" i="37" s="1"/>
  <c r="Y57" i="37" a="1"/>
  <c r="Y57" i="37" s="1"/>
  <c r="Y67" i="37" a="1"/>
  <c r="Y67" i="37" s="1"/>
  <c r="Y76" i="37" a="1"/>
  <c r="Y76" i="37" s="1"/>
  <c r="Y75" i="37" a="1"/>
  <c r="Y75" i="37" s="1"/>
  <c r="Y117" i="37" a="1"/>
  <c r="Y117" i="37" s="1"/>
  <c r="Y87" i="37" a="1"/>
  <c r="Y87" i="37" s="1"/>
  <c r="Y109" i="37" a="1"/>
  <c r="Y109" i="37" s="1"/>
  <c r="Y130" i="37" a="1"/>
  <c r="Y130" i="37" s="1"/>
  <c r="Y101" i="37" a="1"/>
  <c r="Y101" i="37" s="1"/>
  <c r="Y82" i="37" a="1"/>
  <c r="Y82" i="37" s="1"/>
  <c r="Y95" i="37" a="1"/>
  <c r="Y95" i="37" s="1"/>
  <c r="Y97" i="37" a="1"/>
  <c r="Y97" i="37" s="1"/>
  <c r="Y93" i="37" a="1"/>
  <c r="Y93" i="37" s="1"/>
  <c r="Y126" i="37" a="1"/>
  <c r="Y126" i="37" s="1"/>
  <c r="Y124" i="37" a="1"/>
  <c r="Y124" i="37" s="1"/>
  <c r="Z73" i="36" a="1"/>
  <c r="Z73" i="36" s="1"/>
  <c r="Z97" i="36" a="1"/>
  <c r="Z97" i="36" s="1"/>
  <c r="Z44" i="36" a="1"/>
  <c r="Z44" i="36" s="1"/>
  <c r="Y12" i="37" a="1"/>
  <c r="Y12" i="37" s="1"/>
  <c r="Y28" i="37" a="1"/>
  <c r="Y28" i="37" s="1"/>
  <c r="Y63" i="37" a="1"/>
  <c r="Y63" i="37" s="1"/>
  <c r="Y59" i="37" a="1"/>
  <c r="Y59" i="37" s="1"/>
  <c r="Y66" i="37" a="1"/>
  <c r="Y66" i="37" s="1"/>
  <c r="Y38" i="37" a="1"/>
  <c r="Y38" i="37" s="1"/>
  <c r="Y77" i="37" a="1"/>
  <c r="Y77" i="37" s="1"/>
  <c r="Y71" i="37" a="1"/>
  <c r="Y71" i="37" s="1"/>
  <c r="Y92" i="37" a="1"/>
  <c r="Y92" i="37" s="1"/>
  <c r="Y98" i="37" a="1"/>
  <c r="Y98" i="37" s="1"/>
  <c r="Y116" i="37" a="1"/>
  <c r="Y116" i="37" s="1"/>
  <c r="Y122" i="37" a="1"/>
  <c r="Y122" i="37" s="1"/>
  <c r="Y118" i="37" a="1"/>
  <c r="Y118" i="37" s="1"/>
  <c r="Y128" i="37" a="1"/>
  <c r="Y128" i="37" s="1"/>
  <c r="Y114" i="37" a="1"/>
  <c r="Y114" i="37" s="1"/>
  <c r="AB5" i="31"/>
  <c r="AB5" i="35"/>
  <c r="AB130" i="35" s="1"/>
  <c r="AB5" i="37"/>
  <c r="AB5" i="36"/>
  <c r="Y280" i="29"/>
  <c r="Y7" i="29" s="1"/>
  <c r="AA132" i="36" a="1"/>
  <c r="AA132" i="36" s="1"/>
  <c r="Z8" i="36"/>
  <c r="Y143" i="36"/>
  <c r="V267" i="29"/>
  <c r="AA7" i="37"/>
  <c r="AA8" i="37" s="1"/>
  <c r="AA7" i="36"/>
  <c r="AA142" i="36" s="1" a="1"/>
  <c r="AA142" i="36" s="1"/>
  <c r="Z288" i="29"/>
  <c r="Z281" i="29"/>
  <c r="Z8" i="29" s="1"/>
  <c r="S9" i="31"/>
  <c r="C29" i="22"/>
  <c r="AN31" i="22"/>
  <c r="M28" i="17"/>
  <c r="L27" i="17"/>
  <c r="L26" i="17"/>
  <c r="L25" i="17"/>
  <c r="L24" i="17"/>
  <c r="L23" i="17"/>
  <c r="L22" i="17"/>
  <c r="L21" i="17"/>
  <c r="L20" i="17"/>
  <c r="L19" i="17"/>
  <c r="L18" i="17"/>
  <c r="L17" i="17"/>
  <c r="L16" i="17"/>
  <c r="L15" i="17"/>
  <c r="L14" i="17"/>
  <c r="L13" i="17"/>
  <c r="L12" i="17"/>
  <c r="L11" i="17"/>
  <c r="L10" i="17"/>
  <c r="L9" i="17"/>
  <c r="L8" i="17"/>
  <c r="L28" i="17" s="1"/>
  <c r="L7" i="17"/>
  <c r="J28" i="17"/>
  <c r="H28" i="17"/>
  <c r="Z30" i="36" l="1" a="1"/>
  <c r="Z30" i="36" s="1"/>
  <c r="Z34" i="36" a="1"/>
  <c r="Z34" i="36" s="1"/>
  <c r="Z95" i="36" a="1"/>
  <c r="Z95" i="36" s="1"/>
  <c r="Z70" i="36" a="1"/>
  <c r="Z70" i="36" s="1"/>
  <c r="Z85" i="36" a="1"/>
  <c r="Z85" i="36" s="1"/>
  <c r="Z129" i="36" a="1"/>
  <c r="Z129" i="36" s="1"/>
  <c r="Z123" i="36" a="1"/>
  <c r="Z123" i="36" s="1"/>
  <c r="Z60" i="36" a="1"/>
  <c r="Z60" i="36" s="1"/>
  <c r="Z116" i="36" a="1"/>
  <c r="Z116" i="36" s="1"/>
  <c r="Z105" i="36" a="1"/>
  <c r="Z105" i="36" s="1"/>
  <c r="Z68" i="36" a="1"/>
  <c r="Z68" i="36" s="1"/>
  <c r="Z130" i="36" a="1"/>
  <c r="Z130" i="36" s="1"/>
  <c r="Z36" i="36" a="1"/>
  <c r="Z36" i="36" s="1"/>
  <c r="Z52" i="36" a="1"/>
  <c r="Z52" i="36" s="1"/>
  <c r="Z128" i="36" a="1"/>
  <c r="Z128" i="36" s="1"/>
  <c r="Z58" i="36" a="1"/>
  <c r="Z58" i="36" s="1"/>
  <c r="Z126" i="36" a="1"/>
  <c r="Z126" i="36" s="1"/>
  <c r="Z45" i="36" a="1"/>
  <c r="Z45" i="36" s="1"/>
  <c r="Z65" i="36" a="1"/>
  <c r="Z65" i="36" s="1"/>
  <c r="Z81" i="36" a="1"/>
  <c r="Z81" i="36" s="1"/>
  <c r="Z47" i="36" a="1"/>
  <c r="Z47" i="36" s="1"/>
  <c r="Z112" i="36" a="1"/>
  <c r="Z112" i="36" s="1"/>
  <c r="Z88" i="36" a="1"/>
  <c r="Z88" i="36" s="1"/>
  <c r="Z122" i="36" a="1"/>
  <c r="Z122" i="36" s="1"/>
  <c r="Z42" i="36" a="1"/>
  <c r="Z42" i="36" s="1"/>
  <c r="Z78" i="36" a="1"/>
  <c r="Z78" i="36" s="1"/>
  <c r="Z54" i="36" a="1"/>
  <c r="Z54" i="36" s="1"/>
  <c r="Z27" i="36" a="1"/>
  <c r="Z27" i="36" s="1"/>
  <c r="Z55" i="36" a="1"/>
  <c r="Z55" i="36" s="1"/>
  <c r="Z32" i="36" a="1"/>
  <c r="Z32" i="36" s="1"/>
  <c r="Z96" i="36" a="1"/>
  <c r="Z96" i="36" s="1"/>
  <c r="Z22" i="36" a="1"/>
  <c r="Z22" i="36" s="1"/>
  <c r="Z124" i="36" a="1"/>
  <c r="Z124" i="36" s="1"/>
  <c r="Z59" i="36" a="1"/>
  <c r="Z59" i="36" s="1"/>
  <c r="Z114" i="36" a="1"/>
  <c r="Z114" i="36" s="1"/>
  <c r="Z13" i="36" a="1"/>
  <c r="Z13" i="36" s="1"/>
  <c r="Z86" i="36" a="1"/>
  <c r="Z86" i="36" s="1"/>
  <c r="Z35" i="36" a="1"/>
  <c r="Z35" i="36" s="1"/>
  <c r="Z48" i="36" a="1"/>
  <c r="Z48" i="36" s="1"/>
  <c r="Z87" i="36" a="1"/>
  <c r="Z87" i="36" s="1"/>
  <c r="Z102" i="36" a="1"/>
  <c r="Z102" i="36" s="1"/>
  <c r="Z25" i="36" a="1"/>
  <c r="Z25" i="36" s="1"/>
  <c r="Z71" i="36" a="1"/>
  <c r="Z71" i="36" s="1"/>
  <c r="Z109" i="36" a="1"/>
  <c r="Z109" i="36" s="1"/>
  <c r="Z41" i="36" a="1"/>
  <c r="Z41" i="36" s="1"/>
  <c r="Z24" i="36" a="1"/>
  <c r="Z24" i="36" s="1"/>
  <c r="Z120" i="36" a="1"/>
  <c r="Z120" i="36" s="1"/>
  <c r="Z50" i="36" a="1"/>
  <c r="Z50" i="36" s="1"/>
  <c r="Z117" i="36" a="1"/>
  <c r="Z117" i="36" s="1"/>
  <c r="Z100" i="36" a="1"/>
  <c r="Z100" i="36" s="1"/>
  <c r="Z21" i="36" a="1"/>
  <c r="Z21" i="36" s="1"/>
  <c r="Z79" i="36" a="1"/>
  <c r="Z79" i="36" s="1"/>
  <c r="Z108" i="36" a="1"/>
  <c r="Z108" i="36" s="1"/>
  <c r="Z118" i="36" a="1"/>
  <c r="Z118" i="36" s="1"/>
  <c r="Z92" i="36" a="1"/>
  <c r="Z92" i="36" s="1"/>
  <c r="Z64" i="36" a="1"/>
  <c r="Z64" i="36" s="1"/>
  <c r="Z76" i="36" a="1"/>
  <c r="Z76" i="36" s="1"/>
  <c r="Z38" i="36" a="1"/>
  <c r="Z38" i="36" s="1"/>
  <c r="Z51" i="36" a="1"/>
  <c r="Z51" i="36" s="1"/>
  <c r="Z72" i="36" a="1"/>
  <c r="Z72" i="36" s="1"/>
  <c r="Z91" i="36" a="1"/>
  <c r="Z91" i="36" s="1"/>
  <c r="Z15" i="36" a="1"/>
  <c r="Z15" i="36" s="1"/>
  <c r="Z37" i="36" a="1"/>
  <c r="Z37" i="36" s="1"/>
  <c r="Z18" i="36" a="1"/>
  <c r="Z18" i="36" s="1"/>
  <c r="Z103" i="36" a="1"/>
  <c r="Z103" i="36" s="1"/>
  <c r="Z127" i="36" a="1"/>
  <c r="Z127" i="36" s="1"/>
  <c r="Z106" i="36" a="1"/>
  <c r="Z106" i="36" s="1"/>
  <c r="Z84" i="36" a="1"/>
  <c r="Z84" i="36" s="1"/>
  <c r="Z67" i="36" a="1"/>
  <c r="Z67" i="36" s="1"/>
  <c r="Z33" i="36" a="1"/>
  <c r="Z33" i="36" s="1"/>
  <c r="Z29" i="36" a="1"/>
  <c r="Z29" i="36" s="1"/>
  <c r="Z14" i="36" a="1"/>
  <c r="Z14" i="36" s="1"/>
  <c r="Z83" i="36" a="1"/>
  <c r="Z83" i="36" s="1"/>
  <c r="Z23" i="36" a="1"/>
  <c r="Z23" i="36" s="1"/>
  <c r="AB5" i="42"/>
  <c r="AD5" i="40"/>
  <c r="AD5" i="41"/>
  <c r="Z75" i="36" a="1"/>
  <c r="Z75" i="36" s="1"/>
  <c r="Z99" i="36" a="1"/>
  <c r="Z99" i="36" s="1"/>
  <c r="Z131" i="36" a="1"/>
  <c r="Z131" i="36" s="1"/>
  <c r="Z12" i="36" a="1"/>
  <c r="Z12" i="36" s="1"/>
  <c r="Z43" i="36" a="1"/>
  <c r="Z43" i="36" s="1"/>
  <c r="Z80" i="36" a="1"/>
  <c r="Z80" i="36" s="1"/>
  <c r="Z69" i="36" a="1"/>
  <c r="Z69" i="36" s="1"/>
  <c r="Z94" i="36" a="1"/>
  <c r="Z94" i="36" s="1"/>
  <c r="Z31" i="36" a="1"/>
  <c r="Z31" i="36" s="1"/>
  <c r="Z93" i="36" a="1"/>
  <c r="Z93" i="36" s="1"/>
  <c r="Z39" i="36" a="1"/>
  <c r="Z39" i="36" s="1"/>
  <c r="Z66" i="36" a="1"/>
  <c r="Z66" i="36" s="1"/>
  <c r="Z107" i="36" a="1"/>
  <c r="Z107" i="36" s="1"/>
  <c r="AB131" i="35"/>
  <c r="Z98" i="36" a="1"/>
  <c r="Z98" i="36" s="1"/>
  <c r="Z40" i="36" a="1"/>
  <c r="Z40" i="36" s="1"/>
  <c r="Z119" i="36" a="1"/>
  <c r="Z119" i="36" s="1"/>
  <c r="Z53" i="36" a="1"/>
  <c r="Z53" i="36" s="1"/>
  <c r="Z49" i="36" a="1"/>
  <c r="Z49" i="36" s="1"/>
  <c r="Z125" i="36" a="1"/>
  <c r="Z125" i="36" s="1"/>
  <c r="Z57" i="36" a="1"/>
  <c r="Z57" i="36" s="1"/>
  <c r="AC6" i="40"/>
  <c r="AA6" i="42"/>
  <c r="AC6" i="41"/>
  <c r="AA141" i="36" a="1"/>
  <c r="AA141" i="36" s="1"/>
  <c r="AA133" i="36" s="1" a="1"/>
  <c r="AA133" i="36" s="1"/>
  <c r="AA133" i="37" s="1"/>
  <c r="U81" i="29"/>
  <c r="Z13" i="37" a="1"/>
  <c r="Z13" i="37" s="1"/>
  <c r="Z92" i="37" a="1"/>
  <c r="Z92" i="37" s="1"/>
  <c r="C32" i="40"/>
  <c r="C33" i="40" s="1"/>
  <c r="C32" i="42"/>
  <c r="C33" i="42" s="1"/>
  <c r="Z50" i="37" a="1"/>
  <c r="Z50" i="37" s="1"/>
  <c r="V205" i="29"/>
  <c r="C95" i="38"/>
  <c r="C98" i="41" s="1"/>
  <c r="C99" i="41" s="1"/>
  <c r="AN97" i="38"/>
  <c r="Z40" i="37" a="1"/>
  <c r="Z40" i="37" s="1"/>
  <c r="Z36" i="37" a="1"/>
  <c r="Z36" i="37" s="1"/>
  <c r="Z61" i="37" a="1"/>
  <c r="Z61" i="37" s="1"/>
  <c r="Z38" i="37" a="1"/>
  <c r="Z38" i="37" s="1"/>
  <c r="Z89" i="37" a="1"/>
  <c r="Z89" i="37" s="1"/>
  <c r="Z12" i="37" a="1"/>
  <c r="Z12" i="37" s="1"/>
  <c r="Z35" i="37" a="1"/>
  <c r="Z35" i="37" s="1"/>
  <c r="Z42" i="37" a="1"/>
  <c r="Z42" i="37" s="1"/>
  <c r="Z75" i="37" a="1"/>
  <c r="Z75" i="37" s="1"/>
  <c r="Z47" i="37" a="1"/>
  <c r="Z47" i="37" s="1"/>
  <c r="Z93" i="37" a="1"/>
  <c r="Z93" i="37" s="1"/>
  <c r="Z20" i="37" a="1"/>
  <c r="Z20" i="37" s="1"/>
  <c r="Z128" i="37" a="1"/>
  <c r="Z128" i="37" s="1"/>
  <c r="Z27" i="37" a="1"/>
  <c r="Z27" i="37" s="1"/>
  <c r="Z26" i="37" a="1"/>
  <c r="Z26" i="37" s="1"/>
  <c r="Z34" i="37" a="1"/>
  <c r="Z34" i="37" s="1"/>
  <c r="Z99" i="37" a="1"/>
  <c r="Z99" i="37" s="1"/>
  <c r="Z46" i="37" a="1"/>
  <c r="Z46" i="37" s="1"/>
  <c r="Z69" i="37" a="1"/>
  <c r="Z69" i="37" s="1"/>
  <c r="Z118" i="37" a="1"/>
  <c r="Z118" i="37" s="1"/>
  <c r="Z84" i="37" a="1"/>
  <c r="Z84" i="37" s="1"/>
  <c r="Z15" i="37" a="1"/>
  <c r="Z15" i="37" s="1"/>
  <c r="Z32" i="37" a="1"/>
  <c r="Z32" i="37" s="1"/>
  <c r="Z33" i="37" a="1"/>
  <c r="Z33" i="37" s="1"/>
  <c r="Z62" i="37" a="1"/>
  <c r="Z62" i="37" s="1"/>
  <c r="Z76" i="37" a="1"/>
  <c r="Z76" i="37" s="1"/>
  <c r="Z107" i="37" a="1"/>
  <c r="Z107" i="37" s="1"/>
  <c r="Z16" i="37" a="1"/>
  <c r="Z16" i="37" s="1"/>
  <c r="Z21" i="37" a="1"/>
  <c r="Z21" i="37" s="1"/>
  <c r="Z44" i="37" a="1"/>
  <c r="Z44" i="37" s="1"/>
  <c r="Z39" i="37" a="1"/>
  <c r="Z39" i="37" s="1"/>
  <c r="Z54" i="37" a="1"/>
  <c r="Z54" i="37" s="1"/>
  <c r="Z100" i="37" a="1"/>
  <c r="Z100" i="37" s="1"/>
  <c r="Z103" i="37" a="1"/>
  <c r="Z103" i="37" s="1"/>
  <c r="Z18" i="37" a="1"/>
  <c r="Z18" i="37" s="1"/>
  <c r="Z23" i="37" a="1"/>
  <c r="Z23" i="37" s="1"/>
  <c r="Z51" i="37" a="1"/>
  <c r="Z51" i="37" s="1"/>
  <c r="Z87" i="37" a="1"/>
  <c r="Z87" i="37" s="1"/>
  <c r="Z73" i="37" a="1"/>
  <c r="Z73" i="37" s="1"/>
  <c r="Z111" i="37" a="1"/>
  <c r="Z111" i="37" s="1"/>
  <c r="Z86" i="37" a="1"/>
  <c r="Z86" i="37" s="1"/>
  <c r="Z25" i="37" a="1"/>
  <c r="Z25" i="37" s="1"/>
  <c r="Z64" i="37" a="1"/>
  <c r="Z64" i="37" s="1"/>
  <c r="Z83" i="37" a="1"/>
  <c r="Z83" i="37" s="1"/>
  <c r="Z105" i="37" a="1"/>
  <c r="Z105" i="37" s="1"/>
  <c r="Z55" i="37" a="1"/>
  <c r="Z55" i="37" s="1"/>
  <c r="Z24" i="37" a="1"/>
  <c r="Z24" i="37" s="1"/>
  <c r="Z14" i="37" a="1"/>
  <c r="Z14" i="37" s="1"/>
  <c r="Z58" i="37" a="1"/>
  <c r="Z58" i="37" s="1"/>
  <c r="Z56" i="37" a="1"/>
  <c r="Z56" i="37" s="1"/>
  <c r="Z41" i="37" a="1"/>
  <c r="Z41" i="37" s="1"/>
  <c r="Z72" i="37" a="1"/>
  <c r="Z72" i="37" s="1"/>
  <c r="Z109" i="37" a="1"/>
  <c r="Z109" i="37" s="1"/>
  <c r="Z22" i="37" a="1"/>
  <c r="Z22" i="37" s="1"/>
  <c r="Z19" i="37" a="1"/>
  <c r="Z19" i="37" s="1"/>
  <c r="Z29" i="37" a="1"/>
  <c r="Z29" i="37" s="1"/>
  <c r="Z52" i="37" a="1"/>
  <c r="Z52" i="37" s="1"/>
  <c r="Z68" i="37" a="1"/>
  <c r="Z68" i="37" s="1"/>
  <c r="Z63" i="37" a="1"/>
  <c r="Z63" i="37" s="1"/>
  <c r="Z59" i="37" a="1"/>
  <c r="Z59" i="37" s="1"/>
  <c r="Z57" i="37" a="1"/>
  <c r="Z57" i="37" s="1"/>
  <c r="Z101" i="37" a="1"/>
  <c r="Z101" i="37" s="1"/>
  <c r="Z71" i="37" a="1"/>
  <c r="Z71" i="37" s="1"/>
  <c r="Z129" i="37" a="1"/>
  <c r="Z129" i="37" s="1"/>
  <c r="Z131" i="37" a="1"/>
  <c r="Z131" i="37" s="1"/>
  <c r="Z48" i="37" a="1"/>
  <c r="Z48" i="37" s="1"/>
  <c r="Z67" i="37" a="1"/>
  <c r="Z67" i="37" s="1"/>
  <c r="Z77" i="37" a="1"/>
  <c r="Z77" i="37" s="1"/>
  <c r="Z96" i="37" a="1"/>
  <c r="Z96" i="37" s="1"/>
  <c r="Z102" i="37" a="1"/>
  <c r="Z102" i="37" s="1"/>
  <c r="Z53" i="37" a="1"/>
  <c r="Z53" i="37" s="1"/>
  <c r="Z43" i="37" a="1"/>
  <c r="Z43" i="37" s="1"/>
  <c r="Z31" i="37" a="1"/>
  <c r="Z31" i="37" s="1"/>
  <c r="Z65" i="37" a="1"/>
  <c r="Z65" i="37" s="1"/>
  <c r="Z28" i="37" a="1"/>
  <c r="Z28" i="37" s="1"/>
  <c r="Z79" i="37" a="1"/>
  <c r="Z79" i="37" s="1"/>
  <c r="Z37" i="37" a="1"/>
  <c r="Z37" i="37" s="1"/>
  <c r="Z66" i="37" a="1"/>
  <c r="Z66" i="37" s="1"/>
  <c r="Z74" i="37" a="1"/>
  <c r="Z74" i="37" s="1"/>
  <c r="Z88" i="37" a="1"/>
  <c r="Z88" i="37" s="1"/>
  <c r="Z90" i="37" a="1"/>
  <c r="Z90" i="37" s="1"/>
  <c r="Z113" i="37" a="1"/>
  <c r="Z113" i="37" s="1"/>
  <c r="Z60" i="37" a="1"/>
  <c r="Z60" i="37" s="1"/>
  <c r="Z17" i="37" a="1"/>
  <c r="Z17" i="37" s="1"/>
  <c r="Z49" i="37" a="1"/>
  <c r="Z49" i="37" s="1"/>
  <c r="Z30" i="37" a="1"/>
  <c r="Z30" i="37" s="1"/>
  <c r="Z80" i="37" a="1"/>
  <c r="Z80" i="37" s="1"/>
  <c r="Z45" i="37" a="1"/>
  <c r="Z45" i="37" s="1"/>
  <c r="Z124" i="37" a="1"/>
  <c r="Z124" i="37" s="1"/>
  <c r="Z78" i="37" a="1"/>
  <c r="Z78" i="37" s="1"/>
  <c r="Z104" i="37" a="1"/>
  <c r="Z104" i="37" s="1"/>
  <c r="Z94" i="37" a="1"/>
  <c r="Z94" i="37" s="1"/>
  <c r="Z123" i="37" a="1"/>
  <c r="Z123" i="37" s="1"/>
  <c r="Z82" i="37" a="1"/>
  <c r="Z82" i="37" s="1"/>
  <c r="Z95" i="37" a="1"/>
  <c r="Z95" i="37" s="1"/>
  <c r="Z117" i="37" a="1"/>
  <c r="Z117" i="37" s="1"/>
  <c r="Z112" i="37" a="1"/>
  <c r="Z112" i="37" s="1"/>
  <c r="Z114" i="37" a="1"/>
  <c r="Z114" i="37" s="1"/>
  <c r="Z125" i="37" a="1"/>
  <c r="Z125" i="37" s="1"/>
  <c r="Z106" i="37" a="1"/>
  <c r="Z106" i="37" s="1"/>
  <c r="Z85" i="37" a="1"/>
  <c r="Z85" i="37" s="1"/>
  <c r="Z116" i="37" a="1"/>
  <c r="Z116" i="37" s="1"/>
  <c r="Z126" i="37" a="1"/>
  <c r="Z126" i="37" s="1"/>
  <c r="Z121" i="37" a="1"/>
  <c r="Z121" i="37" s="1"/>
  <c r="Z70" i="37" a="1"/>
  <c r="Z70" i="37" s="1"/>
  <c r="Z110" i="37" a="1"/>
  <c r="Z110" i="37" s="1"/>
  <c r="Z97" i="37" a="1"/>
  <c r="Z97" i="37" s="1"/>
  <c r="Z120" i="37" a="1"/>
  <c r="Z120" i="37" s="1"/>
  <c r="Z108" i="37" a="1"/>
  <c r="Z108" i="37" s="1"/>
  <c r="Z130" i="37" a="1"/>
  <c r="Z130" i="37" s="1"/>
  <c r="Z127" i="37" a="1"/>
  <c r="Z127" i="37" s="1"/>
  <c r="Z115" i="37" a="1"/>
  <c r="Z115" i="37" s="1"/>
  <c r="Z81" i="37" a="1"/>
  <c r="Z81" i="37" s="1"/>
  <c r="Z91" i="37" a="1"/>
  <c r="Z91" i="37" s="1"/>
  <c r="Z98" i="37" a="1"/>
  <c r="Z98" i="37" s="1"/>
  <c r="Z119" i="37" a="1"/>
  <c r="Z119" i="37" s="1"/>
  <c r="Y134" i="37"/>
  <c r="Y135" i="36"/>
  <c r="C32" i="31"/>
  <c r="C33" i="31" s="1"/>
  <c r="C32" i="35"/>
  <c r="C33" i="35" s="1"/>
  <c r="C34" i="36"/>
  <c r="C35" i="36" s="1"/>
  <c r="C34" i="37"/>
  <c r="C35" i="37" s="1"/>
  <c r="AB140" i="36" a="1"/>
  <c r="AB140" i="36" s="1"/>
  <c r="AB132" i="36" s="1" a="1"/>
  <c r="AB132" i="36" s="1"/>
  <c r="AC5" i="31"/>
  <c r="AC5" i="37"/>
  <c r="AC5" i="36"/>
  <c r="Z280" i="29"/>
  <c r="Z7" i="29" s="1"/>
  <c r="AC5" i="35"/>
  <c r="AB7" i="37"/>
  <c r="AB8" i="37" s="1"/>
  <c r="AB7" i="36"/>
  <c r="AB142" i="36" s="1" a="1"/>
  <c r="AB142" i="36" s="1"/>
  <c r="AA8" i="36"/>
  <c r="AA130" i="36" a="1"/>
  <c r="AA130" i="36" s="1"/>
  <c r="AA74" i="36" a="1"/>
  <c r="AA74" i="36" s="1"/>
  <c r="AA103" i="36" a="1"/>
  <c r="AA103" i="36" s="1"/>
  <c r="AA80" i="36" a="1"/>
  <c r="AA80" i="36" s="1"/>
  <c r="AA46" i="36" a="1"/>
  <c r="AA46" i="36" s="1"/>
  <c r="AA64" i="36" a="1"/>
  <c r="AA64" i="36" s="1"/>
  <c r="AA30" i="36" a="1"/>
  <c r="AA30" i="36" s="1"/>
  <c r="AA54" i="36" a="1"/>
  <c r="AA54" i="36" s="1"/>
  <c r="AA82" i="36" a="1"/>
  <c r="AA82" i="36" s="1"/>
  <c r="AA16" i="36" a="1"/>
  <c r="AA16" i="36" s="1"/>
  <c r="AA36" i="36" a="1"/>
  <c r="AA36" i="36" s="1"/>
  <c r="AA34" i="36" a="1"/>
  <c r="AA34" i="36" s="1"/>
  <c r="AA21" i="36" a="1"/>
  <c r="AA21" i="36" s="1"/>
  <c r="AA37" i="36" a="1"/>
  <c r="AA37" i="36" s="1"/>
  <c r="AA90" i="36" a="1"/>
  <c r="AA90" i="36" s="1"/>
  <c r="AA76" i="36" a="1"/>
  <c r="AA76" i="36" s="1"/>
  <c r="AA108" i="36" a="1"/>
  <c r="AA108" i="36" s="1"/>
  <c r="AA94" i="36" a="1"/>
  <c r="AA94" i="36" s="1"/>
  <c r="AA27" i="36" a="1"/>
  <c r="AA27" i="36" s="1"/>
  <c r="AA14" i="36" a="1"/>
  <c r="AA14" i="36" s="1"/>
  <c r="AA91" i="36" a="1"/>
  <c r="AA91" i="36" s="1"/>
  <c r="AA124" i="36" a="1"/>
  <c r="AA124" i="36" s="1"/>
  <c r="AA33" i="36" a="1"/>
  <c r="AA33" i="36" s="1"/>
  <c r="AA15" i="36" a="1"/>
  <c r="AA15" i="36" s="1"/>
  <c r="AA78" i="36" a="1"/>
  <c r="AA78" i="36" s="1"/>
  <c r="AA53" i="36" a="1"/>
  <c r="AA53" i="36" s="1"/>
  <c r="AA131" i="36" a="1"/>
  <c r="AA131" i="36" s="1"/>
  <c r="AA96" i="36" a="1"/>
  <c r="AA96" i="36" s="1"/>
  <c r="AA51" i="36" a="1"/>
  <c r="AA51" i="36" s="1"/>
  <c r="AA55" i="36" a="1"/>
  <c r="AA55" i="36" s="1"/>
  <c r="AA67" i="36" a="1"/>
  <c r="AA67" i="36" s="1"/>
  <c r="AA81" i="36" a="1"/>
  <c r="AA81" i="36" s="1"/>
  <c r="AA122" i="36" a="1"/>
  <c r="AA122" i="36" s="1"/>
  <c r="AA119" i="36" a="1"/>
  <c r="AA119" i="36" s="1"/>
  <c r="AA99" i="36" a="1"/>
  <c r="AA99" i="36" s="1"/>
  <c r="AA20" i="36" a="1"/>
  <c r="AA20" i="36" s="1"/>
  <c r="AA25" i="36" a="1"/>
  <c r="AA25" i="36" s="1"/>
  <c r="AA84" i="36" a="1"/>
  <c r="AA84" i="36" s="1"/>
  <c r="AA132" i="37"/>
  <c r="AA24" i="36" a="1"/>
  <c r="AA24" i="36" s="1"/>
  <c r="AA39" i="36" a="1"/>
  <c r="AA39" i="36" s="1"/>
  <c r="AA44" i="36" a="1"/>
  <c r="AA44" i="36" s="1"/>
  <c r="AA45" i="36" a="1"/>
  <c r="AA45" i="36" s="1"/>
  <c r="AA116" i="36" a="1"/>
  <c r="AA116" i="36" s="1"/>
  <c r="AA28" i="36" a="1"/>
  <c r="AA28" i="36" s="1"/>
  <c r="AA32" i="36" a="1"/>
  <c r="AA32" i="36" s="1"/>
  <c r="AA86" i="36" a="1"/>
  <c r="AA86" i="36" s="1"/>
  <c r="AA58" i="36" a="1"/>
  <c r="AA58" i="36" s="1"/>
  <c r="AA125" i="36" a="1"/>
  <c r="AA125" i="36" s="1"/>
  <c r="AA128" i="36" a="1"/>
  <c r="AA128" i="36" s="1"/>
  <c r="AA50" i="36" a="1"/>
  <c r="AA50" i="36" s="1"/>
  <c r="AA92" i="36" a="1"/>
  <c r="AA92" i="36" s="1"/>
  <c r="AA75" i="36" a="1"/>
  <c r="AA75" i="36" s="1"/>
  <c r="AA121" i="36" a="1"/>
  <c r="AA121" i="36" s="1"/>
  <c r="AA95" i="36" a="1"/>
  <c r="AA95" i="36" s="1"/>
  <c r="AA87" i="36" a="1"/>
  <c r="AA87" i="36" s="1"/>
  <c r="AA22" i="36" a="1"/>
  <c r="AA22" i="36" s="1"/>
  <c r="AA112" i="36" a="1"/>
  <c r="AA112" i="36" s="1"/>
  <c r="AA118" i="36" a="1"/>
  <c r="AA118" i="36" s="1"/>
  <c r="AA98" i="36" a="1"/>
  <c r="AA98" i="36" s="1"/>
  <c r="AA43" i="36" a="1"/>
  <c r="AA43" i="36" s="1"/>
  <c r="AA123" i="36" a="1"/>
  <c r="AA123" i="36" s="1"/>
  <c r="AA29" i="36" a="1"/>
  <c r="AA29" i="36" s="1"/>
  <c r="AA62" i="36" a="1"/>
  <c r="AA62" i="36" s="1"/>
  <c r="AA89" i="36" a="1"/>
  <c r="AA89" i="36" s="1"/>
  <c r="AA13" i="36" a="1"/>
  <c r="AA13" i="36" s="1"/>
  <c r="AA69" i="36" a="1"/>
  <c r="AA69" i="36" s="1"/>
  <c r="AA111" i="36" a="1"/>
  <c r="AA111" i="36" s="1"/>
  <c r="AA127" i="36" a="1"/>
  <c r="AA127" i="36" s="1"/>
  <c r="AA19" i="36" a="1"/>
  <c r="AA19" i="36" s="1"/>
  <c r="AA106" i="36" a="1"/>
  <c r="AA106" i="36" s="1"/>
  <c r="AA77" i="36" a="1"/>
  <c r="AA77" i="36" s="1"/>
  <c r="AA83" i="36" a="1"/>
  <c r="AA83" i="36" s="1"/>
  <c r="AA49" i="36" a="1"/>
  <c r="AA49" i="36" s="1"/>
  <c r="AA38" i="36" a="1"/>
  <c r="AA38" i="36" s="1"/>
  <c r="AA56" i="36" a="1"/>
  <c r="AA56" i="36" s="1"/>
  <c r="AA100" i="36" a="1"/>
  <c r="AA100" i="36" s="1"/>
  <c r="AA113" i="36" a="1"/>
  <c r="AA113" i="36" s="1"/>
  <c r="AA109" i="36" a="1"/>
  <c r="AA109" i="36" s="1"/>
  <c r="AA40" i="36" a="1"/>
  <c r="AA40" i="36" s="1"/>
  <c r="AA41" i="36" a="1"/>
  <c r="AA41" i="36" s="1"/>
  <c r="AA79" i="36" a="1"/>
  <c r="AA79" i="36" s="1"/>
  <c r="AA65" i="36" a="1"/>
  <c r="AA65" i="36" s="1"/>
  <c r="AA26" i="36" a="1"/>
  <c r="AA26" i="36" s="1"/>
  <c r="AA97" i="36" a="1"/>
  <c r="AA97" i="36" s="1"/>
  <c r="AA17" i="36" a="1"/>
  <c r="AA17" i="36" s="1"/>
  <c r="AA35" i="36" a="1"/>
  <c r="AA35" i="36" s="1"/>
  <c r="AA72" i="36" a="1"/>
  <c r="AA72" i="36" s="1"/>
  <c r="AA47" i="36" a="1"/>
  <c r="AA47" i="36" s="1"/>
  <c r="AA129" i="36" a="1"/>
  <c r="AA129" i="36" s="1"/>
  <c r="AA66" i="36" a="1"/>
  <c r="AA66" i="36" s="1"/>
  <c r="AA104" i="36" a="1"/>
  <c r="AA104" i="36" s="1"/>
  <c r="AA63" i="36" a="1"/>
  <c r="AA63" i="36" s="1"/>
  <c r="AA105" i="36" a="1"/>
  <c r="AA105" i="36" s="1"/>
  <c r="AA114" i="36" a="1"/>
  <c r="AA114" i="36" s="1"/>
  <c r="AA71" i="36" a="1"/>
  <c r="AA71" i="36" s="1"/>
  <c r="AA31" i="36" a="1"/>
  <c r="AA31" i="36" s="1"/>
  <c r="AA48" i="36" a="1"/>
  <c r="AA48" i="36" s="1"/>
  <c r="AA73" i="36" a="1"/>
  <c r="AA73" i="36" s="1"/>
  <c r="AA107" i="36" a="1"/>
  <c r="AA107" i="36" s="1"/>
  <c r="AA117" i="36" a="1"/>
  <c r="AA117" i="36" s="1"/>
  <c r="AA120" i="36" a="1"/>
  <c r="AA120" i="36" s="1"/>
  <c r="AA88" i="36" a="1"/>
  <c r="AA88" i="36" s="1"/>
  <c r="AA126" i="36" a="1"/>
  <c r="AA126" i="36" s="1"/>
  <c r="AA101" i="36" a="1"/>
  <c r="AA101" i="36" s="1"/>
  <c r="AA23" i="36" a="1"/>
  <c r="AA23" i="36" s="1"/>
  <c r="AA70" i="36" a="1"/>
  <c r="AA70" i="36" s="1"/>
  <c r="AA18" i="36" a="1"/>
  <c r="AA18" i="36" s="1"/>
  <c r="AA42" i="36" a="1"/>
  <c r="AA42" i="36" s="1"/>
  <c r="AA110" i="36" a="1"/>
  <c r="AA110" i="36" s="1"/>
  <c r="AA85" i="36" a="1"/>
  <c r="AA85" i="36" s="1"/>
  <c r="AA60" i="36" a="1"/>
  <c r="AA60" i="36" s="1"/>
  <c r="AA59" i="36" a="1"/>
  <c r="AA59" i="36" s="1"/>
  <c r="AA52" i="36" a="1"/>
  <c r="AA52" i="36" s="1"/>
  <c r="AA57" i="36" a="1"/>
  <c r="AA57" i="36" s="1"/>
  <c r="AA68" i="36" a="1"/>
  <c r="AA68" i="36" s="1"/>
  <c r="AA115" i="36" a="1"/>
  <c r="AA115" i="36" s="1"/>
  <c r="AA102" i="36" a="1"/>
  <c r="AA102" i="36" s="1"/>
  <c r="AA12" i="36" a="1"/>
  <c r="AA12" i="36" s="1"/>
  <c r="AA93" i="36" a="1"/>
  <c r="AA93" i="36" s="1"/>
  <c r="AA61" i="36" a="1"/>
  <c r="AA61" i="36" s="1"/>
  <c r="Z143" i="36"/>
  <c r="W267" i="29"/>
  <c r="T9" i="31"/>
  <c r="C31" i="22"/>
  <c r="AN33" i="22"/>
  <c r="Z134" i="36" l="1"/>
  <c r="AB6" i="42"/>
  <c r="AD6" i="40"/>
  <c r="AD6" i="41"/>
  <c r="AB141" i="36" a="1"/>
  <c r="AB141" i="36" s="1"/>
  <c r="AB133" i="36" s="1" a="1"/>
  <c r="AB133" i="36" s="1"/>
  <c r="AB133" i="37" s="1"/>
  <c r="AB133" i="35"/>
  <c r="C34" i="40"/>
  <c r="C35" i="40" s="1"/>
  <c r="C34" i="42"/>
  <c r="C35" i="42" s="1"/>
  <c r="W205" i="29"/>
  <c r="Y135" i="37"/>
  <c r="C97" i="38"/>
  <c r="C100" i="41" s="1"/>
  <c r="C101" i="41" s="1"/>
  <c r="AN99" i="38"/>
  <c r="V81" i="29"/>
  <c r="Z134" i="37"/>
  <c r="Z135" i="36"/>
  <c r="C34" i="31"/>
  <c r="C35" i="31" s="1"/>
  <c r="C36" i="37"/>
  <c r="C37" i="37" s="1"/>
  <c r="C34" i="35"/>
  <c r="C35" i="35" s="1"/>
  <c r="C36" i="36"/>
  <c r="C37" i="36" s="1"/>
  <c r="AB86" i="36" a="1"/>
  <c r="AB86" i="36" s="1"/>
  <c r="AB32" i="36" a="1"/>
  <c r="AB32" i="36" s="1"/>
  <c r="AB95" i="36" a="1"/>
  <c r="AB95" i="36" s="1"/>
  <c r="AB127" i="36" a="1"/>
  <c r="AB127" i="36" s="1"/>
  <c r="AB47" i="36" a="1"/>
  <c r="AB47" i="36" s="1"/>
  <c r="AB77" i="36" a="1"/>
  <c r="AB77" i="36" s="1"/>
  <c r="AB113" i="36" a="1"/>
  <c r="AB113" i="36" s="1"/>
  <c r="AB14" i="36" a="1"/>
  <c r="AB14" i="36" s="1"/>
  <c r="AB116" i="36" a="1"/>
  <c r="AB116" i="36" s="1"/>
  <c r="AB109" i="36" a="1"/>
  <c r="AB109" i="36" s="1"/>
  <c r="AB130" i="36" a="1"/>
  <c r="AB130" i="36" s="1"/>
  <c r="AB100" i="36" a="1"/>
  <c r="AB100" i="36" s="1"/>
  <c r="AB44" i="36" a="1"/>
  <c r="AB44" i="36" s="1"/>
  <c r="AB73" i="36" a="1"/>
  <c r="AB73" i="36" s="1"/>
  <c r="AB60" i="36" a="1"/>
  <c r="AB60" i="36" s="1"/>
  <c r="AB82" i="36" a="1"/>
  <c r="AB82" i="36" s="1"/>
  <c r="AB110" i="36" a="1"/>
  <c r="AB110" i="36" s="1"/>
  <c r="AB117" i="36" a="1"/>
  <c r="AB117" i="36" s="1"/>
  <c r="AB39" i="36" a="1"/>
  <c r="AB39" i="36" s="1"/>
  <c r="AB57" i="36" a="1"/>
  <c r="AB57" i="36" s="1"/>
  <c r="AB70" i="36" a="1"/>
  <c r="AB70" i="36" s="1"/>
  <c r="AB52" i="36" a="1"/>
  <c r="AB52" i="36" s="1"/>
  <c r="AB68" i="36" a="1"/>
  <c r="AB68" i="36" s="1"/>
  <c r="AB72" i="36" a="1"/>
  <c r="AB72" i="36" s="1"/>
  <c r="AB74" i="36" a="1"/>
  <c r="AB74" i="36" s="1"/>
  <c r="AB83" i="36" a="1"/>
  <c r="AB83" i="36" s="1"/>
  <c r="AB79" i="36" a="1"/>
  <c r="AB79" i="36" s="1"/>
  <c r="AB50" i="36" a="1"/>
  <c r="AB50" i="36" s="1"/>
  <c r="AB108" i="36" a="1"/>
  <c r="AB108" i="36" s="1"/>
  <c r="AB104" i="36" a="1"/>
  <c r="AB104" i="36" s="1"/>
  <c r="AB101" i="36" a="1"/>
  <c r="AB101" i="36" s="1"/>
  <c r="AB106" i="36" a="1"/>
  <c r="AB106" i="36" s="1"/>
  <c r="AB46" i="36" a="1"/>
  <c r="AB46" i="36" s="1"/>
  <c r="AB80" i="36" a="1"/>
  <c r="AB80" i="36" s="1"/>
  <c r="AB115" i="36" a="1"/>
  <c r="AB115" i="36" s="1"/>
  <c r="AB34" i="36" a="1"/>
  <c r="AB34" i="36" s="1"/>
  <c r="AB29" i="36" a="1"/>
  <c r="AB29" i="36" s="1"/>
  <c r="AB53" i="36" a="1"/>
  <c r="AB53" i="36" s="1"/>
  <c r="AB120" i="36" a="1"/>
  <c r="AB120" i="36" s="1"/>
  <c r="AB66" i="36" a="1"/>
  <c r="AB66" i="36" s="1"/>
  <c r="AB35" i="36" a="1"/>
  <c r="AB35" i="36" s="1"/>
  <c r="AB43" i="36" a="1"/>
  <c r="AB43" i="36" s="1"/>
  <c r="AB19" i="36" a="1"/>
  <c r="AB19" i="36" s="1"/>
  <c r="AB114" i="36" a="1"/>
  <c r="AB114" i="36" s="1"/>
  <c r="AB84" i="36" a="1"/>
  <c r="AB84" i="36" s="1"/>
  <c r="AB45" i="36" a="1"/>
  <c r="AB45" i="36" s="1"/>
  <c r="AB15" i="36" a="1"/>
  <c r="AB15" i="36" s="1"/>
  <c r="AB97" i="36" a="1"/>
  <c r="AB97" i="36" s="1"/>
  <c r="AB20" i="36" a="1"/>
  <c r="AB20" i="36" s="1"/>
  <c r="AB124" i="36" a="1"/>
  <c r="AB124" i="36" s="1"/>
  <c r="AB122" i="36" a="1"/>
  <c r="AB122" i="36" s="1"/>
  <c r="AB49" i="36" a="1"/>
  <c r="AB49" i="36" s="1"/>
  <c r="AB123" i="36" a="1"/>
  <c r="AB123" i="36" s="1"/>
  <c r="AB118" i="36" a="1"/>
  <c r="AB118" i="36" s="1"/>
  <c r="AB41" i="36" a="1"/>
  <c r="AB41" i="36" s="1"/>
  <c r="AB105" i="36" a="1"/>
  <c r="AB105" i="36" s="1"/>
  <c r="AB54" i="36" a="1"/>
  <c r="AB54" i="36" s="1"/>
  <c r="AB24" i="36" a="1"/>
  <c r="AB24" i="36" s="1"/>
  <c r="AB64" i="36" a="1"/>
  <c r="AB64" i="36" s="1"/>
  <c r="AB36" i="36" a="1"/>
  <c r="AB36" i="36" s="1"/>
  <c r="AB88" i="36" a="1"/>
  <c r="AB88" i="36" s="1"/>
  <c r="AB87" i="36" a="1"/>
  <c r="AB87" i="36" s="1"/>
  <c r="AB132" i="37"/>
  <c r="AB109" i="37" s="1" a="1"/>
  <c r="AB109" i="37" s="1"/>
  <c r="AB99" i="36" a="1"/>
  <c r="AB99" i="36" s="1"/>
  <c r="AB96" i="36" a="1"/>
  <c r="AB96" i="36" s="1"/>
  <c r="AB107" i="36" a="1"/>
  <c r="AB107" i="36" s="1"/>
  <c r="AB102" i="36" a="1"/>
  <c r="AB102" i="36" s="1"/>
  <c r="AB30" i="36" a="1"/>
  <c r="AB30" i="36" s="1"/>
  <c r="AB81" i="36" a="1"/>
  <c r="AB81" i="36" s="1"/>
  <c r="AB17" i="36" a="1"/>
  <c r="AB17" i="36" s="1"/>
  <c r="AB78" i="36" a="1"/>
  <c r="AB78" i="36" s="1"/>
  <c r="AB62" i="36" a="1"/>
  <c r="AB62" i="36" s="1"/>
  <c r="AB12" i="36" a="1"/>
  <c r="AB12" i="36" s="1"/>
  <c r="AB33" i="36" a="1"/>
  <c r="AB33" i="36" s="1"/>
  <c r="AB16" i="36" a="1"/>
  <c r="AB16" i="36" s="1"/>
  <c r="AB103" i="36" a="1"/>
  <c r="AB103" i="36" s="1"/>
  <c r="AB89" i="36" a="1"/>
  <c r="AB89" i="36" s="1"/>
  <c r="AB59" i="36" a="1"/>
  <c r="AB59" i="36" s="1"/>
  <c r="AB42" i="36" a="1"/>
  <c r="AB42" i="36" s="1"/>
  <c r="AB13" i="36" a="1"/>
  <c r="AB13" i="36" s="1"/>
  <c r="AB61" i="36" a="1"/>
  <c r="AB61" i="36" s="1"/>
  <c r="AB31" i="36" a="1"/>
  <c r="AB31" i="36" s="1"/>
  <c r="AB111" i="36" a="1"/>
  <c r="AB111" i="36" s="1"/>
  <c r="AB65" i="36" a="1"/>
  <c r="AB65" i="36" s="1"/>
  <c r="AB94" i="36" a="1"/>
  <c r="AB94" i="36" s="1"/>
  <c r="AB48" i="36" a="1"/>
  <c r="AB48" i="36" s="1"/>
  <c r="AB51" i="36" a="1"/>
  <c r="AB51" i="36" s="1"/>
  <c r="AB37" i="36" a="1"/>
  <c r="AB37" i="36" s="1"/>
  <c r="AB125" i="36" a="1"/>
  <c r="AB125" i="36" s="1"/>
  <c r="AB28" i="36" a="1"/>
  <c r="AB28" i="36" s="1"/>
  <c r="AA125" i="37" a="1"/>
  <c r="AA125" i="37" s="1"/>
  <c r="AA115" i="37" a="1"/>
  <c r="AA115" i="37" s="1"/>
  <c r="AA131" i="37" a="1"/>
  <c r="AA131" i="37" s="1"/>
  <c r="AA122" i="37" a="1"/>
  <c r="AA122" i="37" s="1"/>
  <c r="AA118" i="37" a="1"/>
  <c r="AA118" i="37" s="1"/>
  <c r="AA108" i="37" a="1"/>
  <c r="AA108" i="37" s="1"/>
  <c r="AA126" i="37" a="1"/>
  <c r="AA126" i="37" s="1"/>
  <c r="AA119" i="37" a="1"/>
  <c r="AA119" i="37" s="1"/>
  <c r="AA114" i="37" a="1"/>
  <c r="AA114" i="37" s="1"/>
  <c r="AA109" i="37" a="1"/>
  <c r="AA109" i="37" s="1"/>
  <c r="AA127" i="37" a="1"/>
  <c r="AA127" i="37" s="1"/>
  <c r="AA123" i="37" a="1"/>
  <c r="AA123" i="37" s="1"/>
  <c r="AA113" i="37" a="1"/>
  <c r="AA113" i="37" s="1"/>
  <c r="AA120" i="37" a="1"/>
  <c r="AA120" i="37" s="1"/>
  <c r="AA116" i="37" a="1"/>
  <c r="AA116" i="37" s="1"/>
  <c r="AA112" i="37" a="1"/>
  <c r="AA112" i="37" s="1"/>
  <c r="AA111" i="37" a="1"/>
  <c r="AA111" i="37" s="1"/>
  <c r="AA128" i="37" a="1"/>
  <c r="AA128" i="37" s="1"/>
  <c r="AA117" i="37" a="1"/>
  <c r="AA117" i="37" s="1"/>
  <c r="AA110" i="37" a="1"/>
  <c r="AA110" i="37" s="1"/>
  <c r="AA106" i="37" a="1"/>
  <c r="AA106" i="37" s="1"/>
  <c r="AA129" i="37" a="1"/>
  <c r="AA129" i="37" s="1"/>
  <c r="AA105" i="37" a="1"/>
  <c r="AA105" i="37" s="1"/>
  <c r="AA103" i="37" a="1"/>
  <c r="AA103" i="37" s="1"/>
  <c r="AA97" i="37" a="1"/>
  <c r="AA97" i="37" s="1"/>
  <c r="AA94" i="37" a="1"/>
  <c r="AA94" i="37" s="1"/>
  <c r="AA92" i="37" a="1"/>
  <c r="AA92" i="37" s="1"/>
  <c r="AA91" i="37" a="1"/>
  <c r="AA91" i="37" s="1"/>
  <c r="AA84" i="37" a="1"/>
  <c r="AA84" i="37" s="1"/>
  <c r="AA90" i="37" a="1"/>
  <c r="AA90" i="37" s="1"/>
  <c r="AA130" i="37" a="1"/>
  <c r="AA130" i="37" s="1"/>
  <c r="AA95" i="37" a="1"/>
  <c r="AA95" i="37" s="1"/>
  <c r="AA89" i="37" a="1"/>
  <c r="AA89" i="37" s="1"/>
  <c r="AA124" i="37" a="1"/>
  <c r="AA124" i="37" s="1"/>
  <c r="AA104" i="37" a="1"/>
  <c r="AA104" i="37" s="1"/>
  <c r="AA88" i="37" a="1"/>
  <c r="AA88" i="37" s="1"/>
  <c r="AA82" i="37" a="1"/>
  <c r="AA82" i="37" s="1"/>
  <c r="AA72" i="37" a="1"/>
  <c r="AA72" i="37" s="1"/>
  <c r="AA67" i="37" a="1"/>
  <c r="AA67" i="37" s="1"/>
  <c r="AA83" i="37" a="1"/>
  <c r="AA83" i="37" s="1"/>
  <c r="AA77" i="37" a="1"/>
  <c r="AA77" i="37" s="1"/>
  <c r="AA73" i="37" a="1"/>
  <c r="AA73" i="37" s="1"/>
  <c r="AA101" i="37" a="1"/>
  <c r="AA101" i="37" s="1"/>
  <c r="AA78" i="37" a="1"/>
  <c r="AA78" i="37" s="1"/>
  <c r="AA107" i="37" a="1"/>
  <c r="AA107" i="37" s="1"/>
  <c r="AA102" i="37" a="1"/>
  <c r="AA102" i="37" s="1"/>
  <c r="AA100" i="37" a="1"/>
  <c r="AA100" i="37" s="1"/>
  <c r="AA93" i="37" a="1"/>
  <c r="AA93" i="37" s="1"/>
  <c r="AA87" i="37" a="1"/>
  <c r="AA87" i="37" s="1"/>
  <c r="AA79" i="37" a="1"/>
  <c r="AA79" i="37" s="1"/>
  <c r="AA74" i="37" a="1"/>
  <c r="AA74" i="37" s="1"/>
  <c r="AA99" i="37" a="1"/>
  <c r="AA99" i="37" s="1"/>
  <c r="AA85" i="37" a="1"/>
  <c r="AA85" i="37" s="1"/>
  <c r="AA68" i="37" a="1"/>
  <c r="AA68" i="37" s="1"/>
  <c r="AA98" i="37" a="1"/>
  <c r="AA98" i="37" s="1"/>
  <c r="AA86" i="37" a="1"/>
  <c r="AA86" i="37" s="1"/>
  <c r="AA76" i="37" a="1"/>
  <c r="AA76" i="37" s="1"/>
  <c r="AA64" i="37" a="1"/>
  <c r="AA64" i="37" s="1"/>
  <c r="AA59" i="37" a="1"/>
  <c r="AA59" i="37" s="1"/>
  <c r="AA50" i="37" a="1"/>
  <c r="AA50" i="37" s="1"/>
  <c r="AA48" i="37" a="1"/>
  <c r="AA48" i="37" s="1"/>
  <c r="AA43" i="37" a="1"/>
  <c r="AA43" i="37" s="1"/>
  <c r="AA71" i="37" a="1"/>
  <c r="AA71" i="37" s="1"/>
  <c r="AA54" i="37" a="1"/>
  <c r="AA54" i="37" s="1"/>
  <c r="AA52" i="37" a="1"/>
  <c r="AA52" i="37" s="1"/>
  <c r="AA121" i="37" a="1"/>
  <c r="AA121" i="37" s="1"/>
  <c r="AA63" i="37" a="1"/>
  <c r="AA63" i="37" s="1"/>
  <c r="AA61" i="37" a="1"/>
  <c r="AA61" i="37" s="1"/>
  <c r="AA58" i="37" a="1"/>
  <c r="AA58" i="37" s="1"/>
  <c r="AA56" i="37" a="1"/>
  <c r="AA56" i="37" s="1"/>
  <c r="AA42" i="37" a="1"/>
  <c r="AA42" i="37" s="1"/>
  <c r="AA40" i="37" a="1"/>
  <c r="AA40" i="37" s="1"/>
  <c r="AA69" i="37" a="1"/>
  <c r="AA69" i="37" s="1"/>
  <c r="AA96" i="37" a="1"/>
  <c r="AA96" i="37" s="1"/>
  <c r="AA81" i="37" a="1"/>
  <c r="AA81" i="37" s="1"/>
  <c r="AA46" i="37" a="1"/>
  <c r="AA46" i="37" s="1"/>
  <c r="AA36" i="37" a="1"/>
  <c r="AA36" i="37" s="1"/>
  <c r="AA32" i="37" a="1"/>
  <c r="AA32" i="37" s="1"/>
  <c r="AA30" i="37" a="1"/>
  <c r="AA30" i="37" s="1"/>
  <c r="AA28" i="37" a="1"/>
  <c r="AA28" i="37" s="1"/>
  <c r="AA26" i="37" a="1"/>
  <c r="AA26" i="37" s="1"/>
  <c r="AA66" i="37" a="1"/>
  <c r="AA66" i="37" s="1"/>
  <c r="AA51" i="37" a="1"/>
  <c r="AA51" i="37" s="1"/>
  <c r="AA45" i="37" a="1"/>
  <c r="AA45" i="37" s="1"/>
  <c r="AA34" i="37" a="1"/>
  <c r="AA34" i="37" s="1"/>
  <c r="AA62" i="37" a="1"/>
  <c r="AA62" i="37" s="1"/>
  <c r="AA55" i="37" a="1"/>
  <c r="AA55" i="37" s="1"/>
  <c r="AA44" i="37" a="1"/>
  <c r="AA44" i="37" s="1"/>
  <c r="AA65" i="37" a="1"/>
  <c r="AA65" i="37" s="1"/>
  <c r="AA37" i="37" a="1"/>
  <c r="AA37" i="37" s="1"/>
  <c r="AA60" i="37" a="1"/>
  <c r="AA60" i="37" s="1"/>
  <c r="AA57" i="37" a="1"/>
  <c r="AA57" i="37" s="1"/>
  <c r="AA53" i="37" a="1"/>
  <c r="AA53" i="37" s="1"/>
  <c r="AA47" i="37" a="1"/>
  <c r="AA47" i="37" s="1"/>
  <c r="AA41" i="37" a="1"/>
  <c r="AA41" i="37" s="1"/>
  <c r="AA39" i="37" a="1"/>
  <c r="AA39" i="37" s="1"/>
  <c r="AA80" i="37" a="1"/>
  <c r="AA80" i="37" s="1"/>
  <c r="AA29" i="37" a="1"/>
  <c r="AA29" i="37" s="1"/>
  <c r="AA14" i="37" a="1"/>
  <c r="AA14" i="37" s="1"/>
  <c r="AA24" i="37" a="1"/>
  <c r="AA24" i="37" s="1"/>
  <c r="AA16" i="37" a="1"/>
  <c r="AA16" i="37" s="1"/>
  <c r="AA35" i="37" a="1"/>
  <c r="AA35" i="37" s="1"/>
  <c r="AA31" i="37" a="1"/>
  <c r="AA31" i="37" s="1"/>
  <c r="AA25" i="37" a="1"/>
  <c r="AA25" i="37" s="1"/>
  <c r="AA23" i="37" a="1"/>
  <c r="AA23" i="37" s="1"/>
  <c r="AA21" i="37" a="1"/>
  <c r="AA21" i="37" s="1"/>
  <c r="AA19" i="37" a="1"/>
  <c r="AA19" i="37" s="1"/>
  <c r="AA17" i="37" a="1"/>
  <c r="AA17" i="37" s="1"/>
  <c r="AA15" i="37" a="1"/>
  <c r="AA15" i="37" s="1"/>
  <c r="AA75" i="37" a="1"/>
  <c r="AA75" i="37" s="1"/>
  <c r="AA20" i="37" a="1"/>
  <c r="AA20" i="37" s="1"/>
  <c r="AA18" i="37" a="1"/>
  <c r="AA18" i="37" s="1"/>
  <c r="AA70" i="37" a="1"/>
  <c r="AA70" i="37" s="1"/>
  <c r="AA22" i="37" a="1"/>
  <c r="AA22" i="37" s="1"/>
  <c r="AA33" i="37" a="1"/>
  <c r="AA33" i="37" s="1"/>
  <c r="AA38" i="37" a="1"/>
  <c r="AA38" i="37" s="1"/>
  <c r="AA27" i="37" a="1"/>
  <c r="AA27" i="37" s="1"/>
  <c r="AA49" i="37" a="1"/>
  <c r="AA49" i="37" s="1"/>
  <c r="AA12" i="37" a="1"/>
  <c r="AA12" i="37" s="1"/>
  <c r="AA13" i="37" a="1"/>
  <c r="AA13" i="37" s="1"/>
  <c r="AC130" i="35"/>
  <c r="AC131" i="35"/>
  <c r="AC7" i="37"/>
  <c r="AC8" i="37" s="1"/>
  <c r="AC7" i="36"/>
  <c r="AC142" i="36" s="1" a="1"/>
  <c r="AC142" i="36" s="1"/>
  <c r="AA134" i="36"/>
  <c r="AA143" i="36"/>
  <c r="X267" i="29"/>
  <c r="AB8" i="36"/>
  <c r="U9" i="31"/>
  <c r="AN35" i="22"/>
  <c r="C33" i="22"/>
  <c r="D20" i="21"/>
  <c r="AB38" i="36" l="1" a="1"/>
  <c r="AB38" i="36" s="1"/>
  <c r="AB55" i="36" a="1"/>
  <c r="AB55" i="36" s="1"/>
  <c r="AB90" i="36" a="1"/>
  <c r="AB90" i="36" s="1"/>
  <c r="AB27" i="36" a="1"/>
  <c r="AB27" i="36" s="1"/>
  <c r="AB26" i="36" a="1"/>
  <c r="AB26" i="36" s="1"/>
  <c r="AB25" i="36" a="1"/>
  <c r="AB25" i="36" s="1"/>
  <c r="AB58" i="36" a="1"/>
  <c r="AB58" i="36" s="1"/>
  <c r="AB128" i="36" a="1"/>
  <c r="AB128" i="36" s="1"/>
  <c r="AB129" i="36" a="1"/>
  <c r="AB129" i="36" s="1"/>
  <c r="AB85" i="36" a="1"/>
  <c r="AB85" i="36" s="1"/>
  <c r="AB75" i="36" a="1"/>
  <c r="AB75" i="36" s="1"/>
  <c r="AB69" i="36" a="1"/>
  <c r="AB69" i="36" s="1"/>
  <c r="AB71" i="36" a="1"/>
  <c r="AB71" i="36" s="1"/>
  <c r="AB40" i="36" a="1"/>
  <c r="AB40" i="36" s="1"/>
  <c r="AB93" i="36" a="1"/>
  <c r="AB93" i="36" s="1"/>
  <c r="AB18" i="36" a="1"/>
  <c r="AB18" i="36" s="1"/>
  <c r="AB98" i="36" a="1"/>
  <c r="AB98" i="36" s="1"/>
  <c r="AB91" i="36" a="1"/>
  <c r="AB91" i="36" s="1"/>
  <c r="AB63" i="36" a="1"/>
  <c r="AB63" i="36" s="1"/>
  <c r="AB21" i="36" a="1"/>
  <c r="AB21" i="36" s="1"/>
  <c r="AB56" i="36" a="1"/>
  <c r="AB56" i="36" s="1"/>
  <c r="AB121" i="36" a="1"/>
  <c r="AB121" i="36" s="1"/>
  <c r="AB92" i="36" a="1"/>
  <c r="AB92" i="36" s="1"/>
  <c r="AB76" i="36" a="1"/>
  <c r="AB76" i="36" s="1"/>
  <c r="AB119" i="36" a="1"/>
  <c r="AB119" i="36" s="1"/>
  <c r="AB67" i="36" a="1"/>
  <c r="AB67" i="36" s="1"/>
  <c r="AB126" i="36" a="1"/>
  <c r="AB126" i="36" s="1"/>
  <c r="AB131" i="36" a="1"/>
  <c r="AB131" i="36" s="1"/>
  <c r="AB22" i="36" a="1"/>
  <c r="AB22" i="36" s="1"/>
  <c r="AB112" i="36" a="1"/>
  <c r="AB112" i="36" s="1"/>
  <c r="AB23" i="36" a="1"/>
  <c r="AB23" i="36" s="1"/>
  <c r="C36" i="40"/>
  <c r="C37" i="40" s="1"/>
  <c r="C36" i="42"/>
  <c r="C37" i="42" s="1"/>
  <c r="AE6" i="41"/>
  <c r="AC6" i="42"/>
  <c r="AC5" i="42"/>
  <c r="AE5" i="41"/>
  <c r="AC141" i="36" a="1"/>
  <c r="AC141" i="36" s="1"/>
  <c r="AC133" i="36" s="1" a="1"/>
  <c r="AC133" i="36" s="1"/>
  <c r="AC133" i="37" s="1"/>
  <c r="AE6" i="40"/>
  <c r="W81" i="29"/>
  <c r="AC140" i="36" a="1"/>
  <c r="AC140" i="36" s="1"/>
  <c r="AC132" i="36" s="1" a="1"/>
  <c r="AC132" i="36" s="1"/>
  <c r="AC132" i="37" s="1"/>
  <c r="AE5" i="40"/>
  <c r="C99" i="38"/>
  <c r="C102" i="41" s="1"/>
  <c r="C103" i="41" s="1"/>
  <c r="AN101" i="38"/>
  <c r="Z135" i="37"/>
  <c r="AB13" i="37" a="1"/>
  <c r="AB13" i="37" s="1"/>
  <c r="AB32" i="37" a="1"/>
  <c r="AB32" i="37" s="1"/>
  <c r="AB86" i="37" a="1"/>
  <c r="AB86" i="37" s="1"/>
  <c r="AB101" i="37" a="1"/>
  <c r="AB101" i="37" s="1"/>
  <c r="AB82" i="37" a="1"/>
  <c r="AB82" i="37" s="1"/>
  <c r="AB57" i="37" a="1"/>
  <c r="AB57" i="37" s="1"/>
  <c r="AB125" i="37" a="1"/>
  <c r="AB125" i="37" s="1"/>
  <c r="AB54" i="37" a="1"/>
  <c r="AB54" i="37" s="1"/>
  <c r="AB104" i="37" a="1"/>
  <c r="AB104" i="37" s="1"/>
  <c r="AB113" i="37" a="1"/>
  <c r="AB113" i="37" s="1"/>
  <c r="AB46" i="37" a="1"/>
  <c r="AB46" i="37" s="1"/>
  <c r="AB48" i="37" a="1"/>
  <c r="AB48" i="37" s="1"/>
  <c r="AB123" i="37" a="1"/>
  <c r="AB123" i="37" s="1"/>
  <c r="AB81" i="37" a="1"/>
  <c r="AB81" i="37" s="1"/>
  <c r="AB22" i="37" a="1"/>
  <c r="AB22" i="37" s="1"/>
  <c r="AB17" i="37" a="1"/>
  <c r="AB17" i="37" s="1"/>
  <c r="AB50" i="37" a="1"/>
  <c r="AB50" i="37" s="1"/>
  <c r="AB56" i="37" a="1"/>
  <c r="AB56" i="37" s="1"/>
  <c r="AB115" i="37" a="1"/>
  <c r="AB115" i="37" s="1"/>
  <c r="AB129" i="37" a="1"/>
  <c r="AB129" i="37" s="1"/>
  <c r="AB24" i="37" a="1"/>
  <c r="AB24" i="37" s="1"/>
  <c r="AB19" i="37" a="1"/>
  <c r="AB19" i="37" s="1"/>
  <c r="AB59" i="37" a="1"/>
  <c r="AB59" i="37" s="1"/>
  <c r="AB35" i="37" a="1"/>
  <c r="AB35" i="37" s="1"/>
  <c r="AB73" i="37" a="1"/>
  <c r="AB73" i="37" s="1"/>
  <c r="AB128" i="37" a="1"/>
  <c r="AB128" i="37" s="1"/>
  <c r="AB66" i="37" a="1"/>
  <c r="AB66" i="37" s="1"/>
  <c r="AB23" i="37" a="1"/>
  <c r="AB23" i="37" s="1"/>
  <c r="AB34" i="37" a="1"/>
  <c r="AB34" i="37" s="1"/>
  <c r="AB63" i="37" a="1"/>
  <c r="AB63" i="37" s="1"/>
  <c r="AB93" i="37" a="1"/>
  <c r="AB93" i="37" s="1"/>
  <c r="AB105" i="37" a="1"/>
  <c r="AB105" i="37" s="1"/>
  <c r="AB76" i="37" a="1"/>
  <c r="AB76" i="37" s="1"/>
  <c r="AB25" i="37" a="1"/>
  <c r="AB25" i="37" s="1"/>
  <c r="AB98" i="37" a="1"/>
  <c r="AB98" i="37" s="1"/>
  <c r="AB45" i="37" a="1"/>
  <c r="AB45" i="37" s="1"/>
  <c r="AB100" i="37" a="1"/>
  <c r="AB100" i="37" s="1"/>
  <c r="AB112" i="37" a="1"/>
  <c r="AB112" i="37" s="1"/>
  <c r="AB14" i="37" a="1"/>
  <c r="AB14" i="37" s="1"/>
  <c r="AB30" i="37" a="1"/>
  <c r="AB30" i="37" s="1"/>
  <c r="AB72" i="37" a="1"/>
  <c r="AB72" i="37" s="1"/>
  <c r="AB51" i="37" a="1"/>
  <c r="AB51" i="37" s="1"/>
  <c r="AB85" i="37" a="1"/>
  <c r="AB85" i="37" s="1"/>
  <c r="AB90" i="37" a="1"/>
  <c r="AB90" i="37" s="1"/>
  <c r="AB108" i="37" a="1"/>
  <c r="AB108" i="37" s="1"/>
  <c r="AB18" i="37" a="1"/>
  <c r="AB18" i="37" s="1"/>
  <c r="AB41" i="37" a="1"/>
  <c r="AB41" i="37" s="1"/>
  <c r="AB29" i="37" a="1"/>
  <c r="AB29" i="37" s="1"/>
  <c r="AB97" i="37" a="1"/>
  <c r="AB97" i="37" s="1"/>
  <c r="AB102" i="37" a="1"/>
  <c r="AB102" i="37" s="1"/>
  <c r="AB91" i="37" a="1"/>
  <c r="AB91" i="37" s="1"/>
  <c r="AB131" i="37" a="1"/>
  <c r="AB131" i="37" s="1"/>
  <c r="AB27" i="37" a="1"/>
  <c r="AB27" i="37" s="1"/>
  <c r="AB36" i="37" a="1"/>
  <c r="AB36" i="37" s="1"/>
  <c r="AB26" i="37" a="1"/>
  <c r="AB26" i="37" s="1"/>
  <c r="AB31" i="37" a="1"/>
  <c r="AB31" i="37" s="1"/>
  <c r="AB67" i="37" a="1"/>
  <c r="AB67" i="37" s="1"/>
  <c r="AB84" i="37" a="1"/>
  <c r="AB84" i="37" s="1"/>
  <c r="AB58" i="37" a="1"/>
  <c r="AB58" i="37" s="1"/>
  <c r="AB52" i="37" a="1"/>
  <c r="AB52" i="37" s="1"/>
  <c r="AB118" i="37" a="1"/>
  <c r="AB118" i="37" s="1"/>
  <c r="AB77" i="37" a="1"/>
  <c r="AB77" i="37" s="1"/>
  <c r="AB107" i="37" a="1"/>
  <c r="AB107" i="37" s="1"/>
  <c r="AB92" i="37" a="1"/>
  <c r="AB92" i="37" s="1"/>
  <c r="AB106" i="37" a="1"/>
  <c r="AB106" i="37" s="1"/>
  <c r="AB127" i="37" a="1"/>
  <c r="AB127" i="37" s="1"/>
  <c r="AB12" i="37" a="1"/>
  <c r="AB12" i="37" s="1"/>
  <c r="AB20" i="37" a="1"/>
  <c r="AB20" i="37" s="1"/>
  <c r="AB38" i="37" a="1"/>
  <c r="AB38" i="37" s="1"/>
  <c r="AB42" i="37" a="1"/>
  <c r="AB42" i="37" s="1"/>
  <c r="AB68" i="37" a="1"/>
  <c r="AB68" i="37" s="1"/>
  <c r="AB39" i="37" a="1"/>
  <c r="AB39" i="37" s="1"/>
  <c r="AB69" i="37" a="1"/>
  <c r="AB69" i="37" s="1"/>
  <c r="AB61" i="37" a="1"/>
  <c r="AB61" i="37" s="1"/>
  <c r="AB74" i="37" a="1"/>
  <c r="AB74" i="37" s="1"/>
  <c r="AB83" i="37" a="1"/>
  <c r="AB83" i="37" s="1"/>
  <c r="AB121" i="37" a="1"/>
  <c r="AB121" i="37" s="1"/>
  <c r="AB94" i="37" a="1"/>
  <c r="AB94" i="37" s="1"/>
  <c r="AB110" i="37" a="1"/>
  <c r="AB110" i="37" s="1"/>
  <c r="AB119" i="37" a="1"/>
  <c r="AB119" i="37" s="1"/>
  <c r="AB28" i="37" a="1"/>
  <c r="AB28" i="37" s="1"/>
  <c r="AB15" i="37" a="1"/>
  <c r="AB15" i="37" s="1"/>
  <c r="AB40" i="37" a="1"/>
  <c r="AB40" i="37" s="1"/>
  <c r="AB43" i="37" a="1"/>
  <c r="AB43" i="37" s="1"/>
  <c r="AB70" i="37" a="1"/>
  <c r="AB70" i="37" s="1"/>
  <c r="AB49" i="37" a="1"/>
  <c r="AB49" i="37" s="1"/>
  <c r="AB33" i="37" a="1"/>
  <c r="AB33" i="37" s="1"/>
  <c r="AB71" i="37" a="1"/>
  <c r="AB71" i="37" s="1"/>
  <c r="AB79" i="37" a="1"/>
  <c r="AB79" i="37" s="1"/>
  <c r="AB87" i="37" a="1"/>
  <c r="AB87" i="37" s="1"/>
  <c r="AB88" i="37" a="1"/>
  <c r="AB88" i="37" s="1"/>
  <c r="AB124" i="37" a="1"/>
  <c r="AB124" i="37" s="1"/>
  <c r="AB111" i="37" a="1"/>
  <c r="AB111" i="37" s="1"/>
  <c r="AB126" i="37" a="1"/>
  <c r="AB126" i="37" s="1"/>
  <c r="AB44" i="37" a="1"/>
  <c r="AB44" i="37" s="1"/>
  <c r="AB60" i="37" a="1"/>
  <c r="AB60" i="37" s="1"/>
  <c r="AB53" i="37" a="1"/>
  <c r="AB53" i="37" s="1"/>
  <c r="AB37" i="37" a="1"/>
  <c r="AB37" i="37" s="1"/>
  <c r="AB75" i="37" a="1"/>
  <c r="AB75" i="37" s="1"/>
  <c r="AB103" i="37" a="1"/>
  <c r="AB103" i="37" s="1"/>
  <c r="AB96" i="37" a="1"/>
  <c r="AB96" i="37" s="1"/>
  <c r="AB95" i="37" a="1"/>
  <c r="AB95" i="37" s="1"/>
  <c r="AB130" i="37" a="1"/>
  <c r="AB130" i="37" s="1"/>
  <c r="AB116" i="37" a="1"/>
  <c r="AB116" i="37" s="1"/>
  <c r="AB114" i="37" a="1"/>
  <c r="AB114" i="37" s="1"/>
  <c r="AB16" i="37" a="1"/>
  <c r="AB16" i="37" s="1"/>
  <c r="AB21" i="37" a="1"/>
  <c r="AB21" i="37" s="1"/>
  <c r="AB64" i="37" a="1"/>
  <c r="AB64" i="37" s="1"/>
  <c r="AB55" i="37" a="1"/>
  <c r="AB55" i="37" s="1"/>
  <c r="AB62" i="37" a="1"/>
  <c r="AB62" i="37" s="1"/>
  <c r="AB65" i="37" a="1"/>
  <c r="AB65" i="37" s="1"/>
  <c r="AB47" i="37" a="1"/>
  <c r="AB47" i="37" s="1"/>
  <c r="AB80" i="37" a="1"/>
  <c r="AB80" i="37" s="1"/>
  <c r="AB78" i="37" a="1"/>
  <c r="AB78" i="37" s="1"/>
  <c r="AB99" i="37" a="1"/>
  <c r="AB99" i="37" s="1"/>
  <c r="AB89" i="37" a="1"/>
  <c r="AB89" i="37" s="1"/>
  <c r="AB117" i="37" a="1"/>
  <c r="AB117" i="37" s="1"/>
  <c r="AB120" i="37" a="1"/>
  <c r="AB120" i="37" s="1"/>
  <c r="AB122" i="37" a="1"/>
  <c r="AB122" i="37" s="1"/>
  <c r="C36" i="31"/>
  <c r="C37" i="31" s="1"/>
  <c r="C38" i="37"/>
  <c r="C39" i="37" s="1"/>
  <c r="C38" i="36"/>
  <c r="C39" i="36" s="1"/>
  <c r="C36" i="35"/>
  <c r="C37" i="35" s="1"/>
  <c r="AB134" i="36"/>
  <c r="AC8" i="36"/>
  <c r="X205" i="29"/>
  <c r="AA134" i="37"/>
  <c r="AA135" i="36"/>
  <c r="AB143" i="36"/>
  <c r="Y267" i="29"/>
  <c r="AC133" i="35"/>
  <c r="V9" i="31"/>
  <c r="C35" i="22"/>
  <c r="AN37" i="22"/>
  <c r="C38" i="40" l="1"/>
  <c r="C39" i="40" s="1"/>
  <c r="C38" i="42"/>
  <c r="C39" i="42" s="1"/>
  <c r="C268" i="29" a="1"/>
  <c r="C268" i="29" s="1"/>
  <c r="AB134" i="37"/>
  <c r="AN103" i="38"/>
  <c r="C101" i="38"/>
  <c r="C104" i="41" s="1"/>
  <c r="C105" i="41" s="1"/>
  <c r="Y205" i="29"/>
  <c r="C38" i="31"/>
  <c r="C39" i="31" s="1"/>
  <c r="C40" i="37"/>
  <c r="C41" i="37" s="1"/>
  <c r="C40" i="36"/>
  <c r="C41" i="36" s="1"/>
  <c r="C38" i="35"/>
  <c r="C39" i="35" s="1"/>
  <c r="AB135" i="36"/>
  <c r="AC126" i="37" a="1"/>
  <c r="AC126" i="37" s="1"/>
  <c r="AE126" i="37" s="1"/>
  <c r="AC119" i="37" a="1"/>
  <c r="AC119" i="37" s="1"/>
  <c r="AE119" i="37" s="1"/>
  <c r="AC113" i="37" a="1"/>
  <c r="AC113" i="37" s="1"/>
  <c r="AE113" i="37" s="1"/>
  <c r="AC127" i="37" a="1"/>
  <c r="AC127" i="37" s="1"/>
  <c r="AE127" i="37" s="1"/>
  <c r="AC123" i="37" a="1"/>
  <c r="AC123" i="37" s="1"/>
  <c r="AE123" i="37" s="1"/>
  <c r="AC120" i="37" a="1"/>
  <c r="AC120" i="37" s="1"/>
  <c r="AE120" i="37" s="1"/>
  <c r="AC116" i="37" a="1"/>
  <c r="AC116" i="37" s="1"/>
  <c r="AE116" i="37" s="1"/>
  <c r="AC112" i="37" a="1"/>
  <c r="AC112" i="37" s="1"/>
  <c r="AE112" i="37" s="1"/>
  <c r="AC111" i="37" a="1"/>
  <c r="AC111" i="37" s="1"/>
  <c r="AE111" i="37" s="1"/>
  <c r="AC110" i="37" a="1"/>
  <c r="AC110" i="37" s="1"/>
  <c r="AE110" i="37" s="1"/>
  <c r="AC128" i="37" a="1"/>
  <c r="AC128" i="37" s="1"/>
  <c r="AE128" i="37" s="1"/>
  <c r="AC117" i="37" a="1"/>
  <c r="AC117" i="37" s="1"/>
  <c r="AE117" i="37" s="1"/>
  <c r="AC130" i="37" a="1"/>
  <c r="AC130" i="37" s="1"/>
  <c r="AE130" i="37" s="1"/>
  <c r="AC129" i="37" a="1"/>
  <c r="AC129" i="37" s="1"/>
  <c r="AE129" i="37" s="1"/>
  <c r="AC124" i="37" a="1"/>
  <c r="AC124" i="37" s="1"/>
  <c r="AE124" i="37" s="1"/>
  <c r="AC121" i="37" a="1"/>
  <c r="AC121" i="37" s="1"/>
  <c r="AE121" i="37" s="1"/>
  <c r="AC125" i="37" a="1"/>
  <c r="AC125" i="37" s="1"/>
  <c r="AE125" i="37" s="1"/>
  <c r="AC107" i="37" a="1"/>
  <c r="AC107" i="37" s="1"/>
  <c r="AE107" i="37" s="1"/>
  <c r="AC89" i="37" a="1"/>
  <c r="AC89" i="37" s="1"/>
  <c r="AE89" i="37" s="1"/>
  <c r="AC109" i="37" a="1"/>
  <c r="AC109" i="37" s="1"/>
  <c r="AE109" i="37" s="1"/>
  <c r="AC95" i="37" a="1"/>
  <c r="AC95" i="37" s="1"/>
  <c r="AE95" i="37" s="1"/>
  <c r="AC104" i="37" a="1"/>
  <c r="AC104" i="37" s="1"/>
  <c r="AE104" i="37" s="1"/>
  <c r="AC93" i="37" a="1"/>
  <c r="AC93" i="37" s="1"/>
  <c r="AE93" i="37" s="1"/>
  <c r="AC88" i="37" a="1"/>
  <c r="AC88" i="37" s="1"/>
  <c r="AE88" i="37" s="1"/>
  <c r="AC114" i="37" a="1"/>
  <c r="AC114" i="37" s="1"/>
  <c r="AE114" i="37" s="1"/>
  <c r="AC106" i="37" a="1"/>
  <c r="AC106" i="37" s="1"/>
  <c r="AE106" i="37" s="1"/>
  <c r="AC101" i="37" a="1"/>
  <c r="AC101" i="37" s="1"/>
  <c r="AE101" i="37" s="1"/>
  <c r="AC100" i="37" a="1"/>
  <c r="AC100" i="37" s="1"/>
  <c r="AE100" i="37" s="1"/>
  <c r="AC99" i="37" a="1"/>
  <c r="AC99" i="37" s="1"/>
  <c r="AE99" i="37" s="1"/>
  <c r="AC96" i="37" a="1"/>
  <c r="AC96" i="37" s="1"/>
  <c r="AE96" i="37" s="1"/>
  <c r="AC87" i="37" a="1"/>
  <c r="AC87" i="37" s="1"/>
  <c r="AE87" i="37" s="1"/>
  <c r="AC118" i="37" a="1"/>
  <c r="AC118" i="37" s="1"/>
  <c r="AE118" i="37" s="1"/>
  <c r="AC115" i="37" a="1"/>
  <c r="AC115" i="37" s="1"/>
  <c r="AE115" i="37" s="1"/>
  <c r="AC98" i="37" a="1"/>
  <c r="AC98" i="37" s="1"/>
  <c r="AE98" i="37" s="1"/>
  <c r="AC86" i="37" a="1"/>
  <c r="AC86" i="37" s="1"/>
  <c r="AE86" i="37" s="1"/>
  <c r="AC131" i="37" a="1"/>
  <c r="AC131" i="37" s="1"/>
  <c r="AE131" i="37" s="1"/>
  <c r="AC94" i="37" a="1"/>
  <c r="AC94" i="37" s="1"/>
  <c r="AE94" i="37" s="1"/>
  <c r="AC78" i="37" a="1"/>
  <c r="AC78" i="37" s="1"/>
  <c r="AE78" i="37" s="1"/>
  <c r="AC103" i="37" a="1"/>
  <c r="AC103" i="37" s="1"/>
  <c r="AE103" i="37" s="1"/>
  <c r="AC102" i="37" a="1"/>
  <c r="AC102" i="37" s="1"/>
  <c r="AE102" i="37" s="1"/>
  <c r="AC85" i="37" a="1"/>
  <c r="AC85" i="37" s="1"/>
  <c r="AE85" i="37" s="1"/>
  <c r="AC79" i="37" a="1"/>
  <c r="AC79" i="37" s="1"/>
  <c r="AE79" i="37" s="1"/>
  <c r="AC74" i="37" a="1"/>
  <c r="AC74" i="37" s="1"/>
  <c r="AE74" i="37" s="1"/>
  <c r="AC68" i="37" a="1"/>
  <c r="AC68" i="37" s="1"/>
  <c r="AE68" i="37" s="1"/>
  <c r="AC108" i="37" a="1"/>
  <c r="AC108" i="37" s="1"/>
  <c r="AE108" i="37" s="1"/>
  <c r="AC105" i="37" a="1"/>
  <c r="AC105" i="37" s="1"/>
  <c r="AE105" i="37" s="1"/>
  <c r="AC84" i="37" a="1"/>
  <c r="AC84" i="37" s="1"/>
  <c r="AE84" i="37" s="1"/>
  <c r="AC80" i="37" a="1"/>
  <c r="AC80" i="37" s="1"/>
  <c r="AE80" i="37" s="1"/>
  <c r="AC75" i="37" a="1"/>
  <c r="AC75" i="37" s="1"/>
  <c r="AE75" i="37" s="1"/>
  <c r="AC122" i="37" a="1"/>
  <c r="AC122" i="37" s="1"/>
  <c r="AE122" i="37" s="1"/>
  <c r="AC92" i="37" a="1"/>
  <c r="AC92" i="37" s="1"/>
  <c r="AE92" i="37" s="1"/>
  <c r="AC81" i="37" a="1"/>
  <c r="AC81" i="37" s="1"/>
  <c r="AE81" i="37" s="1"/>
  <c r="AC63" i="37" a="1"/>
  <c r="AC63" i="37" s="1"/>
  <c r="AE63" i="37" s="1"/>
  <c r="AC56" i="37" a="1"/>
  <c r="AC56" i="37" s="1"/>
  <c r="AE56" i="37" s="1"/>
  <c r="AC47" i="37" a="1"/>
  <c r="AC47" i="37" s="1"/>
  <c r="AE47" i="37" s="1"/>
  <c r="AC40" i="37" a="1"/>
  <c r="AC40" i="37" s="1"/>
  <c r="AE40" i="37" s="1"/>
  <c r="AC37" i="37" a="1"/>
  <c r="AC37" i="37" s="1"/>
  <c r="AE37" i="37" s="1"/>
  <c r="AC35" i="37" a="1"/>
  <c r="AC35" i="37" s="1"/>
  <c r="AE35" i="37" s="1"/>
  <c r="AC33" i="37" a="1"/>
  <c r="AC33" i="37" s="1"/>
  <c r="AE33" i="37" s="1"/>
  <c r="AC73" i="37" a="1"/>
  <c r="AC73" i="37" s="1"/>
  <c r="AE73" i="37" s="1"/>
  <c r="AC69" i="37" a="1"/>
  <c r="AC69" i="37" s="1"/>
  <c r="AE69" i="37" s="1"/>
  <c r="AC65" i="37" a="1"/>
  <c r="AC65" i="37" s="1"/>
  <c r="AE65" i="37" s="1"/>
  <c r="AC58" i="37" a="1"/>
  <c r="AC58" i="37" s="1"/>
  <c r="AE58" i="37" s="1"/>
  <c r="AC53" i="37" a="1"/>
  <c r="AC53" i="37" s="1"/>
  <c r="AE53" i="37" s="1"/>
  <c r="AC49" i="37" a="1"/>
  <c r="AC49" i="37" s="1"/>
  <c r="AE49" i="37" s="1"/>
  <c r="AC42" i="37" a="1"/>
  <c r="AC42" i="37" s="1"/>
  <c r="AE42" i="37" s="1"/>
  <c r="AC97" i="37" a="1"/>
  <c r="AC97" i="37" s="1"/>
  <c r="AE97" i="37" s="1"/>
  <c r="AC90" i="37" a="1"/>
  <c r="AC90" i="37" s="1"/>
  <c r="AE90" i="37" s="1"/>
  <c r="AC82" i="37" a="1"/>
  <c r="AC82" i="37" s="1"/>
  <c r="AE82" i="37" s="1"/>
  <c r="AC62" i="37" a="1"/>
  <c r="AC62" i="37" s="1"/>
  <c r="AE62" i="37" s="1"/>
  <c r="AC60" i="37" a="1"/>
  <c r="AC60" i="37" s="1"/>
  <c r="AE60" i="37" s="1"/>
  <c r="AC46" i="37" a="1"/>
  <c r="AC46" i="37" s="1"/>
  <c r="AE46" i="37" s="1"/>
  <c r="AC44" i="37" a="1"/>
  <c r="AC44" i="37" s="1"/>
  <c r="AE44" i="37" s="1"/>
  <c r="AC83" i="37" a="1"/>
  <c r="AC83" i="37" s="1"/>
  <c r="AE83" i="37" s="1"/>
  <c r="AC72" i="37" a="1"/>
  <c r="AC72" i="37" s="1"/>
  <c r="AE72" i="37" s="1"/>
  <c r="AC66" i="37" a="1"/>
  <c r="AC66" i="37" s="1"/>
  <c r="AE66" i="37" s="1"/>
  <c r="AC57" i="37" a="1"/>
  <c r="AC57" i="37" s="1"/>
  <c r="AE57" i="37" s="1"/>
  <c r="AC55" i="37" a="1"/>
  <c r="AC55" i="37" s="1"/>
  <c r="AE55" i="37" s="1"/>
  <c r="AC76" i="37" a="1"/>
  <c r="AC76" i="37" s="1"/>
  <c r="AE76" i="37" s="1"/>
  <c r="AC59" i="37" a="1"/>
  <c r="AC59" i="37" s="1"/>
  <c r="AE59" i="37" s="1"/>
  <c r="AC51" i="37" a="1"/>
  <c r="AC51" i="37" s="1"/>
  <c r="AE51" i="37" s="1"/>
  <c r="AC45" i="37" a="1"/>
  <c r="AC45" i="37" s="1"/>
  <c r="AE45" i="37" s="1"/>
  <c r="AC71" i="37" a="1"/>
  <c r="AC71" i="37" s="1"/>
  <c r="AE71" i="37" s="1"/>
  <c r="AC52" i="37" a="1"/>
  <c r="AC52" i="37" s="1"/>
  <c r="AE52" i="37" s="1"/>
  <c r="AC50" i="37" a="1"/>
  <c r="AC50" i="37" s="1"/>
  <c r="AE50" i="37" s="1"/>
  <c r="AC43" i="37" a="1"/>
  <c r="AC43" i="37" s="1"/>
  <c r="AE43" i="37" s="1"/>
  <c r="AC31" i="37" a="1"/>
  <c r="AC31" i="37" s="1"/>
  <c r="AE31" i="37" s="1"/>
  <c r="AC29" i="37" a="1"/>
  <c r="AC29" i="37" s="1"/>
  <c r="AE29" i="37" s="1"/>
  <c r="AC27" i="37" a="1"/>
  <c r="AC27" i="37" s="1"/>
  <c r="AE27" i="37" s="1"/>
  <c r="AC77" i="37" a="1"/>
  <c r="AC77" i="37" s="1"/>
  <c r="AE77" i="37" s="1"/>
  <c r="AC54" i="37" a="1"/>
  <c r="AC54" i="37" s="1"/>
  <c r="AE54" i="37" s="1"/>
  <c r="AC41" i="37" a="1"/>
  <c r="AC41" i="37" s="1"/>
  <c r="AE41" i="37" s="1"/>
  <c r="AC36" i="37" a="1"/>
  <c r="AC36" i="37" s="1"/>
  <c r="AE36" i="37" s="1"/>
  <c r="AC32" i="37" a="1"/>
  <c r="AC32" i="37" s="1"/>
  <c r="AE32" i="37" s="1"/>
  <c r="AC30" i="37" a="1"/>
  <c r="AC30" i="37" s="1"/>
  <c r="AE30" i="37" s="1"/>
  <c r="AC28" i="37" a="1"/>
  <c r="AC28" i="37" s="1"/>
  <c r="AE28" i="37" s="1"/>
  <c r="AC26" i="37" a="1"/>
  <c r="AC26" i="37" s="1"/>
  <c r="AE26" i="37" s="1"/>
  <c r="AC22" i="37" a="1"/>
  <c r="AC22" i="37" s="1"/>
  <c r="AE22" i="37" s="1"/>
  <c r="AC20" i="37" a="1"/>
  <c r="AC20" i="37" s="1"/>
  <c r="AE20" i="37" s="1"/>
  <c r="AC18" i="37" a="1"/>
  <c r="AC18" i="37" s="1"/>
  <c r="AE18" i="37" s="1"/>
  <c r="AC70" i="37" a="1"/>
  <c r="AC70" i="37" s="1"/>
  <c r="AE70" i="37" s="1"/>
  <c r="AC67" i="37" a="1"/>
  <c r="AC67" i="37" s="1"/>
  <c r="AE67" i="37" s="1"/>
  <c r="AC24" i="37" a="1"/>
  <c r="AC24" i="37" s="1"/>
  <c r="AE24" i="37" s="1"/>
  <c r="AC16" i="37" a="1"/>
  <c r="AC16" i="37" s="1"/>
  <c r="AE16" i="37" s="1"/>
  <c r="AC39" i="37" a="1"/>
  <c r="AC39" i="37" s="1"/>
  <c r="AE39" i="37" s="1"/>
  <c r="AC91" i="37" a="1"/>
  <c r="AC91" i="37" s="1"/>
  <c r="AE91" i="37" s="1"/>
  <c r="AC64" i="37" a="1"/>
  <c r="AC64" i="37" s="1"/>
  <c r="AE64" i="37" s="1"/>
  <c r="AC48" i="37" a="1"/>
  <c r="AC48" i="37" s="1"/>
  <c r="AE48" i="37" s="1"/>
  <c r="AC38" i="37" a="1"/>
  <c r="AC38" i="37" s="1"/>
  <c r="AE38" i="37" s="1"/>
  <c r="AC13" i="37" a="1"/>
  <c r="AC13" i="37" s="1"/>
  <c r="AE13" i="37" s="1"/>
  <c r="AC12" i="37" a="1"/>
  <c r="AC12" i="37" s="1"/>
  <c r="AE12" i="37" s="1"/>
  <c r="AC14" i="37" a="1"/>
  <c r="AC14" i="37" s="1"/>
  <c r="AE14" i="37" s="1"/>
  <c r="AC34" i="37" a="1"/>
  <c r="AC34" i="37" s="1"/>
  <c r="AE34" i="37" s="1"/>
  <c r="AC61" i="37" a="1"/>
  <c r="AC61" i="37" s="1"/>
  <c r="AE61" i="37" s="1"/>
  <c r="AC25" i="37" a="1"/>
  <c r="AC25" i="37" s="1"/>
  <c r="AE25" i="37" s="1"/>
  <c r="AC23" i="37" a="1"/>
  <c r="AC23" i="37" s="1"/>
  <c r="AE23" i="37" s="1"/>
  <c r="AC21" i="37" a="1"/>
  <c r="AC21" i="37" s="1"/>
  <c r="AE21" i="37" s="1"/>
  <c r="AC19" i="37" a="1"/>
  <c r="AC19" i="37" s="1"/>
  <c r="AE19" i="37" s="1"/>
  <c r="AC17" i="37" a="1"/>
  <c r="AC17" i="37" s="1"/>
  <c r="AE17" i="37" s="1"/>
  <c r="AC15" i="37" a="1"/>
  <c r="AC15" i="37" s="1"/>
  <c r="AE15" i="37" s="1"/>
  <c r="AC66" i="36" a="1"/>
  <c r="AC66" i="36" s="1"/>
  <c r="AE66" i="36" s="1"/>
  <c r="AC25" i="36" a="1"/>
  <c r="AC25" i="36" s="1"/>
  <c r="AE25" i="36" s="1"/>
  <c r="AC36" i="36" a="1"/>
  <c r="AC36" i="36" s="1"/>
  <c r="AE36" i="36" s="1"/>
  <c r="AC24" i="36" a="1"/>
  <c r="AC24" i="36" s="1"/>
  <c r="AE24" i="36" s="1"/>
  <c r="AC113" i="36" a="1"/>
  <c r="AC113" i="36" s="1"/>
  <c r="AE113" i="36" s="1"/>
  <c r="AC117" i="36" a="1"/>
  <c r="AC117" i="36" s="1"/>
  <c r="AE117" i="36" s="1"/>
  <c r="AC68" i="36" a="1"/>
  <c r="AC68" i="36" s="1"/>
  <c r="AE68" i="36" s="1"/>
  <c r="AC98" i="36" a="1"/>
  <c r="AC98" i="36" s="1"/>
  <c r="AE98" i="36" s="1"/>
  <c r="AC49" i="36" a="1"/>
  <c r="AC49" i="36" s="1"/>
  <c r="AE49" i="36" s="1"/>
  <c r="AC17" i="36" a="1"/>
  <c r="AC17" i="36" s="1"/>
  <c r="AE17" i="36" s="1"/>
  <c r="AC13" i="36" a="1"/>
  <c r="AC13" i="36" s="1"/>
  <c r="AE13" i="36" s="1"/>
  <c r="AC28" i="36" a="1"/>
  <c r="AC28" i="36" s="1"/>
  <c r="AE28" i="36" s="1"/>
  <c r="AC42" i="36" a="1"/>
  <c r="AC42" i="36" s="1"/>
  <c r="AE42" i="36" s="1"/>
  <c r="AC40" i="36" a="1"/>
  <c r="AC40" i="36" s="1"/>
  <c r="AE40" i="36" s="1"/>
  <c r="AC56" i="36" a="1"/>
  <c r="AC56" i="36" s="1"/>
  <c r="AE56" i="36" s="1"/>
  <c r="AC43" i="36" a="1"/>
  <c r="AC43" i="36" s="1"/>
  <c r="AE43" i="36" s="1"/>
  <c r="AC60" i="36" a="1"/>
  <c r="AC60" i="36" s="1"/>
  <c r="AE60" i="36" s="1"/>
  <c r="AC88" i="36" a="1"/>
  <c r="AC88" i="36" s="1"/>
  <c r="AE88" i="36" s="1"/>
  <c r="AC19" i="36" a="1"/>
  <c r="AC19" i="36" s="1"/>
  <c r="AE19" i="36" s="1"/>
  <c r="AC62" i="36" a="1"/>
  <c r="AC62" i="36" s="1"/>
  <c r="AE62" i="36" s="1"/>
  <c r="AC51" i="36" a="1"/>
  <c r="AC51" i="36" s="1"/>
  <c r="AE51" i="36" s="1"/>
  <c r="AC130" i="36" a="1"/>
  <c r="AC130" i="36" s="1"/>
  <c r="AE130" i="36" s="1"/>
  <c r="AC57" i="36" a="1"/>
  <c r="AC57" i="36" s="1"/>
  <c r="AE57" i="36" s="1"/>
  <c r="AC77" i="36" a="1"/>
  <c r="AC77" i="36" s="1"/>
  <c r="AE77" i="36" s="1"/>
  <c r="AC85" i="36" a="1"/>
  <c r="AC85" i="36" s="1"/>
  <c r="AE85" i="36" s="1"/>
  <c r="AC114" i="36" a="1"/>
  <c r="AC114" i="36" s="1"/>
  <c r="AE114" i="36" s="1"/>
  <c r="AC54" i="36" a="1"/>
  <c r="AC54" i="36" s="1"/>
  <c r="AE54" i="36" s="1"/>
  <c r="AC97" i="36" a="1"/>
  <c r="AC97" i="36" s="1"/>
  <c r="AE97" i="36" s="1"/>
  <c r="AC67" i="36" a="1"/>
  <c r="AC67" i="36" s="1"/>
  <c r="AE67" i="36" s="1"/>
  <c r="AC86" i="36" a="1"/>
  <c r="AC86" i="36" s="1"/>
  <c r="AE86" i="36" s="1"/>
  <c r="AC122" i="36" a="1"/>
  <c r="AC122" i="36" s="1"/>
  <c r="AE122" i="36" s="1"/>
  <c r="AC30" i="36" a="1"/>
  <c r="AC30" i="36" s="1"/>
  <c r="AE30" i="36" s="1"/>
  <c r="AC20" i="36" a="1"/>
  <c r="AC20" i="36" s="1"/>
  <c r="AE20" i="36" s="1"/>
  <c r="AC32" i="36" a="1"/>
  <c r="AC32" i="36" s="1"/>
  <c r="AE32" i="36" s="1"/>
  <c r="AC76" i="36" a="1"/>
  <c r="AC76" i="36" s="1"/>
  <c r="AE76" i="36" s="1"/>
  <c r="AC64" i="36" a="1"/>
  <c r="AC64" i="36" s="1"/>
  <c r="AE64" i="36" s="1"/>
  <c r="AC96" i="36" a="1"/>
  <c r="AC96" i="36" s="1"/>
  <c r="AE96" i="36" s="1"/>
  <c r="AC110" i="36" a="1"/>
  <c r="AC110" i="36" s="1"/>
  <c r="AE110" i="36" s="1"/>
  <c r="AC79" i="36" a="1"/>
  <c r="AC79" i="36" s="1"/>
  <c r="AE79" i="36" s="1"/>
  <c r="AC112" i="36" a="1"/>
  <c r="AC112" i="36" s="1"/>
  <c r="AE112" i="36" s="1"/>
  <c r="AC131" i="36" a="1"/>
  <c r="AC131" i="36" s="1"/>
  <c r="AE131" i="36" s="1"/>
  <c r="AC55" i="36" a="1"/>
  <c r="AC55" i="36" s="1"/>
  <c r="AE55" i="36" s="1"/>
  <c r="AC59" i="36" a="1"/>
  <c r="AC59" i="36" s="1"/>
  <c r="AE59" i="36" s="1"/>
  <c r="AC111" i="36" a="1"/>
  <c r="AC111" i="36" s="1"/>
  <c r="AE111" i="36" s="1"/>
  <c r="AC118" i="36" a="1"/>
  <c r="AC118" i="36" s="1"/>
  <c r="AE118" i="36" s="1"/>
  <c r="AC69" i="36" a="1"/>
  <c r="AC69" i="36" s="1"/>
  <c r="AE69" i="36" s="1"/>
  <c r="AC125" i="36" a="1"/>
  <c r="AC125" i="36" s="1"/>
  <c r="AE125" i="36" s="1"/>
  <c r="AC21" i="36" a="1"/>
  <c r="AC21" i="36" s="1"/>
  <c r="AE21" i="36" s="1"/>
  <c r="AC115" i="36" a="1"/>
  <c r="AC115" i="36" s="1"/>
  <c r="AE115" i="36" s="1"/>
  <c r="AC47" i="36" a="1"/>
  <c r="AC47" i="36" s="1"/>
  <c r="AE47" i="36" s="1"/>
  <c r="AC52" i="36" a="1"/>
  <c r="AC52" i="36" s="1"/>
  <c r="AE52" i="36" s="1"/>
  <c r="AC53" i="36" a="1"/>
  <c r="AC53" i="36" s="1"/>
  <c r="AE53" i="36" s="1"/>
  <c r="AC119" i="36" a="1"/>
  <c r="AC119" i="36" s="1"/>
  <c r="AE119" i="36" s="1"/>
  <c r="AC61" i="36" a="1"/>
  <c r="AC61" i="36" s="1"/>
  <c r="AE61" i="36" s="1"/>
  <c r="AC109" i="36" a="1"/>
  <c r="AC109" i="36" s="1"/>
  <c r="AE109" i="36" s="1"/>
  <c r="AC18" i="36" a="1"/>
  <c r="AC18" i="36" s="1"/>
  <c r="AE18" i="36" s="1"/>
  <c r="AC78" i="36" a="1"/>
  <c r="AC78" i="36" s="1"/>
  <c r="AE78" i="36" s="1"/>
  <c r="AC74" i="36" a="1"/>
  <c r="AC74" i="36" s="1"/>
  <c r="AE74" i="36" s="1"/>
  <c r="AC108" i="36" a="1"/>
  <c r="AC108" i="36" s="1"/>
  <c r="AE108" i="36" s="1"/>
  <c r="AC103" i="36" a="1"/>
  <c r="AC103" i="36" s="1"/>
  <c r="AE103" i="36" s="1"/>
  <c r="AC37" i="36" a="1"/>
  <c r="AC37" i="36" s="1"/>
  <c r="AE37" i="36" s="1"/>
  <c r="AC121" i="36" a="1"/>
  <c r="AC121" i="36" s="1"/>
  <c r="AE121" i="36" s="1"/>
  <c r="AC45" i="36" a="1"/>
  <c r="AC45" i="36" s="1"/>
  <c r="AE45" i="36" s="1"/>
  <c r="AC104" i="36" a="1"/>
  <c r="AC104" i="36" s="1"/>
  <c r="AE104" i="36" s="1"/>
  <c r="AC126" i="36" a="1"/>
  <c r="AC126" i="36" s="1"/>
  <c r="AE126" i="36" s="1"/>
  <c r="AC82" i="36" a="1"/>
  <c r="AC82" i="36" s="1"/>
  <c r="AE82" i="36" s="1"/>
  <c r="AC92" i="36" a="1"/>
  <c r="AC92" i="36" s="1"/>
  <c r="AE92" i="36" s="1"/>
  <c r="AB135" i="37"/>
  <c r="Y81" i="29"/>
  <c r="AC99" i="36" a="1"/>
  <c r="AC99" i="36" s="1"/>
  <c r="AE99" i="36" s="1"/>
  <c r="AC34" i="36" a="1"/>
  <c r="AC34" i="36" s="1"/>
  <c r="AE34" i="36" s="1"/>
  <c r="AC23" i="36" a="1"/>
  <c r="AC23" i="36" s="1"/>
  <c r="AE23" i="36" s="1"/>
  <c r="AC16" i="36" a="1"/>
  <c r="AC16" i="36" s="1"/>
  <c r="AE16" i="36" s="1"/>
  <c r="AC116" i="36" a="1"/>
  <c r="AC116" i="36" s="1"/>
  <c r="AE116" i="36" s="1"/>
  <c r="AC39" i="36" a="1"/>
  <c r="AC39" i="36" s="1"/>
  <c r="AE39" i="36" s="1"/>
  <c r="AC129" i="36" a="1"/>
  <c r="AC129" i="36" s="1"/>
  <c r="AE129" i="36" s="1"/>
  <c r="AC100" i="36" a="1"/>
  <c r="AC100" i="36" s="1"/>
  <c r="AE100" i="36" s="1"/>
  <c r="AC70" i="36" a="1"/>
  <c r="AC70" i="36" s="1"/>
  <c r="AE70" i="36" s="1"/>
  <c r="AC101" i="36" a="1"/>
  <c r="AC101" i="36" s="1"/>
  <c r="AE101" i="36" s="1"/>
  <c r="AC46" i="36" a="1"/>
  <c r="AC46" i="36" s="1"/>
  <c r="AE46" i="36" s="1"/>
  <c r="AC124" i="36" a="1"/>
  <c r="AC124" i="36" s="1"/>
  <c r="AE124" i="36" s="1"/>
  <c r="AC73" i="36" a="1"/>
  <c r="AC73" i="36" s="1"/>
  <c r="AE73" i="36" s="1"/>
  <c r="AC15" i="36" a="1"/>
  <c r="AC15" i="36" s="1"/>
  <c r="AE15" i="36" s="1"/>
  <c r="AC12" i="36" a="1"/>
  <c r="AC12" i="36" s="1"/>
  <c r="AE12" i="36" s="1"/>
  <c r="AC14" i="36" a="1"/>
  <c r="AC14" i="36" s="1"/>
  <c r="AE14" i="36" s="1"/>
  <c r="AC65" i="36" a="1"/>
  <c r="AC65" i="36" s="1"/>
  <c r="AE65" i="36" s="1"/>
  <c r="AC120" i="36" a="1"/>
  <c r="AC120" i="36" s="1"/>
  <c r="AE120" i="36" s="1"/>
  <c r="AC123" i="36" a="1"/>
  <c r="AC123" i="36" s="1"/>
  <c r="AE123" i="36" s="1"/>
  <c r="AC95" i="36" a="1"/>
  <c r="AC95" i="36" s="1"/>
  <c r="AE95" i="36" s="1"/>
  <c r="AC106" i="36" a="1"/>
  <c r="AC106" i="36" s="1"/>
  <c r="AE106" i="36" s="1"/>
  <c r="AC127" i="36" a="1"/>
  <c r="AC127" i="36" s="1"/>
  <c r="AE127" i="36" s="1"/>
  <c r="AC48" i="36" a="1"/>
  <c r="AC48" i="36" s="1"/>
  <c r="AE48" i="36" s="1"/>
  <c r="AC38" i="36" a="1"/>
  <c r="AC38" i="36" s="1"/>
  <c r="AE38" i="36" s="1"/>
  <c r="AC107" i="36" a="1"/>
  <c r="AC107" i="36" s="1"/>
  <c r="AE107" i="36" s="1"/>
  <c r="AC105" i="36" a="1"/>
  <c r="AC105" i="36" s="1"/>
  <c r="AE105" i="36" s="1"/>
  <c r="AC83" i="36" a="1"/>
  <c r="AC83" i="36" s="1"/>
  <c r="AE83" i="36" s="1"/>
  <c r="AC102" i="36" a="1"/>
  <c r="AC102" i="36" s="1"/>
  <c r="AE102" i="36" s="1"/>
  <c r="AC63" i="36" a="1"/>
  <c r="AC63" i="36" s="1"/>
  <c r="AE63" i="36" s="1"/>
  <c r="AC91" i="36" a="1"/>
  <c r="AC91" i="36" s="1"/>
  <c r="AE91" i="36" s="1"/>
  <c r="AC143" i="36"/>
  <c r="Z267" i="29"/>
  <c r="AC81" i="36" a="1"/>
  <c r="AC81" i="36" s="1"/>
  <c r="AE81" i="36" s="1"/>
  <c r="AC94" i="36" a="1"/>
  <c r="AC94" i="36" s="1"/>
  <c r="AE94" i="36" s="1"/>
  <c r="AC71" i="36" a="1"/>
  <c r="AC71" i="36" s="1"/>
  <c r="AE71" i="36" s="1"/>
  <c r="AC27" i="36" a="1"/>
  <c r="AC27" i="36" s="1"/>
  <c r="AE27" i="36" s="1"/>
  <c r="AC90" i="36" a="1"/>
  <c r="AC90" i="36" s="1"/>
  <c r="AE90" i="36" s="1"/>
  <c r="AA135" i="37"/>
  <c r="X81" i="29"/>
  <c r="AC93" i="36" a="1"/>
  <c r="AC93" i="36" s="1"/>
  <c r="AE93" i="36" s="1"/>
  <c r="AC87" i="36" a="1"/>
  <c r="AC87" i="36" s="1"/>
  <c r="AE87" i="36" s="1"/>
  <c r="AC80" i="36" a="1"/>
  <c r="AC80" i="36" s="1"/>
  <c r="AE80" i="36" s="1"/>
  <c r="AC33" i="36" a="1"/>
  <c r="AC33" i="36" s="1"/>
  <c r="AE33" i="36" s="1"/>
  <c r="AC84" i="36" a="1"/>
  <c r="AC84" i="36" s="1"/>
  <c r="AE84" i="36" s="1"/>
  <c r="AC50" i="36" a="1"/>
  <c r="AC50" i="36" s="1"/>
  <c r="AE50" i="36" s="1"/>
  <c r="AC128" i="36" a="1"/>
  <c r="AC128" i="36" s="1"/>
  <c r="AE128" i="36" s="1"/>
  <c r="AC31" i="36" a="1"/>
  <c r="AC31" i="36" s="1"/>
  <c r="AE31" i="36" s="1"/>
  <c r="AC58" i="36" a="1"/>
  <c r="AC58" i="36" s="1"/>
  <c r="AE58" i="36" s="1"/>
  <c r="AC44" i="36" a="1"/>
  <c r="AC44" i="36" s="1"/>
  <c r="AE44" i="36" s="1"/>
  <c r="AC26" i="36" a="1"/>
  <c r="AC26" i="36" s="1"/>
  <c r="AE26" i="36" s="1"/>
  <c r="AC72" i="36" a="1"/>
  <c r="AC72" i="36" s="1"/>
  <c r="AE72" i="36" s="1"/>
  <c r="AC41" i="36" a="1"/>
  <c r="AC41" i="36" s="1"/>
  <c r="AE41" i="36" s="1"/>
  <c r="AC22" i="36" a="1"/>
  <c r="AC22" i="36" s="1"/>
  <c r="AE22" i="36" s="1"/>
  <c r="AC75" i="36" a="1"/>
  <c r="AC75" i="36" s="1"/>
  <c r="AE75" i="36" s="1"/>
  <c r="AC29" i="36" a="1"/>
  <c r="AC29" i="36" s="1"/>
  <c r="AE29" i="36" s="1"/>
  <c r="AC35" i="36" a="1"/>
  <c r="AC35" i="36" s="1"/>
  <c r="AE35" i="36" s="1"/>
  <c r="AC89" i="36" a="1"/>
  <c r="AC89" i="36" s="1"/>
  <c r="AE89" i="36" s="1"/>
  <c r="W9" i="31"/>
  <c r="AN39" i="22"/>
  <c r="C37" i="22"/>
  <c r="D28" i="17"/>
  <c r="P28" i="17"/>
  <c r="N28" i="17"/>
  <c r="G28" i="17"/>
  <c r="C40" i="40" l="1"/>
  <c r="C41" i="40" s="1"/>
  <c r="C40" i="42"/>
  <c r="C41" i="42" s="1"/>
  <c r="C82" i="29" a="1"/>
  <c r="C82" i="29" s="1"/>
  <c r="C206" i="29" a="1"/>
  <c r="C206" i="29" s="1"/>
  <c r="C103" i="38"/>
  <c r="C106" i="41" s="1"/>
  <c r="C107" i="41" s="1"/>
  <c r="AN105" i="38"/>
  <c r="C40" i="31"/>
  <c r="C41" i="31" s="1"/>
  <c r="C42" i="36"/>
  <c r="C43" i="36" s="1"/>
  <c r="C40" i="35"/>
  <c r="C41" i="35" s="1"/>
  <c r="C42" i="37"/>
  <c r="C43" i="37" s="1"/>
  <c r="AC134" i="36"/>
  <c r="X9" i="31"/>
  <c r="C39" i="22"/>
  <c r="AN41" i="22"/>
  <c r="S10" i="18"/>
  <c r="S11" i="18"/>
  <c r="S12" i="18"/>
  <c r="S13" i="18"/>
  <c r="S14" i="18"/>
  <c r="S15" i="18"/>
  <c r="S16" i="18"/>
  <c r="S8" i="18"/>
  <c r="S9" i="18"/>
  <c r="S7" i="18"/>
  <c r="K28" i="17"/>
  <c r="I28" i="17"/>
  <c r="F28" i="17"/>
  <c r="E28" i="17"/>
  <c r="S17" i="18" l="1"/>
  <c r="C42" i="40"/>
  <c r="C43" i="40" s="1"/>
  <c r="C42" i="42"/>
  <c r="C43" i="42" s="1"/>
  <c r="AN107" i="38"/>
  <c r="C105" i="38"/>
  <c r="C108" i="41" s="1"/>
  <c r="C109" i="41" s="1"/>
  <c r="C42" i="31"/>
  <c r="C43" i="31" s="1"/>
  <c r="C44" i="37"/>
  <c r="C45" i="37" s="1"/>
  <c r="C42" i="35"/>
  <c r="C43" i="35" s="1"/>
  <c r="C44" i="36"/>
  <c r="C45" i="36" s="1"/>
  <c r="Z205" i="29"/>
  <c r="AC135" i="36"/>
  <c r="AC134" i="37"/>
  <c r="Y9" i="31"/>
  <c r="C41" i="22"/>
  <c r="AN43" i="22"/>
  <c r="C44" i="40" l="1"/>
  <c r="C45" i="40" s="1"/>
  <c r="C44" i="42"/>
  <c r="C45" i="42" s="1"/>
  <c r="AN109" i="38"/>
  <c r="C107" i="38"/>
  <c r="C110" i="41" s="1"/>
  <c r="C111" i="41" s="1"/>
  <c r="C44" i="31"/>
  <c r="C45" i="31" s="1"/>
  <c r="C44" i="35"/>
  <c r="C45" i="35" s="1"/>
  <c r="C46" i="37"/>
  <c r="C47" i="37" s="1"/>
  <c r="C46" i="36"/>
  <c r="C47" i="36" s="1"/>
  <c r="Z81" i="29"/>
  <c r="AC135" i="37"/>
  <c r="Z9" i="31"/>
  <c r="AN45" i="22"/>
  <c r="C43" i="22"/>
  <c r="C46" i="40" l="1"/>
  <c r="C47" i="40" s="1"/>
  <c r="C46" i="42"/>
  <c r="C47" i="42" s="1"/>
  <c r="C109" i="38"/>
  <c r="C112" i="41" s="1"/>
  <c r="C113" i="41" s="1"/>
  <c r="AN111" i="38"/>
  <c r="C46" i="31"/>
  <c r="C47" i="31" s="1"/>
  <c r="C46" i="35"/>
  <c r="C47" i="35" s="1"/>
  <c r="C48" i="37"/>
  <c r="C49" i="37" s="1"/>
  <c r="C48" i="36"/>
  <c r="C49" i="36" s="1"/>
  <c r="AA9" i="31"/>
  <c r="C45" i="22"/>
  <c r="AN47" i="22"/>
  <c r="C48" i="40" l="1"/>
  <c r="C49" i="40" s="1"/>
  <c r="C48" i="42"/>
  <c r="C49" i="42" s="1"/>
  <c r="C111" i="38"/>
  <c r="C114" i="41" s="1"/>
  <c r="C115" i="41" s="1"/>
  <c r="AN113" i="38"/>
  <c r="C48" i="31"/>
  <c r="C49" i="31" s="1"/>
  <c r="C50" i="36"/>
  <c r="C51" i="36" s="1"/>
  <c r="C48" i="35"/>
  <c r="C49" i="35" s="1"/>
  <c r="C50" i="37"/>
  <c r="C51" i="37" s="1"/>
  <c r="AB9" i="31"/>
  <c r="AN49" i="22"/>
  <c r="C47" i="22"/>
  <c r="C50" i="40" l="1"/>
  <c r="C51" i="40" s="1"/>
  <c r="C50" i="42"/>
  <c r="C51" i="42" s="1"/>
  <c r="C113" i="38"/>
  <c r="C116" i="41" s="1"/>
  <c r="C117" i="41" s="1"/>
  <c r="AN115" i="38"/>
  <c r="C50" i="31"/>
  <c r="C51" i="31" s="1"/>
  <c r="C52" i="36"/>
  <c r="C53" i="36" s="1"/>
  <c r="C50" i="35"/>
  <c r="C51" i="35" s="1"/>
  <c r="C52" i="37"/>
  <c r="C53" i="37" s="1"/>
  <c r="AC9" i="31"/>
  <c r="C49" i="22"/>
  <c r="AN51" i="22"/>
  <c r="C52" i="40" l="1"/>
  <c r="C53" i="40" s="1"/>
  <c r="C52" i="42"/>
  <c r="C53" i="42" s="1"/>
  <c r="AN117" i="38"/>
  <c r="C115" i="38"/>
  <c r="C118" i="41" s="1"/>
  <c r="C119" i="41" s="1"/>
  <c r="C52" i="31"/>
  <c r="C53" i="31" s="1"/>
  <c r="C54" i="36"/>
  <c r="C55" i="36" s="1"/>
  <c r="C52" i="35"/>
  <c r="C53" i="35" s="1"/>
  <c r="C54" i="37"/>
  <c r="C55" i="37" s="1"/>
  <c r="AN53" i="22"/>
  <c r="C51" i="22"/>
  <c r="C54" i="40" l="1"/>
  <c r="C55" i="40" s="1"/>
  <c r="C54" i="42"/>
  <c r="C55" i="42" s="1"/>
  <c r="AN119" i="38"/>
  <c r="C117" i="38"/>
  <c r="C120" i="41" s="1"/>
  <c r="C121" i="41" s="1"/>
  <c r="C54" i="31"/>
  <c r="C55" i="31" s="1"/>
  <c r="C56" i="37"/>
  <c r="C57" i="37" s="1"/>
  <c r="C54" i="35"/>
  <c r="C55" i="35" s="1"/>
  <c r="C56" i="36"/>
  <c r="C57" i="36" s="1"/>
  <c r="C53" i="22"/>
  <c r="AN55" i="22"/>
  <c r="C56" i="40" l="1"/>
  <c r="C57" i="40" s="1"/>
  <c r="C56" i="42"/>
  <c r="C57" i="42" s="1"/>
  <c r="AN121" i="38"/>
  <c r="C119" i="38"/>
  <c r="C122" i="41" s="1"/>
  <c r="C123" i="41" s="1"/>
  <c r="C56" i="31"/>
  <c r="C57" i="31" s="1"/>
  <c r="C58" i="37"/>
  <c r="C59" i="37" s="1"/>
  <c r="C58" i="36"/>
  <c r="C59" i="36" s="1"/>
  <c r="C56" i="35"/>
  <c r="C57" i="35" s="1"/>
  <c r="C55" i="22"/>
  <c r="AN57" i="22"/>
  <c r="C58" i="40" l="1"/>
  <c r="C59" i="40" s="1"/>
  <c r="C58" i="42"/>
  <c r="C59" i="42" s="1"/>
  <c r="AN123" i="38"/>
  <c r="C121" i="38"/>
  <c r="C124" i="41" s="1"/>
  <c r="C125" i="41" s="1"/>
  <c r="C58" i="31"/>
  <c r="C59" i="31" s="1"/>
  <c r="C60" i="37"/>
  <c r="C61" i="37" s="1"/>
  <c r="C60" i="36"/>
  <c r="C61" i="36" s="1"/>
  <c r="C58" i="35"/>
  <c r="C59" i="35" s="1"/>
  <c r="AN59" i="22"/>
  <c r="C57" i="22"/>
  <c r="C60" i="40" l="1"/>
  <c r="C61" i="40" s="1"/>
  <c r="C60" i="42"/>
  <c r="C61" i="42" s="1"/>
  <c r="AN125" i="38"/>
  <c r="C125" i="38" s="1"/>
  <c r="C128" i="41" s="1"/>
  <c r="C129" i="41" s="1"/>
  <c r="C123" i="38"/>
  <c r="C126" i="41" s="1"/>
  <c r="C127" i="41" s="1"/>
  <c r="C60" i="31"/>
  <c r="C61" i="31" s="1"/>
  <c r="C60" i="35"/>
  <c r="C61" i="35" s="1"/>
  <c r="C62" i="37"/>
  <c r="C63" i="37" s="1"/>
  <c r="C62" i="36"/>
  <c r="C63" i="36" s="1"/>
  <c r="C59" i="22"/>
  <c r="AN61" i="22"/>
  <c r="C62" i="40" l="1"/>
  <c r="C63" i="40" s="1"/>
  <c r="C62" i="42"/>
  <c r="C63" i="42" s="1"/>
  <c r="C62" i="31"/>
  <c r="C63" i="31" s="1"/>
  <c r="C62" i="35"/>
  <c r="C63" i="35" s="1"/>
  <c r="C64" i="37"/>
  <c r="C65" i="37" s="1"/>
  <c r="C64" i="36"/>
  <c r="C65" i="36" s="1"/>
  <c r="C61" i="22"/>
  <c r="AN63" i="22"/>
  <c r="C64" i="40" l="1"/>
  <c r="C65" i="40" s="1"/>
  <c r="C64" i="42"/>
  <c r="C65" i="42" s="1"/>
  <c r="C64" i="31"/>
  <c r="C65" i="31" s="1"/>
  <c r="C66" i="36"/>
  <c r="C67" i="36" s="1"/>
  <c r="C64" i="35"/>
  <c r="C65" i="35" s="1"/>
  <c r="C66" i="37"/>
  <c r="C67" i="37" s="1"/>
  <c r="C63" i="22"/>
  <c r="AN65" i="22"/>
  <c r="C66" i="40" l="1"/>
  <c r="C67" i="40" s="1"/>
  <c r="C66" i="42"/>
  <c r="C67" i="42" s="1"/>
  <c r="C66" i="31"/>
  <c r="C67" i="31" s="1"/>
  <c r="C68" i="36"/>
  <c r="C69" i="36" s="1"/>
  <c r="C66" i="35"/>
  <c r="C67" i="35" s="1"/>
  <c r="C68" i="37"/>
  <c r="C69" i="37" s="1"/>
  <c r="C65" i="22"/>
  <c r="AN67" i="22"/>
  <c r="C68" i="40" l="1"/>
  <c r="C69" i="40" s="1"/>
  <c r="C68" i="42"/>
  <c r="C69" i="42" s="1"/>
  <c r="C68" i="31"/>
  <c r="C69" i="31" s="1"/>
  <c r="C70" i="36"/>
  <c r="C71" i="36" s="1"/>
  <c r="C68" i="35"/>
  <c r="C69" i="35" s="1"/>
  <c r="C70" i="37"/>
  <c r="C71" i="37" s="1"/>
  <c r="C67" i="22"/>
  <c r="AN69" i="22"/>
  <c r="C70" i="40" l="1"/>
  <c r="C71" i="40" s="1"/>
  <c r="C70" i="42"/>
  <c r="C71" i="42" s="1"/>
  <c r="C70" i="31"/>
  <c r="C71" i="31" s="1"/>
  <c r="C70" i="35"/>
  <c r="C71" i="35" s="1"/>
  <c r="C72" i="36"/>
  <c r="C73" i="36" s="1"/>
  <c r="C72" i="37"/>
  <c r="C73" i="37" s="1"/>
  <c r="C69" i="22"/>
  <c r="AN71" i="22"/>
  <c r="C72" i="40" l="1"/>
  <c r="C73" i="40" s="1"/>
  <c r="C72" i="42"/>
  <c r="C73" i="42" s="1"/>
  <c r="C72" i="31"/>
  <c r="C73" i="31" s="1"/>
  <c r="C74" i="37"/>
  <c r="C75" i="37" s="1"/>
  <c r="C74" i="36"/>
  <c r="C75" i="36" s="1"/>
  <c r="C72" i="35"/>
  <c r="C73" i="35" s="1"/>
  <c r="C71" i="22"/>
  <c r="AN73" i="22"/>
  <c r="C74" i="40" l="1"/>
  <c r="C75" i="40" s="1"/>
  <c r="C74" i="42"/>
  <c r="C75" i="42" s="1"/>
  <c r="C74" i="31"/>
  <c r="C75" i="31" s="1"/>
  <c r="C76" i="37"/>
  <c r="C77" i="37" s="1"/>
  <c r="C76" i="36"/>
  <c r="C77" i="36" s="1"/>
  <c r="C74" i="35"/>
  <c r="C75" i="35" s="1"/>
  <c r="C73" i="22"/>
  <c r="AN75" i="22"/>
  <c r="C76" i="40" l="1"/>
  <c r="C77" i="40" s="1"/>
  <c r="C76" i="42"/>
  <c r="C77" i="42" s="1"/>
  <c r="C76" i="31"/>
  <c r="C77" i="31" s="1"/>
  <c r="C78" i="36"/>
  <c r="C79" i="36" s="1"/>
  <c r="C78" i="37"/>
  <c r="C79" i="37" s="1"/>
  <c r="C76" i="35"/>
  <c r="C77" i="35" s="1"/>
  <c r="C75" i="22"/>
  <c r="AN77" i="22"/>
  <c r="C78" i="40" l="1"/>
  <c r="C79" i="40" s="1"/>
  <c r="C78" i="42"/>
  <c r="C79" i="42" s="1"/>
  <c r="C78" i="31"/>
  <c r="C79" i="31" s="1"/>
  <c r="C78" i="35"/>
  <c r="C79" i="35" s="1"/>
  <c r="C80" i="36"/>
  <c r="C81" i="36" s="1"/>
  <c r="C80" i="37"/>
  <c r="C81" i="37" s="1"/>
  <c r="C77" i="22"/>
  <c r="AN79" i="22"/>
  <c r="C80" i="40" l="1"/>
  <c r="C81" i="40" s="1"/>
  <c r="C80" i="42"/>
  <c r="C81" i="42" s="1"/>
  <c r="C80" i="31"/>
  <c r="C81" i="31" s="1"/>
  <c r="C80" i="35"/>
  <c r="C81" i="35" s="1"/>
  <c r="C82" i="37"/>
  <c r="C83" i="37" s="1"/>
  <c r="C82" i="36"/>
  <c r="C83" i="36" s="1"/>
  <c r="C79" i="22"/>
  <c r="AN81" i="22"/>
  <c r="C82" i="40" l="1"/>
  <c r="C83" i="40" s="1"/>
  <c r="C82" i="42"/>
  <c r="C83" i="42" s="1"/>
  <c r="C82" i="31"/>
  <c r="C83" i="31" s="1"/>
  <c r="C82" i="35"/>
  <c r="C83" i="35" s="1"/>
  <c r="C84" i="37"/>
  <c r="C85" i="37" s="1"/>
  <c r="C84" i="36"/>
  <c r="C85" i="36" s="1"/>
  <c r="C81" i="22"/>
  <c r="AN83" i="22"/>
  <c r="C84" i="40" l="1"/>
  <c r="C85" i="40" s="1"/>
  <c r="C84" i="42"/>
  <c r="C85" i="42" s="1"/>
  <c r="C84" i="31"/>
  <c r="C85" i="31" s="1"/>
  <c r="C86" i="36"/>
  <c r="C87" i="36" s="1"/>
  <c r="C84" i="35"/>
  <c r="C85" i="35" s="1"/>
  <c r="C86" i="37"/>
  <c r="C87" i="37" s="1"/>
  <c r="C83" i="22"/>
  <c r="AN85" i="22"/>
  <c r="C86" i="40" l="1"/>
  <c r="C87" i="40" s="1"/>
  <c r="C86" i="42"/>
  <c r="C87" i="42" s="1"/>
  <c r="C86" i="31"/>
  <c r="C87" i="31" s="1"/>
  <c r="C88" i="36"/>
  <c r="C89" i="36" s="1"/>
  <c r="C86" i="35"/>
  <c r="C87" i="35" s="1"/>
  <c r="C88" i="37"/>
  <c r="C89" i="37" s="1"/>
  <c r="C85" i="22"/>
  <c r="AN87" i="22"/>
  <c r="C88" i="40" l="1"/>
  <c r="C89" i="40" s="1"/>
  <c r="C88" i="42"/>
  <c r="C89" i="42" s="1"/>
  <c r="C88" i="31"/>
  <c r="C89" i="31" s="1"/>
  <c r="C90" i="37"/>
  <c r="C91" i="37" s="1"/>
  <c r="C90" i="36"/>
  <c r="C91" i="36" s="1"/>
  <c r="C88" i="35"/>
  <c r="C89" i="35" s="1"/>
  <c r="AN89" i="22"/>
  <c r="C87" i="22"/>
  <c r="C90" i="40" l="1"/>
  <c r="C91" i="40" s="1"/>
  <c r="C90" i="42"/>
  <c r="C91" i="42" s="1"/>
  <c r="C90" i="31"/>
  <c r="C91" i="31" s="1"/>
  <c r="C92" i="37"/>
  <c r="C93" i="37" s="1"/>
  <c r="C92" i="36"/>
  <c r="C93" i="36" s="1"/>
  <c r="C90" i="35"/>
  <c r="C91" i="35" s="1"/>
  <c r="C89" i="22"/>
  <c r="AN91" i="22"/>
  <c r="C92" i="40" l="1"/>
  <c r="C93" i="40" s="1"/>
  <c r="C92" i="42"/>
  <c r="C93" i="42" s="1"/>
  <c r="C92" i="31"/>
  <c r="C93" i="31" s="1"/>
  <c r="C94" i="37"/>
  <c r="C95" i="37" s="1"/>
  <c r="C94" i="36"/>
  <c r="C95" i="36" s="1"/>
  <c r="C92" i="35"/>
  <c r="C93" i="35" s="1"/>
  <c r="AN93" i="22"/>
  <c r="C91" i="22"/>
  <c r="C94" i="40" l="1"/>
  <c r="C95" i="40" s="1"/>
  <c r="C94" i="42"/>
  <c r="C95" i="42" s="1"/>
  <c r="C94" i="31"/>
  <c r="C95" i="31" s="1"/>
  <c r="C94" i="35"/>
  <c r="C95" i="35" s="1"/>
  <c r="C96" i="37"/>
  <c r="C97" i="37" s="1"/>
  <c r="C96" i="36"/>
  <c r="C97" i="36" s="1"/>
  <c r="AN95" i="22"/>
  <c r="C93" i="22"/>
  <c r="C96" i="40" l="1"/>
  <c r="C97" i="40" s="1"/>
  <c r="C96" i="42"/>
  <c r="C97" i="42" s="1"/>
  <c r="C96" i="31"/>
  <c r="C97" i="31" s="1"/>
  <c r="C96" i="35"/>
  <c r="C97" i="35" s="1"/>
  <c r="C98" i="37"/>
  <c r="C99" i="37" s="1"/>
  <c r="C98" i="36"/>
  <c r="C99" i="36" s="1"/>
  <c r="C95" i="22"/>
  <c r="AN97" i="22"/>
  <c r="C98" i="40" l="1"/>
  <c r="C99" i="40" s="1"/>
  <c r="C98" i="42"/>
  <c r="C99" i="42" s="1"/>
  <c r="C98" i="31"/>
  <c r="C99" i="31" s="1"/>
  <c r="C98" i="35"/>
  <c r="C99" i="35" s="1"/>
  <c r="C100" i="37"/>
  <c r="C101" i="37" s="1"/>
  <c r="C100" i="36"/>
  <c r="C101" i="36" s="1"/>
  <c r="AN99" i="22"/>
  <c r="C97" i="22"/>
  <c r="C100" i="40" l="1"/>
  <c r="C101" i="40" s="1"/>
  <c r="C100" i="42"/>
  <c r="C101" i="42" s="1"/>
  <c r="C100" i="31"/>
  <c r="C101" i="31" s="1"/>
  <c r="C102" i="36"/>
  <c r="C103" i="36" s="1"/>
  <c r="C100" i="35"/>
  <c r="C101" i="35" s="1"/>
  <c r="C102" i="37"/>
  <c r="C103" i="37" s="1"/>
  <c r="C99" i="22"/>
  <c r="AN101" i="22"/>
  <c r="C102" i="40" l="1"/>
  <c r="C103" i="40" s="1"/>
  <c r="C102" i="42"/>
  <c r="C103" i="42" s="1"/>
  <c r="C102" i="31"/>
  <c r="C103" i="31" s="1"/>
  <c r="C104" i="36"/>
  <c r="C105" i="36" s="1"/>
  <c r="C102" i="35"/>
  <c r="C103" i="35" s="1"/>
  <c r="C104" i="37"/>
  <c r="C105" i="37" s="1"/>
  <c r="C101" i="22"/>
  <c r="AN103" i="22"/>
  <c r="C104" i="40" l="1"/>
  <c r="C105" i="40" s="1"/>
  <c r="C104" i="42"/>
  <c r="C105" i="42" s="1"/>
  <c r="C104" i="31"/>
  <c r="C105" i="31" s="1"/>
  <c r="C106" i="36"/>
  <c r="C107" i="36" s="1"/>
  <c r="C104" i="35"/>
  <c r="C105" i="35" s="1"/>
  <c r="C106" i="37"/>
  <c r="C107" i="37" s="1"/>
  <c r="AN105" i="22"/>
  <c r="C103" i="22"/>
  <c r="C106" i="40" l="1"/>
  <c r="C107" i="40" s="1"/>
  <c r="C106" i="42"/>
  <c r="C107" i="42" s="1"/>
  <c r="C106" i="31"/>
  <c r="C107" i="31" s="1"/>
  <c r="C108" i="36"/>
  <c r="C109" i="36" s="1"/>
  <c r="C106" i="35"/>
  <c r="C107" i="35" s="1"/>
  <c r="C108" i="37"/>
  <c r="C109" i="37" s="1"/>
  <c r="C105" i="22"/>
  <c r="AN107" i="22"/>
  <c r="C108" i="40" l="1"/>
  <c r="C109" i="40" s="1"/>
  <c r="C108" i="42"/>
  <c r="C109" i="42" s="1"/>
  <c r="C108" i="31"/>
  <c r="C109" i="31" s="1"/>
  <c r="C110" i="37"/>
  <c r="C111" i="37" s="1"/>
  <c r="C110" i="36"/>
  <c r="C111" i="36" s="1"/>
  <c r="C108" i="35"/>
  <c r="C109" i="35" s="1"/>
  <c r="AN109" i="22"/>
  <c r="C107" i="22"/>
  <c r="C110" i="40" l="1"/>
  <c r="C111" i="40" s="1"/>
  <c r="C110" i="42"/>
  <c r="C111" i="42" s="1"/>
  <c r="C110" i="31"/>
  <c r="C111" i="31" s="1"/>
  <c r="C110" i="35"/>
  <c r="C111" i="35" s="1"/>
  <c r="C112" i="36"/>
  <c r="C113" i="36" s="1"/>
  <c r="C112" i="37"/>
  <c r="C113" i="37" s="1"/>
  <c r="C109" i="22"/>
  <c r="AN111" i="22"/>
  <c r="C112" i="40" l="1"/>
  <c r="C113" i="40" s="1"/>
  <c r="C112" i="42"/>
  <c r="C113" i="42" s="1"/>
  <c r="C112" i="31"/>
  <c r="C113" i="31" s="1"/>
  <c r="C112" i="35"/>
  <c r="C113" i="35" s="1"/>
  <c r="C114" i="37"/>
  <c r="C115" i="37" s="1"/>
  <c r="C114" i="36"/>
  <c r="C115" i="36" s="1"/>
  <c r="AN113" i="22"/>
  <c r="C111" i="22"/>
  <c r="C114" i="40" l="1"/>
  <c r="C115" i="40" s="1"/>
  <c r="C114" i="42"/>
  <c r="C115" i="42" s="1"/>
  <c r="C114" i="31"/>
  <c r="C115" i="31" s="1"/>
  <c r="C116" i="37"/>
  <c r="C117" i="37" s="1"/>
  <c r="C114" i="35"/>
  <c r="C115" i="35" s="1"/>
  <c r="C116" i="36"/>
  <c r="C117" i="36" s="1"/>
  <c r="AN115" i="22"/>
  <c r="C113" i="22"/>
  <c r="C116" i="40" l="1"/>
  <c r="C117" i="40" s="1"/>
  <c r="C116" i="42"/>
  <c r="C117" i="42" s="1"/>
  <c r="C116" i="31"/>
  <c r="C117" i="31" s="1"/>
  <c r="C118" i="37"/>
  <c r="C119" i="37" s="1"/>
  <c r="C116" i="35"/>
  <c r="C117" i="35" s="1"/>
  <c r="C118" i="36"/>
  <c r="C119" i="36" s="1"/>
  <c r="C115" i="22"/>
  <c r="AN117" i="22"/>
  <c r="C118" i="40" l="1"/>
  <c r="C119" i="40" s="1"/>
  <c r="C118" i="42"/>
  <c r="C119" i="42" s="1"/>
  <c r="C118" i="31"/>
  <c r="C119" i="31" s="1"/>
  <c r="C120" i="36"/>
  <c r="C121" i="36" s="1"/>
  <c r="C118" i="35"/>
  <c r="C119" i="35" s="1"/>
  <c r="C120" i="37"/>
  <c r="C121" i="37" s="1"/>
  <c r="AN119" i="22"/>
  <c r="C117" i="22"/>
  <c r="C120" i="40" l="1"/>
  <c r="C121" i="40" s="1"/>
  <c r="C120" i="42"/>
  <c r="C121" i="42" s="1"/>
  <c r="C120" i="31"/>
  <c r="C121" i="31" s="1"/>
  <c r="C122" i="36"/>
  <c r="C123" i="36" s="1"/>
  <c r="C122" i="37"/>
  <c r="C123" i="37" s="1"/>
  <c r="C120" i="35"/>
  <c r="C121" i="35" s="1"/>
  <c r="C119" i="22"/>
  <c r="AN121" i="22"/>
  <c r="C122" i="40" l="1"/>
  <c r="C123" i="40" s="1"/>
  <c r="C122" i="42"/>
  <c r="C123" i="42" s="1"/>
  <c r="C122" i="31"/>
  <c r="C123" i="31" s="1"/>
  <c r="C124" i="36"/>
  <c r="C125" i="36" s="1"/>
  <c r="C124" i="37"/>
  <c r="C125" i="37" s="1"/>
  <c r="C122" i="35"/>
  <c r="C123" i="35" s="1"/>
  <c r="C121" i="22"/>
  <c r="AN123" i="22"/>
  <c r="C124" i="40" l="1"/>
  <c r="C125" i="40" s="1"/>
  <c r="C124" i="42"/>
  <c r="C125" i="42" s="1"/>
  <c r="C124" i="31"/>
  <c r="C125" i="31" s="1"/>
  <c r="C126" i="36"/>
  <c r="C127" i="36" s="1"/>
  <c r="C126" i="37"/>
  <c r="C127" i="37" s="1"/>
  <c r="C124" i="35"/>
  <c r="C125" i="35" s="1"/>
  <c r="AN125" i="22"/>
  <c r="C125" i="22" s="1"/>
  <c r="C123" i="22"/>
  <c r="C126" i="40" l="1"/>
  <c r="C127" i="40" s="1"/>
  <c r="C126" i="42"/>
  <c r="C127" i="42" s="1"/>
  <c r="C128" i="40"/>
  <c r="C129" i="40" s="1"/>
  <c r="C128" i="42"/>
  <c r="C129" i="42" s="1"/>
  <c r="C128" i="31"/>
  <c r="C129" i="31" s="1"/>
  <c r="C130" i="36"/>
  <c r="C131" i="36" s="1"/>
  <c r="C128" i="35"/>
  <c r="C129" i="35" s="1"/>
  <c r="C130" i="37"/>
  <c r="C131" i="37" s="1"/>
  <c r="C126" i="31"/>
  <c r="C127" i="31" s="1"/>
  <c r="C126" i="35"/>
  <c r="C127" i="35" s="1"/>
  <c r="C128" i="36"/>
  <c r="C129" i="36" s="1"/>
  <c r="C128" i="37"/>
  <c r="C129" i="37" s="1"/>
  <c r="E51" i="12" l="1" a="1"/>
  <c r="E51" i="12" s="1"/>
  <c r="E50" i="12" s="1" a="1"/>
  <c r="E50" i="12" s="1"/>
  <c r="E48" i="12" s="1"/>
  <c r="E41" i="1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<sst xmlns="http://schemas.openxmlformats.org/spreadsheetml/2006/main" count="1667" uniqueCount="250">
  <si>
    <t>Total</t>
  </si>
  <si>
    <t>Unit 1</t>
  </si>
  <si>
    <t>Unit 2</t>
  </si>
  <si>
    <t>Unit 3</t>
  </si>
  <si>
    <t>Unit 4</t>
  </si>
  <si>
    <t>Location</t>
  </si>
  <si>
    <t>Unit 5</t>
  </si>
  <si>
    <t>Unit 6</t>
  </si>
  <si>
    <t>Unit 7</t>
  </si>
  <si>
    <t>Unit 8</t>
  </si>
  <si>
    <t>DPP1</t>
  </si>
  <si>
    <t>DPP2</t>
  </si>
  <si>
    <t>DPP3</t>
  </si>
  <si>
    <t>DPP4</t>
  </si>
  <si>
    <t>DPP5</t>
  </si>
  <si>
    <t>DPP6</t>
  </si>
  <si>
    <t>DPP7</t>
  </si>
  <si>
    <t>DPP8</t>
  </si>
  <si>
    <t>DPP9</t>
  </si>
  <si>
    <t>DPP10</t>
  </si>
  <si>
    <t>Mode of RPS Compliance:</t>
  </si>
  <si>
    <t>Start of Compliance Year:</t>
  </si>
  <si>
    <t>The Mandated Participant will contract its minimum RPS requirements</t>
  </si>
  <si>
    <t>The Mandated Participant will construct its own RE Facilities</t>
  </si>
  <si>
    <t>Issues/Concerns</t>
  </si>
  <si>
    <t>Yes</t>
  </si>
  <si>
    <t>None</t>
  </si>
  <si>
    <t>The Mandated Participant has identified issues/concerns relative to its RPS compliance</t>
  </si>
  <si>
    <t>The Mandated Participant has no existing issues/concerns relative to its RPS compliance</t>
  </si>
  <si>
    <t>A.  General Information</t>
  </si>
  <si>
    <t>1.  Name of Mandated Participant in Full</t>
  </si>
  <si>
    <t>Mandated Participant, Inc. (MP)</t>
  </si>
  <si>
    <t>2.  Classification of Mandated Participant</t>
  </si>
  <si>
    <t>3.  Location of Mandated Participant</t>
  </si>
  <si>
    <t>Visayas</t>
  </si>
  <si>
    <t>Unit No., Floor No., Bldg. No., Street, Brgy., City, Municipality/Province</t>
  </si>
  <si>
    <t>Brgy., City/Municipality, Province</t>
  </si>
  <si>
    <t>4.  Contact Details</t>
  </si>
  <si>
    <t>4a.  Focal Person</t>
  </si>
  <si>
    <t>Maria Divina Gracia</t>
  </si>
  <si>
    <t>4b.  Designation</t>
  </si>
  <si>
    <t>General Manager</t>
  </si>
  <si>
    <t>4c.  E-mail Address/Telephone Number</t>
  </si>
  <si>
    <t>maria.divinagracia@email.com</t>
  </si>
  <si>
    <t>0917-5678-910</t>
  </si>
  <si>
    <t>5.  Year 1 of RPS Compliance</t>
  </si>
  <si>
    <t>B.  Simulation Results</t>
  </si>
  <si>
    <t>New Power Provider (NPP)</t>
  </si>
  <si>
    <t>classification of MP</t>
  </si>
  <si>
    <t>Microgrid System Provider (MGSP)</t>
  </si>
  <si>
    <r>
      <t xml:space="preserve">NPC </t>
    </r>
    <r>
      <rPr>
        <sz val="11"/>
        <color theme="1"/>
        <rFont val="Aptos Narrow"/>
        <family val="2"/>
      </rPr>
      <t xml:space="preserve">– </t>
    </r>
    <r>
      <rPr>
        <sz val="11"/>
        <color theme="1"/>
        <rFont val="Aptos Narrow"/>
        <family val="2"/>
        <scheme val="minor"/>
      </rPr>
      <t>Small Power Utilities Group (SPUG)</t>
    </r>
  </si>
  <si>
    <t>Distribution Utility (DU) with Embedded DU-owned Generation Facility</t>
  </si>
  <si>
    <t>Local Government Unit (LGU) with Embedded LGU-owned Generation Facility</t>
  </si>
  <si>
    <t>Luzon</t>
  </si>
  <si>
    <t>Mindanao</t>
  </si>
  <si>
    <t>RE Technology</t>
  </si>
  <si>
    <t>3b.  Location of Concerned Off-Grid Area</t>
  </si>
  <si>
    <t>3a.  Business Address in Full</t>
  </si>
  <si>
    <t>2a.  Others (Pls. specify)</t>
  </si>
  <si>
    <t>Biomass</t>
  </si>
  <si>
    <t>Solar</t>
  </si>
  <si>
    <t>Hydro</t>
  </si>
  <si>
    <t>Wind</t>
  </si>
  <si>
    <t>Tyoe of BESS</t>
  </si>
  <si>
    <t>Lithium-Ion</t>
  </si>
  <si>
    <t>Lead-Acid</t>
  </si>
  <si>
    <t>Multiple RE</t>
  </si>
  <si>
    <t>No.</t>
  </si>
  <si>
    <t>Plant Name</t>
  </si>
  <si>
    <t>Resource 
(RE/Non-RE)</t>
  </si>
  <si>
    <t>PSA Status</t>
  </si>
  <si>
    <t>RE</t>
  </si>
  <si>
    <t>Non-RE</t>
  </si>
  <si>
    <t>For ERC Approval</t>
  </si>
  <si>
    <t>Resource</t>
  </si>
  <si>
    <t>Eligibility</t>
  </si>
  <si>
    <t>No</t>
  </si>
  <si>
    <t>ERC Approved</t>
  </si>
  <si>
    <t>For CSP</t>
  </si>
  <si>
    <t>2b.  Framework of RPS Compliance</t>
  </si>
  <si>
    <t>Framework of RPS Compliance</t>
  </si>
  <si>
    <t>Case 1 - Single DU and Single Generation Company</t>
  </si>
  <si>
    <t>Case 2 - Single DU and Multiple Generation Companies</t>
  </si>
  <si>
    <t>Case 3 - Multiple DUs and Multiple Generation Companies</t>
  </si>
  <si>
    <t>15.  
Percent RE Share (%)</t>
  </si>
  <si>
    <t>16.  
Fuel Consumption
(Million Liters)</t>
  </si>
  <si>
    <t>17.  
Fuel Cost
(Million PhP)</t>
  </si>
  <si>
    <t>18.  
Potential 
UCME Reduction
(Million PhP)</t>
  </si>
  <si>
    <t>19.  
LCOE
(PhP/kWh)</t>
  </si>
  <si>
    <t>20.  Start of Compliance Year:</t>
  </si>
  <si>
    <t>21.  Mode of RPS Compliance:</t>
  </si>
  <si>
    <t>22.  Issues/Concerns:</t>
  </si>
  <si>
    <t>23.  Diesel-based Generation Facility/ies</t>
  </si>
  <si>
    <t>24.  RE-based Generation Facility/ies</t>
  </si>
  <si>
    <t>25.  Battery Energy Storage System (BESS)</t>
  </si>
  <si>
    <t xml:space="preserve">   23a.  Total Number of Units</t>
  </si>
  <si>
    <t xml:space="preserve">   24a.  RE Technology</t>
  </si>
  <si>
    <t xml:space="preserve">   24b.  Total RE Capacity, MW</t>
  </si>
  <si>
    <t xml:space="preserve">   25a.  Type of BESS</t>
  </si>
  <si>
    <t xml:space="preserve">   25b.  Size of BESS, MWh</t>
  </si>
  <si>
    <t>6.
Compliance Year (CY)</t>
  </si>
  <si>
    <t>7.  
Peak Demand (MW)</t>
  </si>
  <si>
    <t>8.  
Electricity  Consumption of End-Users (MWh)</t>
  </si>
  <si>
    <t>10.  
Unmet Load
(MWh)</t>
  </si>
  <si>
    <t>11.  
RE Capacity (MW)</t>
  </si>
  <si>
    <t>12.  
RE Generation (MWh)</t>
  </si>
  <si>
    <t>13.  
BESS Capacity
(MW)</t>
  </si>
  <si>
    <t>14.  
BESS Generation
(MWh)</t>
  </si>
  <si>
    <t>B1.  RPS Compliance Plan</t>
  </si>
  <si>
    <t>B2.  Summary of Optimal Hybrid Configuration</t>
  </si>
  <si>
    <t xml:space="preserve">   23b.  Installed Capacity of Smallest Unit, MW</t>
  </si>
  <si>
    <t xml:space="preserve">   23c.  Total Installed Capacity, MW</t>
  </si>
  <si>
    <t xml:space="preserve">   24c.  Potential Annual RE Generation, MWh</t>
  </si>
  <si>
    <t>9.  
System Losses 
(MWh)</t>
  </si>
  <si>
    <t>(MWh)</t>
  </si>
  <si>
    <t>26a.  Electricity Consumption of End-Users</t>
  </si>
  <si>
    <t>26b.  System Losses</t>
  </si>
  <si>
    <t>Renewable Portfolio Standards (RPS) 
Requirement and Compliance Plan
For Off-Grid Areas</t>
  </si>
  <si>
    <t>26.  Demand Requirement</t>
  </si>
  <si>
    <t>scenario 2:  contracted where DR = S, hence, 0</t>
  </si>
  <si>
    <t>scenario 3:  undercontracted where DR &gt; (S+RPS), hence, DR-S-RPS</t>
  </si>
  <si>
    <t>scenario 1:  contracted where DR = S, hence, DR-RPS</t>
  </si>
  <si>
    <t>scenario 2:  overcontracted where DR&lt;S, hence, DR-RPS</t>
  </si>
  <si>
    <t>scenario 3:  undercontracted where DR&gt;S, hence, DR-RPS-Revised US</t>
  </si>
  <si>
    <t>scenario 2:  over contracted where DR &lt; (S+RPS), hence, 0</t>
  </si>
  <si>
    <t>scenario 1:  contracted where DR = (S+RPS), hence, 0</t>
  </si>
  <si>
    <t>Demand Requirement</t>
  </si>
  <si>
    <t>Minimum Annual RPS Requirement</t>
  </si>
  <si>
    <t>Supply from Existing PSA/s</t>
  </si>
  <si>
    <t>Contracted Energy</t>
  </si>
  <si>
    <t>Reduced Energy Generation</t>
  </si>
  <si>
    <t>Uncontracted Energy</t>
  </si>
  <si>
    <t>Uncontracted Energy:</t>
  </si>
  <si>
    <t>Reduced Energy Generation:</t>
  </si>
  <si>
    <t>Generation Company</t>
  </si>
  <si>
    <t>Concerned DU</t>
  </si>
  <si>
    <t>Fuel Type /</t>
  </si>
  <si>
    <t>Diesel Fuel</t>
  </si>
  <si>
    <t>Fuel Oil</t>
  </si>
  <si>
    <t>Bunker Fuel</t>
  </si>
  <si>
    <t>Duly Executed / Approved</t>
  </si>
  <si>
    <t>Contracted Quantities (MW/MWh)</t>
  </si>
  <si>
    <t>MW</t>
  </si>
  <si>
    <t>MWh</t>
  </si>
  <si>
    <t>Distribution Utility 1 (DU1)</t>
  </si>
  <si>
    <t>Distribution Utility 2 (DU2)</t>
  </si>
  <si>
    <t>total</t>
  </si>
  <si>
    <t>Name of DU</t>
  </si>
  <si>
    <t>Input</t>
  </si>
  <si>
    <t>Uncontracted Energy (MWh)</t>
  </si>
  <si>
    <t>Demand Requirement (MWh)</t>
  </si>
  <si>
    <t>Year 0</t>
  </si>
  <si>
    <t>28a</t>
  </si>
  <si>
    <t>Contracted Energy (MWh)</t>
  </si>
  <si>
    <t>Individual RPSn (MWh)</t>
  </si>
  <si>
    <t>variance</t>
  </si>
  <si>
    <t>28b</t>
  </si>
  <si>
    <t>Reduced Energy Generation (MWh)</t>
  </si>
  <si>
    <t>28c</t>
  </si>
  <si>
    <t>Supply from Existing PSAs (MWh)</t>
  </si>
  <si>
    <t>TRUE</t>
  </si>
  <si>
    <t>DR=CE</t>
  </si>
  <si>
    <t>D&lt;CE</t>
  </si>
  <si>
    <t>D&gt;CE</t>
  </si>
  <si>
    <t>C.  Details of Existing PSA/s with Generation Facility/ies</t>
  </si>
  <si>
    <t>26.
Concerned DU</t>
  </si>
  <si>
    <t>27.
Name of DU</t>
  </si>
  <si>
    <t>28.
Generation Company</t>
  </si>
  <si>
    <t>29.
Plant Name</t>
  </si>
  <si>
    <t xml:space="preserve">30.
Resource </t>
  </si>
  <si>
    <t>36a.
Total Contracted Supply (Non-RE)</t>
  </si>
  <si>
    <t>D.  Minimum Annual RPS Requirements per Mandated Participant</t>
  </si>
  <si>
    <t>D1.  Minimum Annual RPS Requirements</t>
  </si>
  <si>
    <t>REC</t>
  </si>
  <si>
    <t>E.  Details of New PSA/s with RE Facilities Eligible for RPS Compliance</t>
  </si>
  <si>
    <t>37.  Generation of RE Facilities Eligible for RPS Compliance</t>
  </si>
  <si>
    <t>Existing PSA/s</t>
  </si>
  <si>
    <t>New PSA/s</t>
  </si>
  <si>
    <t>x</t>
  </si>
  <si>
    <t>RPSn (MWh)</t>
  </si>
  <si>
    <t>Existing PSA/s (MWh)</t>
  </si>
  <si>
    <t>31.
Eligibility</t>
  </si>
  <si>
    <t>32.
Technology / Fuel Type</t>
  </si>
  <si>
    <t>33.
PSA Status</t>
  </si>
  <si>
    <t>34.
PSA Effectivity
(DD/MM/YR)</t>
  </si>
  <si>
    <t>35.
PSA Expiration
(DD/MM/YR)</t>
  </si>
  <si>
    <t>36.
Start of Commercial Operation</t>
  </si>
  <si>
    <t>YES</t>
  </si>
  <si>
    <t>37.
Total Contracted Supply</t>
  </si>
  <si>
    <t>New PSA/s (MWh)</t>
  </si>
  <si>
    <t>RECs Purchased/Acquired from the RE Market</t>
  </si>
  <si>
    <t>Other RPS Compliance Mechanisms</t>
  </si>
  <si>
    <t>38.  Demand Requirement</t>
  </si>
  <si>
    <t>38a.  Electricity Consumption of End-Users</t>
  </si>
  <si>
    <t>38b.  System Losses</t>
  </si>
  <si>
    <t>39.  Minimum Annnual RPS Requirement</t>
  </si>
  <si>
    <t>40.  Supply from Existing PSA/s</t>
  </si>
  <si>
    <t>40a.  Contracted Energy</t>
  </si>
  <si>
    <t>40b.  Reduced Energy Generation</t>
  </si>
  <si>
    <t>40c.  Uncontracted Energy</t>
  </si>
  <si>
    <t>37a.
Total Contracted Supply (Eligible)</t>
  </si>
  <si>
    <t>37b.
Total Contracted Supply (Non-RE)</t>
  </si>
  <si>
    <t>37c.
Total Contracted Supply (RE)</t>
  </si>
  <si>
    <t>F.  RPS Compliance Mechanism per Mandated Participant</t>
  </si>
  <si>
    <t>F1.  RPS Compliance Mechanisms</t>
  </si>
  <si>
    <t>Minimum Annual RPS Requirements</t>
  </si>
  <si>
    <t>RPS Compliance</t>
  </si>
  <si>
    <t>RE Market</t>
  </si>
  <si>
    <t>Other Compliance Mechanism</t>
  </si>
  <si>
    <t>RE Facilities Eligible for RPS Compliance</t>
  </si>
  <si>
    <t>REC Shortfall</t>
  </si>
  <si>
    <t>G.  Details of Diesel Power Plants (DPP)</t>
  </si>
  <si>
    <t>41.
Concerned DU</t>
  </si>
  <si>
    <t>42.
Name of DU</t>
  </si>
  <si>
    <t>43.
Generation Company</t>
  </si>
  <si>
    <t>44.
Plant Name</t>
  </si>
  <si>
    <t xml:space="preserve">45.
Resource </t>
  </si>
  <si>
    <t>46.
Eligibility</t>
  </si>
  <si>
    <t>47.
RE Technology</t>
  </si>
  <si>
    <t>48.
PSA Status</t>
  </si>
  <si>
    <t>49.
PSA Effectivity
(DD/MM/YR)</t>
  </si>
  <si>
    <t>50.
PSA Expiration
(DD/MM/YR)</t>
  </si>
  <si>
    <t>51.
Start of Commercial Operation</t>
  </si>
  <si>
    <t>52.
Total Contracted Supply</t>
  </si>
  <si>
    <t>52a.
Total Contracted Supply (Eligible)</t>
  </si>
  <si>
    <t>Electricity Consumption of End-Users</t>
  </si>
  <si>
    <t>System Losses</t>
  </si>
  <si>
    <t>53.  RE Facilities Eligible for RPS Compliance</t>
  </si>
  <si>
    <t>53a.  Existing PSA/s</t>
  </si>
  <si>
    <t>53b.  New PSA/s</t>
  </si>
  <si>
    <t>54.  RECs Purchased/Acquired from the RE Market</t>
  </si>
  <si>
    <t>55.  Other RPS Compliance Mechanisms</t>
  </si>
  <si>
    <t xml:space="preserve"> REC Shortfall</t>
  </si>
  <si>
    <t>56.
Concerned DU</t>
  </si>
  <si>
    <t>57.
Name of DU</t>
  </si>
  <si>
    <t>59.  
Location</t>
  </si>
  <si>
    <t>Unit 9</t>
  </si>
  <si>
    <t>Unit 10</t>
  </si>
  <si>
    <t>58. 
Plant Name</t>
  </si>
  <si>
    <t>60. 
Rated 
Capacity (MW)</t>
  </si>
  <si>
    <t>61.  Dependable Capacity (MW)</t>
  </si>
  <si>
    <t>62.
Concerned DU</t>
  </si>
  <si>
    <t>63.
Name of DU</t>
  </si>
  <si>
    <t>64. 
Plant Name</t>
  </si>
  <si>
    <t>65.  
Location</t>
  </si>
  <si>
    <t>66. 
Rated 
Capacity (MW)</t>
  </si>
  <si>
    <t>67.  Dependable Capacity (MW)</t>
  </si>
  <si>
    <t>National Electrification Administration (NEA)</t>
  </si>
  <si>
    <t>National Transmission Corporation (TransCo)</t>
  </si>
  <si>
    <t>NEA and TransCo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</si>
</sst>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0"/>
    <numFmt numFmtId="167" formatCode="#,##0.0"/>
    <numFmt numFmtId="168" formatCode="[$-409]d\-mmm\-yyyy;@"/>
    <numFmt numFmtId="170" formatCode="0.0000"/>
    <numFmt numFmtId="173" formatCode="#,##0.00000"/>
    <numFmt numFmtId="174" formatCode="#,##0.000000000000000"/>
    <numFmt numFmtId="175" formatCode="#,##0.00000000000"/>
  </numFmts>
  <fonts count="26" x14ac:knownFonts="1">
    <font>
      <sz val="11"/>
      <color theme="1"/>
      <name val="Aptos Narrow"/>
      <family val="2"/>
      <scheme val="minor"/>
    </font>
    <font>
      <sz val="8"/>
      <name val="Aptos Narrow"/>
      <family val="2"/>
      <scheme val="minor"/>
    </font>
    <font>
      <sz val="11"/>
      <color theme="1"/>
      <name val="Arial"/>
      <family val="2"/>
    </font>
    <font>
      <b/>
      <sz val="11"/>
      <color theme="1"/>
      <name val="Arial"/>
      <family val="2"/>
    </font>
    <font>
      <b/>
      <sz val="11"/>
      <color theme="1"/>
      <name val="Aptos Narrow"/>
      <family val="2"/>
      <scheme val="minor"/>
    </font>
    <font>
      <u/>
      <sz val="11"/>
      <color theme="10"/>
      <name val="Aptos Narrow"/>
      <family val="2"/>
      <scheme val="minor"/>
    </font>
    <font>
      <b/>
      <sz val="12"/>
      <color theme="1"/>
      <name val="Arial"/>
      <family val="2"/>
    </font>
    <font>
      <sz val="12"/>
      <color theme="1"/>
      <name val="Arial"/>
      <family val="2"/>
    </font>
    <font>
      <b/>
      <sz val="11"/>
      <color theme="0"/>
      <name val="Arial"/>
      <family val="2"/>
    </font>
    <font>
      <b/>
      <sz val="11"/>
      <name val="Arial"/>
      <family val="2"/>
    </font>
    <font>
      <sz val="11"/>
      <color theme="1"/>
      <name val="Aptos Narrow"/>
      <family val="2"/>
    </font>
    <font>
      <b/>
      <sz val="14"/>
      <color theme="1"/>
      <name val="Arial"/>
      <family val="2"/>
    </font>
    <font>
      <i/>
      <sz val="12"/>
      <color theme="1"/>
      <name val="Arial"/>
      <family val="2"/>
    </font>
    <font>
      <i/>
      <sz val="11"/>
      <color theme="1"/>
      <name val="Aptos Narrow"/>
      <family val="2"/>
      <scheme val="minor"/>
    </font>
    <font>
      <sz val="12"/>
      <name val="Arial"/>
      <family val="2"/>
    </font>
    <font>
      <b/>
      <sz val="12"/>
      <name val="Arial"/>
      <family val="2"/>
    </font>
    <font>
      <sz val="11"/>
      <color theme="1" tint="0.499984740745262"/>
      <name val="Arial"/>
      <family val="2"/>
    </font>
    <font>
      <sz val="9"/>
      <color theme="1"/>
      <name val="Aptos Narrow"/>
      <family val="2"/>
      <scheme val="minor"/>
    </font>
    <font>
      <b/>
      <sz val="11"/>
      <color theme="0"/>
      <name val="Aptos Narrow"/>
      <family val="2"/>
      <scheme val="minor"/>
    </font>
    <font>
      <sz val="11"/>
      <color theme="0"/>
      <name val="Aptos Narrow"/>
      <family val="2"/>
      <scheme val="minor"/>
    </font>
    <font>
      <b/>
      <sz val="12"/>
      <color theme="0"/>
      <name val="Arial"/>
      <family val="2"/>
    </font>
    <font>
      <sz val="11"/>
      <color theme="1" tint="0.499984740745262"/>
      <name val="Aptos Narrow"/>
      <family val="2"/>
      <scheme val="minor"/>
    </font>
    <font>
      <sz val="11"/>
      <name val="Aptos Narrow"/>
      <family val="2"/>
      <scheme val="minor"/>
    </font>
    <font>
      <sz val="12"/>
      <color theme="0"/>
      <name val="Arial"/>
      <family val="2"/>
    </font>
    <font>
      <sz val="12"/>
      <color theme="1"/>
      <name val="Aptos Narrow"/>
      <family val="2"/>
      <scheme val="minor"/>
    </font>
    <font>
      <sz val="12"/>
      <color theme="1" tint="0.499984740745262"/>
      <name val="Arial"/>
      <family val="2"/>
    </font>
  </fonts>
  <fills count="6">
    <fill>
      <patternFill patternType="none"/>
    </fill>
    <fill>
      <patternFill patternType="gray125"/>
    </fill>
    <fill>
      <patternFill patternType="solid">
        <fgColor theme="0"/>
        <bgColor indexed="64"/>
      </patternFill>
    </fill>
    <fill>
      <patternFill patternType="solid">
        <fgColor rgb="FFE3F6FD"/>
        <bgColor indexed="64"/>
      </patternFill>
    </fill>
    <fill>
      <patternFill patternType="solid">
        <fgColor rgb="FFACE4FA"/>
        <bgColor indexed="64"/>
      </patternFill>
    </fill>
    <fill>
      <patternFill patternType="solid">
        <fgColor rgb="FFFFFF00"/>
        <bgColor indexed="64"/>
      </patternFill>
    </fill>
  </fills>
  <borders count="80">
    <border>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diagonal/>
    </border>
    <border>
      <left/>
      <right style="double">
        <color indexed="64"/>
      </right>
      <top style="thick">
        <color indexed="64"/>
      </top>
      <bottom/>
      <diagonal/>
    </border>
    <border>
      <left style="double">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style="thick">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top style="double">
        <color indexed="64"/>
      </top>
      <bottom/>
      <diagonal/>
    </border>
    <border>
      <left style="thick">
        <color indexed="64"/>
      </left>
      <right/>
      <top/>
      <bottom/>
      <diagonal/>
    </border>
    <border>
      <left/>
      <right/>
      <top style="double">
        <color indexed="64"/>
      </top>
      <bottom/>
      <diagonal/>
    </border>
    <border>
      <left/>
      <right style="thick">
        <color indexed="64"/>
      </right>
      <top style="double">
        <color indexed="64"/>
      </top>
      <bottom/>
      <diagonal/>
    </border>
    <border>
      <left/>
      <right style="double">
        <color indexed="64"/>
      </right>
      <top style="double">
        <color indexed="64"/>
      </top>
      <bottom style="double">
        <color indexed="64"/>
      </bottom>
      <diagonal/>
    </border>
    <border>
      <left style="thick">
        <color indexed="64"/>
      </left>
      <right/>
      <top style="double">
        <color indexed="64"/>
      </top>
      <bottom style="thick">
        <color indexed="64"/>
      </bottom>
      <diagonal/>
    </border>
    <border>
      <left style="double">
        <color indexed="64"/>
      </left>
      <right style="double">
        <color indexed="64"/>
      </right>
      <top style="double">
        <color indexed="64"/>
      </top>
      <bottom style="thick">
        <color indexed="64"/>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double">
        <color indexed="64"/>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thick">
        <color indexed="64"/>
      </right>
      <top style="thick">
        <color indexed="64"/>
      </top>
      <bottom style="double">
        <color indexed="64"/>
      </bottom>
      <diagonal/>
    </border>
    <border>
      <left style="thick">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ck">
        <color indexed="64"/>
      </right>
      <top style="double">
        <color indexed="64"/>
      </top>
      <bottom style="double">
        <color indexed="64"/>
      </bottom>
      <diagonal/>
    </border>
    <border>
      <left style="thick">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thick">
        <color indexed="64"/>
      </right>
      <top style="double">
        <color indexed="64"/>
      </top>
      <bottom/>
      <diagonal/>
    </border>
    <border>
      <left style="thick">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style="double">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auto="1"/>
      </bottom>
      <diagonal/>
    </border>
    <border>
      <left style="thick">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thick">
        <color indexed="64"/>
      </right>
      <top/>
      <bottom style="double">
        <color indexed="64"/>
      </bottom>
      <diagonal/>
    </border>
    <border>
      <left style="thick">
        <color indexed="64"/>
      </left>
      <right style="double">
        <color indexed="64"/>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right style="double">
        <color indexed="64"/>
      </right>
      <top/>
      <bottom style="thick">
        <color indexed="64"/>
      </bottom>
      <diagonal/>
    </border>
    <border>
      <left style="double">
        <color indexed="64"/>
      </left>
      <right/>
      <top/>
      <bottom style="thick">
        <color indexed="64"/>
      </bottom>
      <diagonal/>
    </border>
    <border>
      <left style="thick">
        <color indexed="64"/>
      </left>
      <right style="thick">
        <color indexed="64"/>
      </right>
      <top style="thick">
        <color indexed="64"/>
      </top>
      <bottom style="thick">
        <color indexed="64"/>
      </bottom>
      <diagonal/>
    </border>
    <border>
      <left/>
      <right style="double">
        <color indexed="64"/>
      </right>
      <top style="double">
        <color indexed="64"/>
      </top>
      <bottom style="thick">
        <color indexed="64"/>
      </bottom>
      <diagonal/>
    </border>
    <border>
      <left/>
      <right style="double">
        <color indexed="64"/>
      </right>
      <top style="thick">
        <color indexed="64"/>
      </top>
      <bottom style="double">
        <color indexed="64"/>
      </bottom>
      <diagonal/>
    </border>
    <border>
      <left style="thick">
        <color indexed="64"/>
      </left>
      <right style="double">
        <color indexed="64"/>
      </right>
      <top style="thick">
        <color indexed="64"/>
      </top>
      <bottom/>
      <diagonal/>
    </border>
    <border>
      <left style="thick">
        <color indexed="64"/>
      </left>
      <right style="double">
        <color indexed="64"/>
      </right>
      <top/>
      <bottom style="thick">
        <color indexed="64"/>
      </bottom>
      <diagonal/>
    </border>
    <border>
      <left/>
      <right style="double">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double">
        <color indexed="64"/>
      </right>
      <top style="thick">
        <color indexed="64"/>
      </top>
      <bottom/>
      <diagonal/>
    </border>
    <border>
      <left style="thick">
        <color indexed="64"/>
      </left>
      <right style="double">
        <color indexed="64"/>
      </right>
      <top/>
      <bottom/>
      <diagonal/>
    </border>
    <border>
      <left style="double">
        <color indexed="64"/>
      </left>
      <right style="double">
        <color indexed="64"/>
      </right>
      <top/>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style="thick">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double">
        <color indexed="64"/>
      </left>
      <right style="thick">
        <color indexed="64"/>
      </right>
      <top/>
      <bottom/>
      <diagonal/>
    </border>
    <border>
      <left style="thick">
        <color indexed="64"/>
      </left>
      <right style="thick">
        <color indexed="64"/>
      </right>
      <top style="double">
        <color indexed="64"/>
      </top>
      <bottom style="double">
        <color indexed="64"/>
      </bottom>
      <diagonal/>
    </border>
    <border>
      <left/>
      <right/>
      <top style="thick">
        <color indexed="64"/>
      </top>
      <bottom style="thick">
        <color indexed="64"/>
      </bottom>
      <diagonal/>
    </border>
    <border>
      <left style="thick">
        <color indexed="64"/>
      </left>
      <right style="thick">
        <color indexed="64"/>
      </right>
      <top/>
      <bottom style="double">
        <color indexed="64"/>
      </bottom>
      <diagonal/>
    </border>
    <border>
      <left style="thick">
        <color indexed="64"/>
      </left>
      <right style="thick">
        <color indexed="64"/>
      </right>
      <top style="double">
        <color indexed="64"/>
      </top>
      <bottom/>
      <diagonal/>
    </border>
  </borders>
  <cellStyleXfs count="2">
    <xf numFmtId="0" fontId="0" fillId="0" borderId="0"/>
    <xf numFmtId="0" fontId="5" fillId="0" borderId="0" applyNumberFormat="0" applyFill="0" applyBorder="0" applyAlignment="0" applyProtection="0"/>
  </cellStyleXfs>
  <cellXfs count="644">
    <xf numFmtId="0" fontId="0" fillId="0" borderId="0" xfId="0"/>
    <xf numFmtId="0" fontId="0" fillId="2" borderId="0" xfId="0" applyFill="1"/>
    <xf numFmtId="0" fontId="2" fillId="2" borderId="0" xfId="0" applyFont="1" applyFill="1"/>
    <xf numFmtId="0" fontId="0" fillId="2" borderId="0" xfId="0" applyFill="1" applyAlignment="1">
      <alignment vertical="center"/>
    </xf>
    <xf numFmtId="0" fontId="0" fillId="0" borderId="0" xfId="0" applyAlignment="1">
      <alignment vertical="center"/>
    </xf>
    <xf numFmtId="10" fontId="0" fillId="2" borderId="0" xfId="0" applyNumberFormat="1" applyFill="1"/>
    <xf numFmtId="3" fontId="0" fillId="2" borderId="0" xfId="0" applyNumberFormat="1" applyFill="1"/>
    <xf numFmtId="0" fontId="0" fillId="0" borderId="0" xfId="0" applyAlignment="1">
      <alignment horizontal="center" vertical="center"/>
    </xf>
    <xf numFmtId="0" fontId="0" fillId="2" borderId="0" xfId="0" applyFill="1" applyAlignment="1">
      <alignment horizontal="center" vertical="center"/>
    </xf>
    <xf numFmtId="164" fontId="0" fillId="2" borderId="0" xfId="0" applyNumberFormat="1" applyFill="1"/>
    <xf numFmtId="0" fontId="2" fillId="2" borderId="0" xfId="0" applyFont="1" applyFill="1" applyAlignment="1">
      <alignment horizontal="center" vertical="center"/>
    </xf>
    <xf numFmtId="165"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xf>
    <xf numFmtId="4" fontId="0" fillId="2" borderId="0" xfId="0" applyNumberFormat="1" applyFill="1" applyAlignment="1">
      <alignment horizontal="center"/>
    </xf>
    <xf numFmtId="0" fontId="0" fillId="0" borderId="0" xfId="0" applyAlignment="1">
      <alignment horizontal="center"/>
    </xf>
    <xf numFmtId="166" fontId="2" fillId="2" borderId="31" xfId="0" applyNumberFormat="1" applyFont="1" applyFill="1" applyBorder="1" applyAlignment="1">
      <alignment horizontal="center" vertical="center"/>
    </xf>
    <xf numFmtId="166" fontId="2" fillId="2" borderId="46" xfId="0" applyNumberFormat="1" applyFont="1" applyFill="1" applyBorder="1" applyAlignment="1">
      <alignment horizontal="center" vertical="center"/>
    </xf>
    <xf numFmtId="0" fontId="4" fillId="0" borderId="0" xfId="0" applyFont="1"/>
    <xf numFmtId="0" fontId="6" fillId="3" borderId="22" xfId="0" applyFont="1" applyFill="1" applyBorder="1"/>
    <xf numFmtId="1" fontId="6" fillId="4" borderId="23" xfId="0" applyNumberFormat="1" applyFont="1" applyFill="1" applyBorder="1" applyAlignment="1">
      <alignment horizontal="center"/>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164" fontId="9" fillId="2" borderId="0" xfId="0" applyNumberFormat="1" applyFont="1" applyFill="1" applyAlignment="1">
      <alignment vertical="center"/>
    </xf>
    <xf numFmtId="164" fontId="8" fillId="2" borderId="0" xfId="0" applyNumberFormat="1" applyFont="1" applyFill="1" applyAlignment="1">
      <alignment vertical="center"/>
    </xf>
    <xf numFmtId="0" fontId="2" fillId="2" borderId="0" xfId="0" applyFont="1" applyFill="1" applyAlignment="1">
      <alignment horizontal="left"/>
    </xf>
    <xf numFmtId="164" fontId="2" fillId="2" borderId="0" xfId="0" applyNumberFormat="1" applyFont="1" applyFill="1" applyAlignment="1">
      <alignment horizontal="left" vertical="center"/>
    </xf>
    <xf numFmtId="0" fontId="3" fillId="2" borderId="30" xfId="0" applyFont="1" applyFill="1" applyBorder="1"/>
    <xf numFmtId="0" fontId="3" fillId="2" borderId="0" xfId="0" applyFont="1" applyFill="1" applyAlignment="1">
      <alignment horizontal="left"/>
    </xf>
    <xf numFmtId="164" fontId="3" fillId="2" borderId="0" xfId="0" applyNumberFormat="1" applyFont="1" applyFill="1" applyAlignment="1">
      <alignment horizontal="left" vertical="center"/>
    </xf>
    <xf numFmtId="1" fontId="0" fillId="0" borderId="0" xfId="0" applyNumberFormat="1"/>
    <xf numFmtId="0" fontId="9" fillId="2" borderId="0" xfId="0" applyFont="1" applyFill="1" applyAlignment="1">
      <alignment vertical="center"/>
    </xf>
    <xf numFmtId="0" fontId="6" fillId="4" borderId="49"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7" fillId="4" borderId="45" xfId="0" applyFont="1" applyFill="1" applyBorder="1" applyAlignment="1">
      <alignment horizontal="center" vertical="center"/>
    </xf>
    <xf numFmtId="166" fontId="7" fillId="2" borderId="46" xfId="0" applyNumberFormat="1" applyFont="1" applyFill="1" applyBorder="1" applyAlignment="1">
      <alignment horizontal="center" vertical="center"/>
    </xf>
    <xf numFmtId="3" fontId="7" fillId="2" borderId="46" xfId="0" applyNumberFormat="1" applyFont="1" applyFill="1" applyBorder="1" applyAlignment="1">
      <alignment horizontal="center" vertical="center"/>
    </xf>
    <xf numFmtId="164" fontId="7" fillId="4" borderId="46" xfId="0" applyNumberFormat="1" applyFont="1" applyFill="1" applyBorder="1" applyAlignment="1">
      <alignment horizontal="center" vertical="center"/>
    </xf>
    <xf numFmtId="167" fontId="7" fillId="2" borderId="46" xfId="0" applyNumberFormat="1" applyFont="1" applyFill="1" applyBorder="1" applyAlignment="1">
      <alignment horizontal="center" vertical="center"/>
    </xf>
    <xf numFmtId="166" fontId="7" fillId="2" borderId="47" xfId="0" applyNumberFormat="1" applyFont="1" applyFill="1" applyBorder="1" applyAlignment="1">
      <alignment horizontal="center" vertical="center"/>
    </xf>
    <xf numFmtId="0" fontId="7" fillId="4" borderId="30" xfId="0" applyFont="1" applyFill="1" applyBorder="1" applyAlignment="1">
      <alignment horizontal="center" vertical="center"/>
    </xf>
    <xf numFmtId="166" fontId="7" fillId="2" borderId="31" xfId="0" applyNumberFormat="1" applyFont="1" applyFill="1" applyBorder="1" applyAlignment="1">
      <alignment horizontal="center" vertical="center"/>
    </xf>
    <xf numFmtId="3" fontId="7" fillId="2" borderId="31" xfId="0" applyNumberFormat="1" applyFont="1" applyFill="1" applyBorder="1" applyAlignment="1">
      <alignment horizontal="center" vertical="center"/>
    </xf>
    <xf numFmtId="164" fontId="7" fillId="4" borderId="31" xfId="0" applyNumberFormat="1" applyFont="1" applyFill="1" applyBorder="1" applyAlignment="1">
      <alignment horizontal="center" vertical="center"/>
    </xf>
    <xf numFmtId="167" fontId="7" fillId="2" borderId="31" xfId="0" applyNumberFormat="1" applyFont="1" applyFill="1" applyBorder="1" applyAlignment="1">
      <alignment horizontal="center" vertical="center"/>
    </xf>
    <xf numFmtId="166" fontId="7" fillId="2" borderId="32" xfId="0" applyNumberFormat="1" applyFont="1" applyFill="1" applyBorder="1" applyAlignment="1">
      <alignment horizontal="center" vertical="center"/>
    </xf>
    <xf numFmtId="0" fontId="7" fillId="4" borderId="33" xfId="0" applyFont="1" applyFill="1" applyBorder="1" applyAlignment="1">
      <alignment horizontal="center" vertical="center"/>
    </xf>
    <xf numFmtId="166" fontId="7" fillId="2" borderId="34" xfId="0" applyNumberFormat="1" applyFont="1" applyFill="1" applyBorder="1" applyAlignment="1">
      <alignment horizontal="center" vertical="center"/>
    </xf>
    <xf numFmtId="3" fontId="7" fillId="2" borderId="34" xfId="0" applyNumberFormat="1" applyFont="1" applyFill="1" applyBorder="1" applyAlignment="1">
      <alignment horizontal="center" vertical="center"/>
    </xf>
    <xf numFmtId="164" fontId="7" fillId="4" borderId="34" xfId="0" applyNumberFormat="1" applyFont="1" applyFill="1" applyBorder="1" applyAlignment="1">
      <alignment horizontal="center" vertical="center"/>
    </xf>
    <xf numFmtId="167" fontId="7" fillId="2" borderId="34" xfId="0" applyNumberFormat="1" applyFont="1" applyFill="1" applyBorder="1" applyAlignment="1">
      <alignment horizontal="center" vertical="center"/>
    </xf>
    <xf numFmtId="166" fontId="7" fillId="2" borderId="35" xfId="0" applyNumberFormat="1" applyFont="1" applyFill="1" applyBorder="1" applyAlignment="1">
      <alignment horizontal="center" vertical="center"/>
    </xf>
    <xf numFmtId="0" fontId="6" fillId="4" borderId="48" xfId="0" applyFont="1" applyFill="1" applyBorder="1" applyAlignment="1">
      <alignment horizontal="center" vertical="center"/>
    </xf>
    <xf numFmtId="166" fontId="6" fillId="4" borderId="49" xfId="0" applyNumberFormat="1" applyFont="1" applyFill="1" applyBorder="1" applyAlignment="1">
      <alignment horizontal="center" vertical="center"/>
    </xf>
    <xf numFmtId="3" fontId="6" fillId="4" borderId="49" xfId="0" applyNumberFormat="1" applyFont="1" applyFill="1" applyBorder="1" applyAlignment="1">
      <alignment horizontal="center" vertical="center"/>
    </xf>
    <xf numFmtId="164" fontId="6" fillId="4" borderId="49" xfId="0" applyNumberFormat="1" applyFont="1" applyFill="1" applyBorder="1" applyAlignment="1">
      <alignment horizontal="center" vertical="center"/>
    </xf>
    <xf numFmtId="167" fontId="6" fillId="3" borderId="49" xfId="0" applyNumberFormat="1" applyFont="1" applyFill="1" applyBorder="1" applyAlignment="1">
      <alignment horizontal="center" vertical="center"/>
    </xf>
    <xf numFmtId="0" fontId="7" fillId="0" borderId="32" xfId="0" applyFont="1" applyBorder="1" applyAlignment="1">
      <alignment horizontal="center"/>
    </xf>
    <xf numFmtId="1" fontId="7" fillId="0" borderId="32" xfId="0" applyNumberFormat="1" applyFont="1" applyBorder="1" applyAlignment="1">
      <alignment horizontal="center" vertical="center"/>
    </xf>
    <xf numFmtId="165" fontId="7" fillId="0" borderId="37" xfId="0" applyNumberFormat="1" applyFont="1" applyBorder="1" applyAlignment="1">
      <alignment horizontal="center" vertical="center"/>
    </xf>
    <xf numFmtId="0" fontId="7" fillId="3" borderId="16" xfId="0" applyFont="1" applyFill="1" applyBorder="1" applyAlignment="1">
      <alignment horizontal="center"/>
    </xf>
    <xf numFmtId="165" fontId="7" fillId="0" borderId="32" xfId="0" applyNumberFormat="1" applyFont="1" applyBorder="1" applyAlignment="1">
      <alignment horizontal="center" vertical="center"/>
    </xf>
    <xf numFmtId="166" fontId="6" fillId="3" borderId="49" xfId="0" applyNumberFormat="1" applyFont="1" applyFill="1" applyBorder="1" applyAlignment="1">
      <alignment horizontal="center" vertical="center"/>
    </xf>
    <xf numFmtId="170" fontId="6" fillId="3" borderId="50" xfId="0" applyNumberFormat="1" applyFont="1" applyFill="1" applyBorder="1" applyAlignment="1">
      <alignment horizontal="center" vertical="center"/>
    </xf>
    <xf numFmtId="170" fontId="7" fillId="2" borderId="46" xfId="0" applyNumberFormat="1" applyFont="1" applyFill="1" applyBorder="1" applyAlignment="1">
      <alignment horizontal="center" vertical="center"/>
    </xf>
    <xf numFmtId="170" fontId="7" fillId="2" borderId="31" xfId="0" applyNumberFormat="1" applyFont="1" applyFill="1" applyBorder="1" applyAlignment="1">
      <alignment horizontal="center" vertical="center"/>
    </xf>
    <xf numFmtId="170" fontId="7" fillId="2" borderId="34" xfId="0" applyNumberFormat="1" applyFont="1" applyFill="1" applyBorder="1" applyAlignment="1">
      <alignment horizontal="center" vertical="center"/>
    </xf>
    <xf numFmtId="170" fontId="6" fillId="4" borderId="49" xfId="0" applyNumberFormat="1" applyFont="1" applyFill="1" applyBorder="1" applyAlignment="1">
      <alignment horizontal="center" vertical="center"/>
    </xf>
    <xf numFmtId="170" fontId="7" fillId="0" borderId="37" xfId="0" applyNumberFormat="1" applyFont="1" applyBorder="1" applyAlignment="1">
      <alignment horizontal="center" vertical="center"/>
    </xf>
    <xf numFmtId="3" fontId="7" fillId="0" borderId="37" xfId="0" applyNumberFormat="1" applyFont="1" applyBorder="1" applyAlignment="1">
      <alignment horizontal="center" vertical="center"/>
    </xf>
    <xf numFmtId="0" fontId="2" fillId="2" borderId="0" xfId="0" applyFont="1" applyFill="1" applyAlignment="1">
      <alignment horizontal="center"/>
    </xf>
    <xf numFmtId="3" fontId="2" fillId="2" borderId="0" xfId="0" applyNumberFormat="1" applyFont="1" applyFill="1"/>
    <xf numFmtId="3" fontId="0" fillId="0" borderId="0" xfId="0" applyNumberFormat="1"/>
    <xf numFmtId="0" fontId="3" fillId="0" borderId="5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xf numFmtId="0" fontId="3" fillId="0" borderId="32" xfId="0" applyFont="1" applyBorder="1" applyAlignment="1">
      <alignment horizontal="center"/>
    </xf>
    <xf numFmtId="3" fontId="3" fillId="0" borderId="21" xfId="0" applyNumberFormat="1" applyFont="1" applyBorder="1" applyAlignment="1">
      <alignment horizontal="center"/>
    </xf>
    <xf numFmtId="3" fontId="3" fillId="0" borderId="31" xfId="0" applyNumberFormat="1" applyFont="1" applyBorder="1" applyAlignment="1">
      <alignment horizontal="center"/>
    </xf>
    <xf numFmtId="3" fontId="3" fillId="0" borderId="32" xfId="0" applyNumberFormat="1" applyFont="1" applyBorder="1" applyAlignment="1">
      <alignment horizontal="center"/>
    </xf>
    <xf numFmtId="0" fontId="16" fillId="0" borderId="40" xfId="0" applyFont="1" applyBorder="1" applyAlignment="1">
      <alignment horizontal="left" indent="4"/>
    </xf>
    <xf numFmtId="0" fontId="16" fillId="0" borderId="32" xfId="0" applyFont="1" applyBorder="1" applyAlignment="1">
      <alignment horizontal="center"/>
    </xf>
    <xf numFmtId="3" fontId="16" fillId="0" borderId="21" xfId="0" applyNumberFormat="1" applyFont="1" applyBorder="1" applyAlignment="1">
      <alignment horizontal="center"/>
    </xf>
    <xf numFmtId="3" fontId="16" fillId="0" borderId="31" xfId="0" applyNumberFormat="1" applyFont="1" applyBorder="1" applyAlignment="1">
      <alignment horizontal="center"/>
    </xf>
    <xf numFmtId="3" fontId="16" fillId="0" borderId="32" xfId="0" applyNumberFormat="1" applyFont="1" applyBorder="1" applyAlignment="1">
      <alignment horizontal="center"/>
    </xf>
    <xf numFmtId="3" fontId="9" fillId="0" borderId="54" xfId="0" applyNumberFormat="1" applyFont="1" applyBorder="1" applyAlignment="1">
      <alignment horizontal="center"/>
    </xf>
    <xf numFmtId="3" fontId="9" fillId="0" borderId="23" xfId="0" applyNumberFormat="1" applyFont="1" applyBorder="1" applyAlignment="1">
      <alignment horizontal="center"/>
    </xf>
    <xf numFmtId="3" fontId="9" fillId="0" borderId="37" xfId="0" applyNumberFormat="1" applyFont="1" applyBorder="1" applyAlignment="1">
      <alignment horizontal="center"/>
    </xf>
    <xf numFmtId="0" fontId="16" fillId="0" borderId="22" xfId="0" applyFont="1" applyBorder="1" applyAlignment="1">
      <alignment horizontal="left" indent="4"/>
    </xf>
    <xf numFmtId="0" fontId="16" fillId="0" borderId="37" xfId="0" applyFont="1" applyBorder="1" applyAlignment="1">
      <alignment horizontal="center"/>
    </xf>
    <xf numFmtId="3" fontId="16" fillId="0" borderId="54" xfId="0" applyNumberFormat="1" applyFont="1" applyBorder="1" applyAlignment="1">
      <alignment horizontal="center"/>
    </xf>
    <xf numFmtId="3" fontId="16" fillId="0" borderId="23" xfId="0" applyNumberFormat="1" applyFont="1" applyBorder="1" applyAlignment="1">
      <alignment horizontal="center"/>
    </xf>
    <xf numFmtId="3" fontId="16" fillId="0" borderId="37" xfId="0" applyNumberFormat="1" applyFont="1" applyBorder="1" applyAlignment="1">
      <alignment horizontal="center"/>
    </xf>
    <xf numFmtId="166" fontId="0" fillId="0" borderId="0" xfId="0" applyNumberFormat="1"/>
    <xf numFmtId="0" fontId="15" fillId="2" borderId="0" xfId="0" applyFont="1" applyFill="1" applyAlignment="1">
      <alignment vertical="center" wrapText="1"/>
    </xf>
    <xf numFmtId="166" fontId="14" fillId="0" borderId="46" xfId="0" applyNumberFormat="1" applyFont="1" applyBorder="1" applyAlignment="1">
      <alignment horizontal="center" vertical="center" wrapText="1"/>
    </xf>
    <xf numFmtId="166" fontId="14" fillId="0" borderId="46" xfId="0" applyNumberFormat="1" applyFont="1" applyBorder="1" applyAlignment="1">
      <alignment horizontal="center" vertical="center"/>
    </xf>
    <xf numFmtId="166" fontId="14" fillId="0" borderId="3" xfId="0" applyNumberFormat="1" applyFont="1" applyBorder="1" applyAlignment="1">
      <alignment horizontal="center" vertical="center"/>
    </xf>
    <xf numFmtId="166" fontId="14" fillId="0" borderId="47" xfId="0" applyNumberFormat="1" applyFont="1" applyBorder="1" applyAlignment="1">
      <alignment horizontal="center" vertical="center" wrapText="1"/>
    </xf>
    <xf numFmtId="166" fontId="7" fillId="3" borderId="31" xfId="0" applyNumberFormat="1" applyFont="1" applyFill="1" applyBorder="1" applyAlignment="1">
      <alignment horizontal="center" vertical="center"/>
    </xf>
    <xf numFmtId="166" fontId="7" fillId="3" borderId="32" xfId="0" applyNumberFormat="1" applyFont="1" applyFill="1" applyBorder="1" applyAlignment="1">
      <alignment horizontal="center" vertical="center"/>
    </xf>
    <xf numFmtId="166" fontId="7" fillId="0" borderId="4" xfId="0" applyNumberFormat="1" applyFont="1" applyBorder="1" applyAlignment="1">
      <alignment horizontal="center" vertical="center" wrapText="1"/>
    </xf>
    <xf numFmtId="0" fontId="6" fillId="4" borderId="59" xfId="0" applyFont="1" applyFill="1" applyBorder="1" applyAlignment="1">
      <alignment horizontal="center" vertical="center" wrapText="1"/>
    </xf>
    <xf numFmtId="0" fontId="0" fillId="0" borderId="0" xfId="0" applyAlignment="1">
      <alignment horizontal="left" vertical="center"/>
    </xf>
    <xf numFmtId="166" fontId="7" fillId="0" borderId="21" xfId="0" applyNumberFormat="1" applyFont="1" applyBorder="1" applyAlignment="1">
      <alignment horizontal="center" vertical="center" wrapText="1"/>
    </xf>
    <xf numFmtId="166" fontId="14" fillId="0" borderId="31" xfId="0" applyNumberFormat="1" applyFont="1" applyBorder="1" applyAlignment="1">
      <alignment horizontal="center" vertical="center" wrapText="1"/>
    </xf>
    <xf numFmtId="166" fontId="14" fillId="0" borderId="31" xfId="0" applyNumberFormat="1" applyFont="1" applyBorder="1" applyAlignment="1">
      <alignment horizontal="center" vertical="center"/>
    </xf>
    <xf numFmtId="166" fontId="14" fillId="0" borderId="14" xfId="0" applyNumberFormat="1" applyFont="1" applyBorder="1" applyAlignment="1">
      <alignment horizontal="center" vertical="center"/>
    </xf>
    <xf numFmtId="166" fontId="14" fillId="0" borderId="32" xfId="0" applyNumberFormat="1" applyFont="1" applyBorder="1" applyAlignment="1">
      <alignment horizontal="center" vertical="center" wrapText="1"/>
    </xf>
    <xf numFmtId="166" fontId="7" fillId="3" borderId="46" xfId="0" applyNumberFormat="1" applyFont="1" applyFill="1" applyBorder="1" applyAlignment="1">
      <alignment horizontal="center" vertical="center"/>
    </xf>
    <xf numFmtId="166" fontId="7" fillId="3" borderId="47" xfId="0" applyNumberFormat="1" applyFont="1" applyFill="1" applyBorder="1" applyAlignment="1">
      <alignment horizontal="center" vertical="center"/>
    </xf>
    <xf numFmtId="166" fontId="7" fillId="4" borderId="47" xfId="0" applyNumberFormat="1" applyFont="1" applyFill="1" applyBorder="1" applyAlignment="1">
      <alignment horizontal="center" vertical="center" wrapText="1"/>
    </xf>
    <xf numFmtId="166" fontId="7" fillId="4" borderId="32" xfId="0" applyNumberFormat="1"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48" xfId="0" applyFont="1" applyFill="1" applyBorder="1" applyAlignment="1">
      <alignment horizontal="center" vertical="center" wrapText="1"/>
    </xf>
    <xf numFmtId="166" fontId="7" fillId="0" borderId="31" xfId="0" applyNumberFormat="1" applyFont="1" applyBorder="1" applyAlignment="1">
      <alignment horizontal="center" vertical="center"/>
    </xf>
    <xf numFmtId="166" fontId="7" fillId="0" borderId="31" xfId="0" applyNumberFormat="1" applyFont="1" applyBorder="1" applyAlignment="1">
      <alignment horizontal="center" vertical="center" wrapText="1"/>
    </xf>
    <xf numFmtId="166" fontId="7" fillId="0" borderId="14" xfId="0" applyNumberFormat="1" applyFont="1" applyBorder="1" applyAlignment="1">
      <alignment horizontal="center" vertical="center"/>
    </xf>
    <xf numFmtId="166" fontId="7" fillId="0" borderId="32" xfId="0" applyNumberFormat="1" applyFont="1" applyBorder="1" applyAlignment="1">
      <alignment horizontal="center" vertical="center"/>
    </xf>
    <xf numFmtId="166" fontId="7" fillId="4" borderId="37" xfId="0" applyNumberFormat="1" applyFont="1" applyFill="1" applyBorder="1" applyAlignment="1">
      <alignment horizontal="center" vertical="center" wrapText="1"/>
    </xf>
    <xf numFmtId="166" fontId="7" fillId="0" borderId="54" xfId="0" applyNumberFormat="1" applyFont="1" applyBorder="1" applyAlignment="1">
      <alignment horizontal="center" vertical="center" wrapText="1"/>
    </xf>
    <xf numFmtId="166" fontId="7" fillId="0" borderId="23" xfId="0" applyNumberFormat="1" applyFont="1" applyBorder="1" applyAlignment="1">
      <alignment horizontal="center" vertical="center"/>
    </xf>
    <xf numFmtId="166" fontId="7" fillId="0" borderId="23" xfId="0" applyNumberFormat="1" applyFont="1" applyBorder="1" applyAlignment="1">
      <alignment horizontal="center" vertical="center" wrapText="1"/>
    </xf>
    <xf numFmtId="166" fontId="7" fillId="0" borderId="24" xfId="0" applyNumberFormat="1" applyFont="1" applyBorder="1" applyAlignment="1">
      <alignment horizontal="center" vertical="center"/>
    </xf>
    <xf numFmtId="166" fontId="7" fillId="0" borderId="37" xfId="0" applyNumberFormat="1" applyFont="1" applyBorder="1" applyAlignment="1">
      <alignment horizontal="center" vertical="center"/>
    </xf>
    <xf numFmtId="0" fontId="7" fillId="2" borderId="0" xfId="0" applyFont="1" applyFill="1"/>
    <xf numFmtId="0" fontId="7" fillId="4" borderId="31" xfId="0" applyFont="1" applyFill="1" applyBorder="1" applyAlignment="1">
      <alignment horizontal="center" vertical="center"/>
    </xf>
    <xf numFmtId="0" fontId="7" fillId="4" borderId="23" xfId="0" applyFont="1" applyFill="1" applyBorder="1" applyAlignment="1">
      <alignment horizontal="center" vertical="center"/>
    </xf>
    <xf numFmtId="166" fontId="7" fillId="3" borderId="21" xfId="0" applyNumberFormat="1" applyFont="1" applyFill="1" applyBorder="1" applyAlignment="1">
      <alignment horizontal="center" vertical="center"/>
    </xf>
    <xf numFmtId="0" fontId="7" fillId="4" borderId="32"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47" xfId="0" applyFont="1" applyFill="1" applyBorder="1" applyAlignment="1">
      <alignment horizontal="center" vertical="center"/>
    </xf>
    <xf numFmtId="166" fontId="7" fillId="3" borderId="4" xfId="0" applyNumberFormat="1" applyFont="1" applyFill="1" applyBorder="1" applyAlignment="1">
      <alignment horizontal="center" vertical="center"/>
    </xf>
    <xf numFmtId="0" fontId="6" fillId="4" borderId="29" xfId="0" applyFont="1" applyFill="1" applyBorder="1" applyAlignment="1">
      <alignment horizontal="center" vertical="center"/>
    </xf>
    <xf numFmtId="166" fontId="6" fillId="3" borderId="55" xfId="0" applyNumberFormat="1" applyFont="1" applyFill="1" applyBorder="1" applyAlignment="1">
      <alignment horizontal="center" vertical="center"/>
    </xf>
    <xf numFmtId="166" fontId="6" fillId="3" borderId="28" xfId="0" applyNumberFormat="1" applyFont="1" applyFill="1" applyBorder="1" applyAlignment="1">
      <alignment horizontal="center" vertical="center"/>
    </xf>
    <xf numFmtId="166" fontId="6" fillId="3" borderId="29"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7" fillId="4" borderId="46"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3" xfId="0" applyFont="1" applyFill="1" applyBorder="1" applyAlignment="1">
      <alignment horizontal="center" vertical="center"/>
    </xf>
    <xf numFmtId="0" fontId="0" fillId="0" borderId="0" xfId="0" applyAlignment="1">
      <alignment horizontal="center" vertical="center" wrapText="1"/>
    </xf>
    <xf numFmtId="0" fontId="17"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left" vertical="center"/>
    </xf>
    <xf numFmtId="0" fontId="0" fillId="0" borderId="66" xfId="0" applyBorder="1"/>
    <xf numFmtId="0" fontId="0" fillId="0" borderId="0" xfId="0" applyAlignment="1">
      <alignment horizontal="left" indent="3"/>
    </xf>
    <xf numFmtId="0" fontId="14" fillId="2" borderId="0" xfId="0" applyFont="1" applyFill="1" applyAlignment="1">
      <alignment horizontal="left" vertical="center"/>
    </xf>
    <xf numFmtId="0" fontId="14" fillId="2" borderId="0" xfId="0" applyFont="1" applyFill="1" applyAlignment="1">
      <alignment horizontal="center" vertical="center" wrapText="1"/>
    </xf>
    <xf numFmtId="0" fontId="4" fillId="2" borderId="0" xfId="0" applyFont="1" applyFill="1"/>
    <xf numFmtId="0" fontId="4" fillId="2" borderId="0" xfId="0" applyFont="1" applyFill="1" applyAlignment="1">
      <alignment vertical="center"/>
    </xf>
    <xf numFmtId="0" fontId="4" fillId="0" borderId="0" xfId="0" applyFont="1" applyAlignment="1">
      <alignment horizontal="center"/>
    </xf>
    <xf numFmtId="0" fontId="14" fillId="2" borderId="0" xfId="0" applyFont="1" applyFill="1" applyAlignment="1">
      <alignment horizontal="left" vertical="center" indent="5"/>
    </xf>
    <xf numFmtId="3" fontId="15" fillId="2" borderId="0" xfId="0" applyNumberFormat="1" applyFont="1" applyFill="1" applyAlignment="1">
      <alignment horizontal="center" vertical="center" wrapText="1"/>
    </xf>
    <xf numFmtId="3" fontId="15" fillId="2" borderId="0" xfId="0" applyNumberFormat="1" applyFont="1" applyFill="1" applyAlignment="1">
      <alignment vertical="center" wrapText="1"/>
    </xf>
    <xf numFmtId="164" fontId="14" fillId="2" borderId="0" xfId="0" applyNumberFormat="1" applyFont="1" applyFill="1" applyAlignment="1">
      <alignment vertical="center" wrapText="1"/>
    </xf>
    <xf numFmtId="0" fontId="7" fillId="2" borderId="0" xfId="0" applyFont="1" applyFill="1" applyAlignment="1">
      <alignment vertical="center"/>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vertical="center"/>
    </xf>
    <xf numFmtId="0" fontId="17" fillId="5" borderId="0" xfId="0"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0" fontId="0" fillId="0" borderId="72" xfId="0" applyBorder="1" applyAlignment="1">
      <alignment horizontal="center" vertical="center"/>
    </xf>
    <xf numFmtId="0" fontId="0" fillId="0" borderId="71" xfId="0" applyBorder="1" applyAlignment="1">
      <alignment horizontal="center" vertical="center" wrapText="1"/>
    </xf>
    <xf numFmtId="0" fontId="0" fillId="0" borderId="71" xfId="0" applyBorder="1" applyAlignment="1">
      <alignment horizontal="left" vertical="center"/>
    </xf>
    <xf numFmtId="0" fontId="0" fillId="0" borderId="71" xfId="0" applyBorder="1" applyAlignment="1">
      <alignment vertical="center"/>
    </xf>
    <xf numFmtId="0" fontId="0" fillId="0" borderId="71" xfId="0" applyBorder="1" applyAlignment="1">
      <alignment horizontal="center"/>
    </xf>
    <xf numFmtId="0" fontId="0" fillId="0" borderId="67" xfId="0" applyBorder="1" applyAlignment="1">
      <alignment horizontal="center" vertical="center"/>
    </xf>
    <xf numFmtId="0" fontId="0" fillId="0" borderId="66" xfId="0" applyBorder="1" applyAlignment="1">
      <alignment horizontal="center" vertical="center" wrapText="1"/>
    </xf>
    <xf numFmtId="0" fontId="0" fillId="0" borderId="66" xfId="0" applyBorder="1" applyAlignment="1">
      <alignment horizontal="left" vertical="center"/>
    </xf>
    <xf numFmtId="0" fontId="0" fillId="0" borderId="66" xfId="0" applyBorder="1" applyAlignment="1">
      <alignment vertical="center"/>
    </xf>
    <xf numFmtId="0" fontId="0" fillId="0" borderId="66" xfId="0" applyBorder="1" applyAlignment="1">
      <alignment horizontal="center"/>
    </xf>
    <xf numFmtId="0" fontId="0" fillId="0" borderId="65" xfId="0" applyBorder="1" applyAlignment="1">
      <alignment horizontal="center"/>
    </xf>
    <xf numFmtId="166" fontId="0" fillId="0" borderId="71" xfId="0" applyNumberFormat="1" applyBorder="1" applyAlignment="1">
      <alignment horizontal="center"/>
    </xf>
    <xf numFmtId="166" fontId="0" fillId="0" borderId="66" xfId="0" applyNumberFormat="1" applyBorder="1" applyAlignment="1">
      <alignment horizontal="center"/>
    </xf>
    <xf numFmtId="0" fontId="17" fillId="0" borderId="72" xfId="0" applyFont="1" applyBorder="1" applyAlignment="1">
      <alignment horizontal="center" vertical="center" wrapText="1"/>
    </xf>
    <xf numFmtId="0" fontId="17" fillId="0" borderId="71" xfId="0" applyFont="1" applyBorder="1" applyAlignment="1">
      <alignment horizontal="center" vertical="center" wrapText="1"/>
    </xf>
    <xf numFmtId="0" fontId="17" fillId="5" borderId="71" xfId="0" applyFont="1" applyFill="1" applyBorder="1" applyAlignment="1">
      <alignment horizontal="center" vertical="center" wrapText="1"/>
    </xf>
    <xf numFmtId="0" fontId="17" fillId="0" borderId="70" xfId="0" applyFont="1" applyBorder="1" applyAlignment="1">
      <alignment horizontal="center" vertical="center" wrapText="1"/>
    </xf>
    <xf numFmtId="0" fontId="0" fillId="0" borderId="69" xfId="0" applyBorder="1" applyAlignment="1">
      <alignment horizontal="center" vertical="center"/>
    </xf>
    <xf numFmtId="0" fontId="0" fillId="0" borderId="68" xfId="0" applyBorder="1" applyAlignment="1">
      <alignment horizontal="center"/>
    </xf>
    <xf numFmtId="0" fontId="0" fillId="0" borderId="66" xfId="0" applyBorder="1" applyAlignment="1">
      <alignment horizontal="center" vertical="center"/>
    </xf>
    <xf numFmtId="166" fontId="0" fillId="0" borderId="70" xfId="0" applyNumberFormat="1" applyBorder="1" applyAlignment="1">
      <alignment horizontal="center"/>
    </xf>
    <xf numFmtId="166" fontId="0" fillId="0" borderId="65" xfId="0" applyNumberFormat="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12" fillId="3" borderId="18" xfId="0" applyFont="1" applyFill="1" applyBorder="1" applyAlignment="1">
      <alignment horizontal="left" indent="3"/>
    </xf>
    <xf numFmtId="0" fontId="13" fillId="3" borderId="2" xfId="0" applyFont="1" applyFill="1" applyBorder="1" applyAlignment="1">
      <alignment horizontal="left" indent="3"/>
    </xf>
    <xf numFmtId="0" fontId="7" fillId="2" borderId="14" xfId="0" applyFont="1" applyFill="1" applyBorder="1" applyAlignment="1">
      <alignment horizontal="left"/>
    </xf>
    <xf numFmtId="0" fontId="7" fillId="2" borderId="15" xfId="0" applyFont="1" applyFill="1" applyBorder="1" applyAlignment="1">
      <alignment horizontal="left"/>
    </xf>
    <xf numFmtId="0" fontId="7" fillId="2" borderId="16" xfId="0" applyFont="1" applyFill="1" applyBorder="1" applyAlignment="1">
      <alignment horizontal="left"/>
    </xf>
    <xf numFmtId="0" fontId="12" fillId="3" borderId="10" xfId="0" applyFont="1" applyFill="1" applyBorder="1" applyAlignment="1">
      <alignment horizontal="left" indent="3"/>
    </xf>
    <xf numFmtId="0" fontId="13" fillId="3" borderId="4" xfId="0" applyFont="1" applyFill="1" applyBorder="1" applyAlignment="1">
      <alignment horizontal="left" indent="3"/>
    </xf>
    <xf numFmtId="0" fontId="6" fillId="3" borderId="17" xfId="0" applyFont="1" applyFill="1" applyBorder="1" applyAlignment="1">
      <alignment horizontal="left"/>
    </xf>
    <xf numFmtId="0" fontId="6" fillId="3" borderId="19" xfId="0" applyFont="1" applyFill="1" applyBorder="1" applyAlignment="1">
      <alignment horizontal="left"/>
    </xf>
    <xf numFmtId="0" fontId="6" fillId="3" borderId="20" xfId="0" applyFont="1" applyFill="1" applyBorder="1" applyAlignment="1">
      <alignment horizontal="left"/>
    </xf>
    <xf numFmtId="0" fontId="12" fillId="3" borderId="2" xfId="0" applyFont="1" applyFill="1" applyBorder="1" applyAlignment="1">
      <alignment horizontal="left" indent="3"/>
    </xf>
    <xf numFmtId="0" fontId="5" fillId="2" borderId="14" xfId="1" applyFill="1" applyBorder="1" applyAlignment="1">
      <alignment horizontal="left"/>
    </xf>
    <xf numFmtId="0" fontId="7" fillId="2" borderId="21" xfId="0" applyFont="1" applyFill="1" applyBorder="1" applyAlignment="1">
      <alignment horizontal="left"/>
    </xf>
    <xf numFmtId="0" fontId="6" fillId="3" borderId="1" xfId="0" applyFont="1" applyFill="1" applyBorder="1" applyAlignment="1">
      <alignment horizontal="left"/>
    </xf>
    <xf numFmtId="0" fontId="12" fillId="3" borderId="10" xfId="0" quotePrefix="1" applyFont="1" applyFill="1" applyBorder="1" applyAlignment="1">
      <alignment horizontal="left" indent="3"/>
    </xf>
    <xf numFmtId="0" fontId="12" fillId="3" borderId="18" xfId="0" quotePrefix="1" applyFont="1" applyFill="1" applyBorder="1" applyAlignment="1">
      <alignment horizontal="left" indent="3"/>
    </xf>
    <xf numFmtId="0" fontId="6" fillId="3" borderId="10" xfId="0" applyFont="1" applyFill="1" applyBorder="1" applyAlignment="1">
      <alignment horizontal="left"/>
    </xf>
    <xf numFmtId="0" fontId="6" fillId="3" borderId="4" xfId="0" applyFont="1" applyFill="1" applyBorder="1" applyAlignment="1">
      <alignment horizontal="left"/>
    </xf>
    <xf numFmtId="0" fontId="7" fillId="2" borderId="3" xfId="0" applyFont="1" applyFill="1" applyBorder="1" applyAlignment="1">
      <alignment horizontal="left"/>
    </xf>
    <xf numFmtId="0" fontId="7" fillId="2" borderId="11" xfId="0" applyFont="1" applyFill="1" applyBorder="1" applyAlignment="1">
      <alignment horizontal="left"/>
    </xf>
    <xf numFmtId="0" fontId="7" fillId="2" borderId="12" xfId="0" applyFont="1" applyFill="1" applyBorder="1" applyAlignment="1">
      <alignment horizontal="left"/>
    </xf>
    <xf numFmtId="0" fontId="11" fillId="4" borderId="5"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0" fillId="2" borderId="0" xfId="0" applyFill="1" applyAlignment="1">
      <alignment horizont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51" xfId="0" applyFont="1" applyFill="1" applyBorder="1" applyAlignment="1">
      <alignment horizontal="center" vertic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52" xfId="0" applyFill="1" applyBorder="1" applyAlignment="1">
      <alignment horizontal="center"/>
    </xf>
    <xf numFmtId="0" fontId="0" fillId="3" borderId="44" xfId="0" applyFill="1" applyBorder="1" applyAlignment="1">
      <alignment horizontal="center"/>
    </xf>
    <xf numFmtId="0" fontId="0" fillId="3" borderId="43" xfId="0" applyFill="1" applyBorder="1" applyAlignment="1">
      <alignment horizontal="center"/>
    </xf>
    <xf numFmtId="0" fontId="7" fillId="3" borderId="36" xfId="0" applyFont="1" applyFill="1" applyBorder="1" applyAlignment="1">
      <alignment horizontal="left" vertical="center" indent="2"/>
    </xf>
    <xf numFmtId="0" fontId="7" fillId="3" borderId="23" xfId="0" applyFont="1" applyFill="1" applyBorder="1" applyAlignment="1">
      <alignment horizontal="left" vertical="center" indent="2"/>
    </xf>
    <xf numFmtId="0" fontId="15" fillId="4" borderId="13"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42"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3" xfId="0" applyFont="1" applyFill="1" applyBorder="1" applyAlignment="1">
      <alignment horizontal="center" vertical="center"/>
    </xf>
    <xf numFmtId="0" fontId="6" fillId="3" borderId="40" xfId="0" applyFont="1" applyFill="1" applyBorder="1" applyAlignment="1">
      <alignment horizontal="left"/>
    </xf>
    <xf numFmtId="0" fontId="6" fillId="3" borderId="15" xfId="0" applyFont="1" applyFill="1" applyBorder="1" applyAlignment="1">
      <alignment horizontal="left"/>
    </xf>
    <xf numFmtId="0" fontId="7" fillId="3" borderId="30" xfId="0" applyFont="1" applyFill="1" applyBorder="1" applyAlignment="1">
      <alignment horizontal="left" vertical="center" indent="2"/>
    </xf>
    <xf numFmtId="0" fontId="7" fillId="3" borderId="31" xfId="0" applyFont="1" applyFill="1" applyBorder="1" applyAlignment="1">
      <alignment horizontal="left" vertical="center" indent="2"/>
    </xf>
    <xf numFmtId="164" fontId="2" fillId="2" borderId="0" xfId="0" applyNumberFormat="1" applyFont="1" applyFill="1" applyAlignment="1">
      <alignment horizontal="center" vertical="center"/>
    </xf>
    <xf numFmtId="0" fontId="6" fillId="3" borderId="30" xfId="0" applyFont="1" applyFill="1" applyBorder="1" applyAlignment="1">
      <alignment horizontal="left"/>
    </xf>
    <xf numFmtId="0" fontId="6" fillId="3" borderId="31" xfId="0" applyFont="1" applyFill="1" applyBorder="1" applyAlignment="1">
      <alignment horizontal="left"/>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6" fillId="3" borderId="36" xfId="0" applyFont="1" applyFill="1" applyBorder="1" applyAlignment="1">
      <alignment horizontal="left" vertical="center"/>
    </xf>
    <xf numFmtId="0" fontId="6" fillId="3" borderId="23" xfId="0" applyFont="1" applyFill="1" applyBorder="1" applyAlignment="1">
      <alignment horizontal="left" vertical="center"/>
    </xf>
    <xf numFmtId="0" fontId="3" fillId="0" borderId="13" xfId="0" applyFont="1" applyBorder="1" applyAlignment="1">
      <alignment horizontal="center" vertical="center" wrapText="1"/>
    </xf>
    <xf numFmtId="0" fontId="3" fillId="0" borderId="39" xfId="0" applyFont="1" applyBorder="1" applyAlignment="1">
      <alignment horizontal="center" vertical="center" wrapText="1"/>
    </xf>
    <xf numFmtId="0" fontId="15" fillId="4" borderId="5"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4" fillId="4" borderId="63"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57" xfId="0" applyFont="1" applyFill="1" applyBorder="1" applyAlignment="1">
      <alignment horizontal="center" vertical="center"/>
    </xf>
    <xf numFmtId="168" fontId="14" fillId="0" borderId="64" xfId="0" applyNumberFormat="1" applyFont="1" applyBorder="1" applyAlignment="1">
      <alignment horizontal="center" vertical="center" wrapText="1"/>
    </xf>
    <xf numFmtId="168" fontId="14" fillId="0" borderId="46" xfId="0" applyNumberFormat="1" applyFont="1" applyBorder="1" applyAlignment="1">
      <alignment horizontal="center" vertical="center" wrapText="1"/>
    </xf>
    <xf numFmtId="0" fontId="14" fillId="4" borderId="62"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0" borderId="62" xfId="0" applyFont="1" applyBorder="1" applyAlignment="1">
      <alignment horizontal="center" vertical="center" wrapText="1"/>
    </xf>
    <xf numFmtId="0" fontId="14" fillId="0" borderId="46"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46" xfId="0" applyFont="1" applyBorder="1" applyAlignment="1">
      <alignment horizontal="center" vertical="center" wrapText="1"/>
    </xf>
    <xf numFmtId="168" fontId="14" fillId="0" borderId="62" xfId="0" applyNumberFormat="1" applyFont="1" applyBorder="1" applyAlignment="1">
      <alignment horizontal="center" vertical="center"/>
    </xf>
    <xf numFmtId="168" fontId="14" fillId="0" borderId="46" xfId="0" applyNumberFormat="1" applyFont="1" applyBorder="1" applyAlignment="1">
      <alignment horizontal="center" vertical="center"/>
    </xf>
    <xf numFmtId="168" fontId="14" fillId="0" borderId="62" xfId="0" applyNumberFormat="1" applyFont="1" applyBorder="1" applyAlignment="1">
      <alignment horizontal="center" vertical="center" wrapText="1"/>
    </xf>
    <xf numFmtId="0" fontId="14" fillId="0" borderId="64" xfId="0" applyFont="1" applyBorder="1" applyAlignment="1">
      <alignment horizontal="center" vertical="center" wrapText="1"/>
    </xf>
    <xf numFmtId="168" fontId="14" fillId="0" borderId="64" xfId="0" applyNumberFormat="1" applyFont="1" applyBorder="1" applyAlignment="1">
      <alignment horizontal="center" vertical="center"/>
    </xf>
    <xf numFmtId="0" fontId="14" fillId="4" borderId="64" xfId="0" applyFont="1" applyFill="1" applyBorder="1" applyAlignment="1">
      <alignment horizontal="center" vertical="center" wrapText="1"/>
    </xf>
    <xf numFmtId="0" fontId="7" fillId="0" borderId="64" xfId="0" applyFont="1" applyBorder="1" applyAlignment="1">
      <alignment horizontal="center" vertical="center" wrapText="1"/>
    </xf>
    <xf numFmtId="0" fontId="7" fillId="4" borderId="45"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60" xfId="0" applyFont="1" applyBorder="1" applyAlignment="1">
      <alignment horizontal="center" vertical="center" wrapText="1"/>
    </xf>
    <xf numFmtId="168" fontId="14" fillId="0" borderId="34" xfId="0" applyNumberFormat="1" applyFont="1" applyBorder="1" applyAlignment="1">
      <alignment horizontal="center" vertical="center"/>
    </xf>
    <xf numFmtId="168" fontId="14" fillId="0" borderId="60" xfId="0" applyNumberFormat="1" applyFont="1" applyBorder="1" applyAlignment="1">
      <alignment horizontal="center" vertical="center"/>
    </xf>
    <xf numFmtId="168" fontId="14" fillId="0" borderId="34" xfId="0" applyNumberFormat="1" applyFont="1" applyBorder="1" applyAlignment="1">
      <alignment horizontal="center" vertical="center" wrapText="1"/>
    </xf>
    <xf numFmtId="168" fontId="14" fillId="0" borderId="60" xfId="0" applyNumberFormat="1" applyFont="1" applyBorder="1" applyAlignment="1">
      <alignment horizontal="center" vertical="center" wrapText="1"/>
    </xf>
    <xf numFmtId="0" fontId="14" fillId="4" borderId="34"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60" xfId="0" applyFont="1" applyBorder="1" applyAlignment="1">
      <alignment horizontal="center" vertical="center" wrapText="1"/>
    </xf>
    <xf numFmtId="0" fontId="7" fillId="4" borderId="33"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7" fillId="4" borderId="56" xfId="0" applyFont="1" applyFill="1" applyBorder="1" applyAlignment="1">
      <alignment horizontal="center" vertical="center" wrapText="1"/>
    </xf>
    <xf numFmtId="9" fontId="0" fillId="0" borderId="0" xfId="0" applyNumberFormat="1" applyAlignment="1">
      <alignment vertical="center"/>
    </xf>
    <xf numFmtId="3" fontId="0" fillId="0" borderId="0" xfId="0" applyNumberFormat="1" applyFill="1"/>
    <xf numFmtId="0" fontId="20"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3" fontId="6" fillId="2" borderId="0" xfId="0" applyNumberFormat="1" applyFont="1" applyFill="1" applyBorder="1" applyAlignment="1">
      <alignment horizontal="center" vertical="center"/>
    </xf>
    <xf numFmtId="0" fontId="14" fillId="2" borderId="0" xfId="0" applyFont="1" applyFill="1" applyBorder="1" applyAlignment="1">
      <alignment horizontal="left" vertical="center" wrapText="1"/>
    </xf>
    <xf numFmtId="0" fontId="14" fillId="2" borderId="0"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3" fontId="14" fillId="2" borderId="0" xfId="0" applyNumberFormat="1" applyFont="1" applyFill="1" applyBorder="1" applyAlignment="1">
      <alignment horizontal="center" vertical="center" wrapText="1"/>
    </xf>
    <xf numFmtId="3" fontId="15" fillId="2" borderId="0" xfId="0" applyNumberFormat="1"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69" xfId="0" applyFont="1" applyFill="1" applyBorder="1" applyAlignment="1">
      <alignment horizontal="left" vertical="center"/>
    </xf>
    <xf numFmtId="3" fontId="6" fillId="2" borderId="68" xfId="0" applyNumberFormat="1" applyFont="1" applyFill="1" applyBorder="1" applyAlignment="1">
      <alignment horizontal="center" vertical="center"/>
    </xf>
    <xf numFmtId="0" fontId="14" fillId="2" borderId="69" xfId="0" applyFont="1" applyFill="1" applyBorder="1" applyAlignment="1">
      <alignment horizontal="left" vertical="center" indent="5"/>
    </xf>
    <xf numFmtId="3" fontId="7" fillId="2" borderId="68" xfId="0" applyNumberFormat="1" applyFont="1" applyFill="1" applyBorder="1" applyAlignment="1">
      <alignment horizontal="center" vertical="center"/>
    </xf>
    <xf numFmtId="0" fontId="15" fillId="2" borderId="69" xfId="0" applyFont="1" applyFill="1" applyBorder="1" applyAlignment="1">
      <alignment horizontal="left" vertical="center" indent="5"/>
    </xf>
    <xf numFmtId="0" fontId="14" fillId="2" borderId="69" xfId="0" applyFont="1" applyFill="1" applyBorder="1" applyAlignment="1">
      <alignment horizontal="left" vertical="center" indent="11"/>
    </xf>
    <xf numFmtId="0" fontId="14" fillId="2" borderId="67" xfId="0" applyFont="1" applyFill="1" applyBorder="1" applyAlignment="1">
      <alignment horizontal="left" vertical="center" indent="11"/>
    </xf>
    <xf numFmtId="0" fontId="14" fillId="2" borderId="66" xfId="0" applyFont="1" applyFill="1" applyBorder="1" applyAlignment="1">
      <alignment horizontal="center" vertical="center" wrapText="1"/>
    </xf>
    <xf numFmtId="3" fontId="14" fillId="2" borderId="66" xfId="0" applyNumberFormat="1" applyFont="1" applyFill="1" applyBorder="1" applyAlignment="1">
      <alignment horizontal="center" vertical="center" wrapText="1"/>
    </xf>
    <xf numFmtId="3" fontId="7" fillId="2" borderId="66" xfId="0" applyNumberFormat="1" applyFont="1" applyFill="1" applyBorder="1" applyAlignment="1">
      <alignment horizontal="center" vertical="center"/>
    </xf>
    <xf numFmtId="3" fontId="7" fillId="2" borderId="65" xfId="0" applyNumberFormat="1" applyFont="1" applyFill="1" applyBorder="1" applyAlignment="1">
      <alignment horizontal="center" vertical="center"/>
    </xf>
    <xf numFmtId="3" fontId="6" fillId="3" borderId="31" xfId="0" applyNumberFormat="1" applyFont="1" applyFill="1" applyBorder="1" applyAlignment="1">
      <alignment horizontal="center" vertical="center"/>
    </xf>
    <xf numFmtId="3" fontId="14" fillId="2" borderId="31" xfId="0" applyNumberFormat="1" applyFont="1" applyFill="1" applyBorder="1" applyAlignment="1">
      <alignment horizontal="center" vertical="center" wrapText="1"/>
    </xf>
    <xf numFmtId="3" fontId="6" fillId="3" borderId="32" xfId="0" applyNumberFormat="1" applyFont="1" applyFill="1" applyBorder="1" applyAlignment="1">
      <alignment horizontal="center" vertical="center"/>
    </xf>
    <xf numFmtId="3" fontId="7" fillId="2" borderId="32" xfId="0" applyNumberFormat="1" applyFont="1" applyFill="1" applyBorder="1" applyAlignment="1">
      <alignment horizontal="center" vertical="center"/>
    </xf>
    <xf numFmtId="3" fontId="14" fillId="2" borderId="23" xfId="0" applyNumberFormat="1" applyFont="1" applyFill="1" applyBorder="1" applyAlignment="1">
      <alignment horizontal="center" vertical="center" wrapText="1"/>
    </xf>
    <xf numFmtId="3" fontId="7" fillId="2" borderId="23" xfId="0" applyNumberFormat="1" applyFont="1" applyFill="1" applyBorder="1" applyAlignment="1">
      <alignment horizontal="center" vertical="center"/>
    </xf>
    <xf numFmtId="3" fontId="7" fillId="2" borderId="37" xfId="0" applyNumberFormat="1" applyFont="1" applyFill="1" applyBorder="1" applyAlignment="1">
      <alignment horizontal="center" vertical="center"/>
    </xf>
    <xf numFmtId="3" fontId="6" fillId="3" borderId="21" xfId="0" applyNumberFormat="1" applyFont="1" applyFill="1" applyBorder="1" applyAlignment="1">
      <alignment horizontal="center" vertical="center"/>
    </xf>
    <xf numFmtId="3" fontId="14" fillId="2" borderId="54" xfId="0" applyNumberFormat="1" applyFont="1" applyFill="1" applyBorder="1" applyAlignment="1">
      <alignment horizontal="center" vertical="center" wrapText="1"/>
    </xf>
    <xf numFmtId="3" fontId="6" fillId="3" borderId="4" xfId="0" applyNumberFormat="1" applyFont="1" applyFill="1" applyBorder="1" applyAlignment="1">
      <alignment horizontal="center" vertical="center"/>
    </xf>
    <xf numFmtId="3" fontId="6" fillId="3" borderId="46" xfId="0" applyNumberFormat="1" applyFont="1" applyFill="1" applyBorder="1" applyAlignment="1">
      <alignment horizontal="center" vertical="center"/>
    </xf>
    <xf numFmtId="3" fontId="6" fillId="3" borderId="47" xfId="0" applyNumberFormat="1" applyFont="1" applyFill="1" applyBorder="1" applyAlignment="1">
      <alignment horizontal="center" vertical="center"/>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6" fillId="4" borderId="49" xfId="0" applyFont="1" applyFill="1" applyBorder="1" applyAlignment="1">
      <alignment horizontal="center" vertical="center"/>
    </xf>
    <xf numFmtId="0" fontId="15" fillId="4" borderId="50" xfId="0" applyFont="1" applyFill="1" applyBorder="1" applyAlignment="1">
      <alignment horizontal="center" vertical="center" wrapText="1"/>
    </xf>
    <xf numFmtId="3" fontId="14" fillId="2" borderId="21"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3" fontId="14" fillId="2" borderId="46" xfId="0" applyNumberFormat="1" applyFont="1" applyFill="1" applyBorder="1" applyAlignment="1">
      <alignment horizontal="center" vertical="center" wrapText="1"/>
    </xf>
    <xf numFmtId="3" fontId="7" fillId="2" borderId="47" xfId="0" applyNumberFormat="1" applyFont="1" applyFill="1" applyBorder="1" applyAlignment="1">
      <alignment horizontal="center" vertical="center"/>
    </xf>
    <xf numFmtId="3" fontId="6" fillId="3" borderId="49" xfId="0" applyNumberFormat="1" applyFont="1" applyFill="1" applyBorder="1" applyAlignment="1">
      <alignment horizontal="center" vertical="center"/>
    </xf>
    <xf numFmtId="3" fontId="6" fillId="3" borderId="50" xfId="0" applyNumberFormat="1" applyFont="1" applyFill="1" applyBorder="1" applyAlignment="1">
      <alignment horizontal="center" vertical="center"/>
    </xf>
    <xf numFmtId="3" fontId="6" fillId="3" borderId="58" xfId="0" applyNumberFormat="1" applyFont="1" applyFill="1" applyBorder="1" applyAlignment="1">
      <alignment horizontal="center" vertical="center"/>
    </xf>
    <xf numFmtId="0" fontId="19" fillId="0" borderId="0" xfId="0" applyFont="1"/>
    <xf numFmtId="0" fontId="19" fillId="2" borderId="0" xfId="0" applyFont="1" applyFill="1"/>
    <xf numFmtId="0" fontId="18" fillId="2" borderId="0" xfId="0" applyFont="1" applyFill="1"/>
    <xf numFmtId="0" fontId="21" fillId="0" borderId="0" xfId="0" applyFont="1"/>
    <xf numFmtId="0" fontId="21" fillId="0" borderId="0" xfId="0" applyFont="1" applyAlignment="1">
      <alignment horizontal="center" vertical="center"/>
    </xf>
    <xf numFmtId="0" fontId="21" fillId="2" borderId="0" xfId="0" applyFont="1" applyFill="1"/>
    <xf numFmtId="0" fontId="22" fillId="0" borderId="0" xfId="0" applyFont="1"/>
    <xf numFmtId="0" fontId="22" fillId="0" borderId="0" xfId="0" applyFont="1" applyAlignment="1">
      <alignment horizontal="center" vertical="center"/>
    </xf>
    <xf numFmtId="9" fontId="22" fillId="0" borderId="0" xfId="0" applyNumberFormat="1" applyFont="1"/>
    <xf numFmtId="0" fontId="22" fillId="2" borderId="0" xfId="0" applyFont="1" applyFill="1"/>
    <xf numFmtId="0" fontId="14" fillId="4" borderId="31" xfId="0" applyFont="1" applyFill="1" applyBorder="1" applyAlignment="1">
      <alignment horizontal="left" vertical="center" wrapText="1" indent="2"/>
    </xf>
    <xf numFmtId="0" fontId="14" fillId="4" borderId="32" xfId="0" applyFont="1" applyFill="1" applyBorder="1" applyAlignment="1">
      <alignment horizontal="center" vertical="center" wrapText="1"/>
    </xf>
    <xf numFmtId="0" fontId="14" fillId="4" borderId="36" xfId="0" applyFont="1" applyFill="1" applyBorder="1" applyAlignment="1">
      <alignment horizontal="left" vertical="center" indent="4"/>
    </xf>
    <xf numFmtId="0" fontId="14" fillId="4" borderId="23" xfId="0" applyFont="1" applyFill="1" applyBorder="1" applyAlignment="1">
      <alignment horizontal="left" vertical="center" wrapText="1" indent="2"/>
    </xf>
    <xf numFmtId="0" fontId="14" fillId="4" borderId="37" xfId="0" applyFont="1" applyFill="1" applyBorder="1" applyAlignment="1">
      <alignment horizontal="center" vertical="center" wrapText="1"/>
    </xf>
    <xf numFmtId="0" fontId="15" fillId="4" borderId="73" xfId="0" applyFont="1" applyFill="1" applyBorder="1" applyAlignment="1">
      <alignment horizontal="left" vertical="center" indent="4"/>
    </xf>
    <xf numFmtId="0" fontId="15" fillId="4" borderId="58" xfId="0" applyFont="1" applyFill="1" applyBorder="1" applyAlignment="1">
      <alignment horizontal="left" vertical="center" indent="4"/>
    </xf>
    <xf numFmtId="0" fontId="14" fillId="4" borderId="45" xfId="0" applyFont="1" applyFill="1" applyBorder="1" applyAlignment="1">
      <alignment horizontal="left" vertical="center" indent="9"/>
    </xf>
    <xf numFmtId="0" fontId="14" fillId="4" borderId="46" xfId="0" applyFont="1" applyFill="1" applyBorder="1" applyAlignment="1">
      <alignment horizontal="left" vertical="center" wrapText="1" indent="2"/>
    </xf>
    <xf numFmtId="0" fontId="14" fillId="4" borderId="47" xfId="0" applyFont="1" applyFill="1" applyBorder="1" applyAlignment="1">
      <alignment horizontal="center" vertical="center" wrapText="1"/>
    </xf>
    <xf numFmtId="0" fontId="14" fillId="4" borderId="36" xfId="0" applyFont="1" applyFill="1" applyBorder="1" applyAlignment="1">
      <alignment horizontal="left" vertical="center" indent="9"/>
    </xf>
    <xf numFmtId="0" fontId="14" fillId="4" borderId="31"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5" fillId="4" borderId="31" xfId="0" applyFont="1" applyFill="1" applyBorder="1" applyAlignment="1">
      <alignment horizontal="left" vertical="center" wrapText="1" indent="2"/>
    </xf>
    <xf numFmtId="3" fontId="15" fillId="3" borderId="49" xfId="0" applyNumberFormat="1" applyFont="1" applyFill="1" applyBorder="1" applyAlignment="1">
      <alignment horizontal="center" vertical="center" wrapText="1"/>
    </xf>
    <xf numFmtId="0" fontId="15" fillId="4" borderId="73" xfId="0" applyFont="1" applyFill="1" applyBorder="1" applyAlignment="1">
      <alignment horizontal="left" vertical="center"/>
    </xf>
    <xf numFmtId="0" fontId="15" fillId="4" borderId="58" xfId="0" applyFont="1" applyFill="1" applyBorder="1" applyAlignment="1">
      <alignment horizontal="left" vertical="center"/>
    </xf>
    <xf numFmtId="3" fontId="15" fillId="3" borderId="58" xfId="0" applyNumberFormat="1" applyFont="1" applyFill="1" applyBorder="1" applyAlignment="1">
      <alignment horizontal="center" vertical="center" wrapText="1"/>
    </xf>
    <xf numFmtId="0" fontId="14" fillId="4" borderId="45" xfId="0" applyFont="1" applyFill="1" applyBorder="1" applyAlignment="1">
      <alignment horizontal="left" vertical="center" indent="4"/>
    </xf>
    <xf numFmtId="0" fontId="15" fillId="4" borderId="32" xfId="0" applyFont="1" applyFill="1" applyBorder="1" applyAlignment="1">
      <alignment horizontal="center" vertical="center" wrapText="1"/>
    </xf>
    <xf numFmtId="0" fontId="15" fillId="4" borderId="73" xfId="0" applyFont="1" applyFill="1" applyBorder="1" applyAlignment="1">
      <alignment vertical="center"/>
    </xf>
    <xf numFmtId="0" fontId="15" fillId="4" borderId="58" xfId="0" applyFont="1" applyFill="1" applyBorder="1" applyAlignment="1">
      <alignment vertical="center"/>
    </xf>
    <xf numFmtId="0" fontId="19" fillId="0" borderId="0" xfId="0" applyFont="1" applyAlignment="1">
      <alignment horizontal="center"/>
    </xf>
    <xf numFmtId="0" fontId="19" fillId="2" borderId="0" xfId="0" applyFont="1" applyFill="1" applyAlignment="1">
      <alignment horizontal="center"/>
    </xf>
    <xf numFmtId="0" fontId="19" fillId="2" borderId="0" xfId="0" applyFont="1" applyFill="1" applyAlignment="1">
      <alignment horizontal="center" vertical="center"/>
    </xf>
    <xf numFmtId="0" fontId="23" fillId="2" borderId="0" xfId="0" applyFont="1" applyFill="1" applyAlignment="1">
      <alignment horizontal="center" vertical="center"/>
    </xf>
    <xf numFmtId="3" fontId="23" fillId="2" borderId="0" xfId="0" applyNumberFormat="1" applyFont="1" applyFill="1" applyAlignment="1">
      <alignment horizontal="center" vertical="center"/>
    </xf>
    <xf numFmtId="0" fontId="7" fillId="2" borderId="0" xfId="0" applyFont="1" applyFill="1" applyBorder="1" applyAlignment="1">
      <alignment vertical="center"/>
    </xf>
    <xf numFmtId="0" fontId="17" fillId="0" borderId="0" xfId="0" applyFont="1" applyBorder="1" applyAlignment="1">
      <alignment horizontal="center" vertical="center" wrapText="1"/>
    </xf>
    <xf numFmtId="0" fontId="0" fillId="0" borderId="0" xfId="0" applyBorder="1" applyAlignment="1">
      <alignment horizontal="center"/>
    </xf>
    <xf numFmtId="166" fontId="0" fillId="0" borderId="0" xfId="0" applyNumberFormat="1" applyBorder="1" applyAlignment="1">
      <alignment horizontal="center"/>
    </xf>
    <xf numFmtId="0" fontId="20" fillId="2" borderId="0" xfId="0" applyFont="1" applyFill="1" applyAlignment="1">
      <alignment horizontal="center" vertical="center"/>
    </xf>
    <xf numFmtId="3" fontId="6" fillId="3" borderId="54" xfId="0" applyNumberFormat="1" applyFont="1" applyFill="1" applyBorder="1" applyAlignment="1">
      <alignment horizontal="center" vertical="center"/>
    </xf>
    <xf numFmtId="3" fontId="6" fillId="3" borderId="23" xfId="0" applyNumberFormat="1" applyFont="1" applyFill="1" applyBorder="1" applyAlignment="1">
      <alignment horizontal="center" vertical="center"/>
    </xf>
    <xf numFmtId="3" fontId="6" fillId="3" borderId="37" xfId="0" applyNumberFormat="1" applyFont="1" applyFill="1" applyBorder="1" applyAlignment="1">
      <alignment horizontal="center" vertical="center"/>
    </xf>
    <xf numFmtId="3" fontId="7" fillId="3" borderId="21" xfId="0" applyNumberFormat="1" applyFont="1" applyFill="1" applyBorder="1" applyAlignment="1">
      <alignment horizontal="center" vertical="center"/>
    </xf>
    <xf numFmtId="3" fontId="7" fillId="3" borderId="31" xfId="0" applyNumberFormat="1" applyFont="1" applyFill="1" applyBorder="1" applyAlignment="1">
      <alignment horizontal="center" vertical="center"/>
    </xf>
    <xf numFmtId="3" fontId="7" fillId="3" borderId="32" xfId="0" applyNumberFormat="1" applyFont="1" applyFill="1" applyBorder="1" applyAlignment="1">
      <alignment horizontal="center" vertical="center"/>
    </xf>
    <xf numFmtId="3" fontId="7" fillId="3" borderId="54" xfId="0" applyNumberFormat="1" applyFont="1" applyFill="1" applyBorder="1" applyAlignment="1">
      <alignment horizontal="center" vertical="center"/>
    </xf>
    <xf numFmtId="3" fontId="7" fillId="3" borderId="23" xfId="0" applyNumberFormat="1" applyFont="1" applyFill="1" applyBorder="1" applyAlignment="1">
      <alignment horizontal="center" vertical="center"/>
    </xf>
    <xf numFmtId="3" fontId="7" fillId="3" borderId="37" xfId="0" applyNumberFormat="1" applyFont="1" applyFill="1" applyBorder="1" applyAlignment="1">
      <alignment horizontal="center" vertical="center"/>
    </xf>
    <xf numFmtId="3" fontId="14" fillId="3" borderId="54" xfId="0" applyNumberFormat="1" applyFont="1" applyFill="1" applyBorder="1" applyAlignment="1">
      <alignment horizontal="center" vertical="center" wrapText="1"/>
    </xf>
    <xf numFmtId="3" fontId="14" fillId="3" borderId="23" xfId="0" applyNumberFormat="1" applyFont="1" applyFill="1" applyBorder="1" applyAlignment="1">
      <alignment horizontal="center" vertical="center" wrapText="1"/>
    </xf>
    <xf numFmtId="174" fontId="9" fillId="2" borderId="0" xfId="0" applyNumberFormat="1" applyFont="1" applyFill="1" applyAlignment="1">
      <alignment vertical="center"/>
    </xf>
    <xf numFmtId="173" fontId="0" fillId="2" borderId="0" xfId="0" applyNumberFormat="1" applyFill="1"/>
    <xf numFmtId="175" fontId="0" fillId="2" borderId="0" xfId="0" applyNumberFormat="1" applyFill="1"/>
    <xf numFmtId="170" fontId="0" fillId="2" borderId="0" xfId="0" applyNumberFormat="1" applyFill="1" applyAlignment="1">
      <alignment horizontal="center"/>
    </xf>
    <xf numFmtId="166" fontId="0" fillId="2" borderId="0" xfId="0" applyNumberFormat="1" applyFill="1" applyAlignment="1">
      <alignment horizontal="center"/>
    </xf>
    <xf numFmtId="10" fontId="0" fillId="2" borderId="0" xfId="0" applyNumberFormat="1" applyFill="1" applyAlignment="1">
      <alignment horizontal="center"/>
    </xf>
    <xf numFmtId="175" fontId="0" fillId="2" borderId="0" xfId="0" applyNumberFormat="1" applyFill="1" applyAlignment="1">
      <alignment horizontal="center"/>
    </xf>
    <xf numFmtId="0" fontId="16" fillId="2" borderId="30" xfId="0" applyFont="1" applyFill="1" applyBorder="1" applyAlignment="1">
      <alignment horizontal="left" indent="4"/>
    </xf>
    <xf numFmtId="0" fontId="3" fillId="2" borderId="73"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5" xfId="0" applyFont="1" applyFill="1" applyBorder="1"/>
    <xf numFmtId="0" fontId="3" fillId="2" borderId="12" xfId="0" applyFont="1" applyFill="1" applyBorder="1" applyAlignment="1">
      <alignment horizontal="center"/>
    </xf>
    <xf numFmtId="3" fontId="3" fillId="2" borderId="4" xfId="0" applyNumberFormat="1" applyFont="1" applyFill="1" applyBorder="1" applyAlignment="1">
      <alignment horizontal="center" vertical="center"/>
    </xf>
    <xf numFmtId="0" fontId="3" fillId="2" borderId="16" xfId="0" applyFont="1" applyFill="1" applyBorder="1" applyAlignment="1">
      <alignment horizontal="center"/>
    </xf>
    <xf numFmtId="3" fontId="3" fillId="2" borderId="21" xfId="0" applyNumberFormat="1" applyFont="1" applyFill="1" applyBorder="1" applyAlignment="1">
      <alignment horizontal="center" vertical="center"/>
    </xf>
    <xf numFmtId="0" fontId="16" fillId="2" borderId="16" xfId="0" applyFont="1" applyFill="1" applyBorder="1" applyAlignment="1">
      <alignment horizontal="center"/>
    </xf>
    <xf numFmtId="0" fontId="3" fillId="2" borderId="36" xfId="0" applyFont="1" applyFill="1" applyBorder="1"/>
    <xf numFmtId="0" fontId="3" fillId="2" borderId="26" xfId="0" applyFont="1" applyFill="1" applyBorder="1" applyAlignment="1">
      <alignment horizontal="center"/>
    </xf>
    <xf numFmtId="3" fontId="3" fillId="2" borderId="54" xfId="0" applyNumberFormat="1" applyFont="1" applyFill="1" applyBorder="1" applyAlignment="1">
      <alignment horizontal="center" vertical="center"/>
    </xf>
    <xf numFmtId="0" fontId="0" fillId="2" borderId="0" xfId="0" applyFill="1" applyBorder="1"/>
    <xf numFmtId="0" fontId="0" fillId="2" borderId="0" xfId="0" applyFill="1" applyBorder="1" applyAlignment="1">
      <alignment vertical="center"/>
    </xf>
    <xf numFmtId="0" fontId="15" fillId="2" borderId="0" xfId="0" applyFont="1" applyFill="1" applyBorder="1" applyAlignment="1">
      <alignment vertical="center" wrapText="1"/>
    </xf>
    <xf numFmtId="0" fontId="24" fillId="2" borderId="0" xfId="0" applyFont="1" applyFill="1" applyBorder="1" applyAlignment="1">
      <alignment vertical="center"/>
    </xf>
    <xf numFmtId="0" fontId="24" fillId="2" borderId="0" xfId="0" applyFont="1" applyFill="1" applyAlignment="1">
      <alignment vertical="center"/>
    </xf>
    <xf numFmtId="0" fontId="24" fillId="2" borderId="0" xfId="0" applyFont="1" applyFill="1" applyAlignment="1">
      <alignment horizontal="center" vertical="center"/>
    </xf>
    <xf numFmtId="0" fontId="6" fillId="4" borderId="73" xfId="0" applyFont="1" applyFill="1" applyBorder="1" applyAlignment="1">
      <alignment horizontal="center" vertical="center"/>
    </xf>
    <xf numFmtId="0" fontId="6" fillId="4" borderId="59" xfId="0" applyFont="1" applyFill="1" applyBorder="1" applyAlignment="1">
      <alignment horizontal="center" vertical="center"/>
    </xf>
    <xf numFmtId="0" fontId="6" fillId="4" borderId="58" xfId="0" applyFont="1" applyFill="1" applyBorder="1" applyAlignment="1">
      <alignment horizontal="center" vertical="center"/>
    </xf>
    <xf numFmtId="0" fontId="6" fillId="4" borderId="50" xfId="0" applyFont="1" applyFill="1" applyBorder="1" applyAlignment="1">
      <alignment horizontal="center" vertical="center"/>
    </xf>
    <xf numFmtId="0" fontId="6" fillId="3" borderId="12" xfId="0" applyFont="1" applyFill="1" applyBorder="1" applyAlignment="1">
      <alignment horizontal="center"/>
    </xf>
    <xf numFmtId="3" fontId="7" fillId="3" borderId="46" xfId="0" applyNumberFormat="1" applyFont="1" applyFill="1" applyBorder="1" applyAlignment="1">
      <alignment horizontal="center" vertical="center"/>
    </xf>
    <xf numFmtId="3" fontId="7" fillId="3" borderId="47" xfId="0" applyNumberFormat="1" applyFont="1" applyFill="1" applyBorder="1" applyAlignment="1">
      <alignment horizontal="center" vertical="center"/>
    </xf>
    <xf numFmtId="0" fontId="6" fillId="3" borderId="16" xfId="0" applyFont="1" applyFill="1" applyBorder="1" applyAlignment="1">
      <alignment horizontal="center"/>
    </xf>
    <xf numFmtId="0" fontId="25" fillId="3" borderId="30" xfId="0" applyFont="1" applyFill="1" applyBorder="1" applyAlignment="1">
      <alignment horizontal="left" indent="4"/>
    </xf>
    <xf numFmtId="0" fontId="25" fillId="3" borderId="16" xfId="0" applyFont="1" applyFill="1" applyBorder="1" applyAlignment="1">
      <alignment horizontal="center"/>
    </xf>
    <xf numFmtId="0" fontId="6" fillId="3" borderId="26" xfId="0" applyFont="1" applyFill="1" applyBorder="1" applyAlignment="1">
      <alignment horizontal="center"/>
    </xf>
    <xf numFmtId="0" fontId="6" fillId="4" borderId="13"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55" xfId="0" applyFont="1" applyFill="1" applyBorder="1" applyAlignment="1">
      <alignment horizontal="center" vertical="center"/>
    </xf>
    <xf numFmtId="0" fontId="6" fillId="3" borderId="32" xfId="0" applyFont="1" applyFill="1" applyBorder="1" applyAlignment="1">
      <alignment horizontal="center" vertical="center"/>
    </xf>
    <xf numFmtId="0" fontId="25" fillId="3" borderId="40" xfId="0" applyFont="1" applyFill="1" applyBorder="1" applyAlignment="1">
      <alignment horizontal="left" vertical="center" indent="4"/>
    </xf>
    <xf numFmtId="0" fontId="25" fillId="3" borderId="32" xfId="0" applyFont="1" applyFill="1" applyBorder="1" applyAlignment="1">
      <alignment horizontal="center" vertical="center"/>
    </xf>
    <xf numFmtId="3" fontId="25" fillId="3" borderId="21" xfId="0" applyNumberFormat="1" applyFont="1" applyFill="1" applyBorder="1" applyAlignment="1">
      <alignment horizontal="center" vertical="center"/>
    </xf>
    <xf numFmtId="3" fontId="25" fillId="3" borderId="16" xfId="0" applyNumberFormat="1" applyFont="1" applyFill="1" applyBorder="1" applyAlignment="1">
      <alignment horizontal="center" vertical="center"/>
    </xf>
    <xf numFmtId="3" fontId="25" fillId="3" borderId="31" xfId="0" applyNumberFormat="1" applyFont="1" applyFill="1" applyBorder="1" applyAlignment="1">
      <alignment horizontal="center" vertical="center"/>
    </xf>
    <xf numFmtId="3" fontId="25" fillId="3" borderId="32" xfId="0" applyNumberFormat="1" applyFont="1" applyFill="1" applyBorder="1" applyAlignment="1">
      <alignment horizontal="center" vertical="center"/>
    </xf>
    <xf numFmtId="3" fontId="15" fillId="3" borderId="54" xfId="0" applyNumberFormat="1" applyFont="1" applyFill="1" applyBorder="1" applyAlignment="1">
      <alignment horizontal="center" vertical="center"/>
    </xf>
    <xf numFmtId="3" fontId="15" fillId="3" borderId="23" xfId="0" applyNumberFormat="1" applyFont="1" applyFill="1" applyBorder="1" applyAlignment="1">
      <alignment horizontal="center" vertical="center"/>
    </xf>
    <xf numFmtId="3" fontId="15" fillId="3" borderId="37" xfId="0" applyNumberFormat="1" applyFont="1" applyFill="1" applyBorder="1" applyAlignment="1">
      <alignment horizontal="center" vertical="center"/>
    </xf>
    <xf numFmtId="0" fontId="25" fillId="3" borderId="22" xfId="0" applyFont="1" applyFill="1" applyBorder="1" applyAlignment="1">
      <alignment horizontal="left" vertical="center" indent="4"/>
    </xf>
    <xf numFmtId="0" fontId="25" fillId="3" borderId="37" xfId="0" applyFont="1" applyFill="1" applyBorder="1" applyAlignment="1">
      <alignment horizontal="center" vertical="center"/>
    </xf>
    <xf numFmtId="3" fontId="25" fillId="3" borderId="54" xfId="0" applyNumberFormat="1" applyFont="1" applyFill="1" applyBorder="1" applyAlignment="1">
      <alignment horizontal="center" vertical="center"/>
    </xf>
    <xf numFmtId="3" fontId="25" fillId="3" borderId="23" xfId="0" applyNumberFormat="1" applyFont="1" applyFill="1" applyBorder="1" applyAlignment="1">
      <alignment horizontal="center" vertical="center"/>
    </xf>
    <xf numFmtId="3" fontId="25" fillId="3" borderId="37" xfId="0" applyNumberFormat="1" applyFont="1" applyFill="1" applyBorder="1" applyAlignment="1">
      <alignment horizontal="center" vertical="center"/>
    </xf>
    <xf numFmtId="3" fontId="7" fillId="3" borderId="4" xfId="0" applyNumberFormat="1" applyFont="1" applyFill="1"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166" fontId="0" fillId="0" borderId="68" xfId="0" applyNumberFormat="1" applyBorder="1" applyAlignment="1">
      <alignment horizontal="center"/>
    </xf>
    <xf numFmtId="0" fontId="14" fillId="4" borderId="61" xfId="0" applyFont="1" applyFill="1" applyBorder="1" applyAlignment="1">
      <alignment horizontal="center" vertical="center" wrapText="1"/>
    </xf>
    <xf numFmtId="0" fontId="23" fillId="2" borderId="0" xfId="0" applyFont="1" applyFill="1" applyBorder="1" applyAlignment="1">
      <alignment horizontal="center" vertical="center"/>
    </xf>
    <xf numFmtId="0" fontId="0" fillId="2" borderId="0" xfId="0" applyFill="1" applyBorder="1" applyAlignment="1">
      <alignment horizontal="center" vertical="center"/>
    </xf>
    <xf numFmtId="0" fontId="14" fillId="2" borderId="0" xfId="0" applyFont="1" applyFill="1" applyBorder="1" applyAlignment="1">
      <alignment horizontal="left" vertical="center" indent="4"/>
    </xf>
    <xf numFmtId="0" fontId="14" fillId="2" borderId="0" xfId="0" applyFont="1" applyFill="1" applyBorder="1" applyAlignment="1">
      <alignment horizontal="left" vertical="center" wrapText="1" indent="2"/>
    </xf>
    <xf numFmtId="3" fontId="6" fillId="2" borderId="46" xfId="0" applyNumberFormat="1" applyFont="1" applyFill="1" applyBorder="1" applyAlignment="1">
      <alignment horizontal="center" vertical="center"/>
    </xf>
    <xf numFmtId="3" fontId="6" fillId="2" borderId="47" xfId="0" applyNumberFormat="1" applyFont="1" applyFill="1" applyBorder="1" applyAlignment="1">
      <alignment horizontal="center" vertical="center"/>
    </xf>
    <xf numFmtId="0" fontId="14" fillId="4" borderId="23" xfId="0" applyFont="1" applyFill="1" applyBorder="1" applyAlignment="1">
      <alignment horizontal="left" vertical="center" wrapText="1"/>
    </xf>
    <xf numFmtId="170" fontId="14" fillId="2" borderId="4" xfId="0" applyNumberFormat="1" applyFont="1" applyFill="1" applyBorder="1" applyAlignment="1">
      <alignment horizontal="center" vertical="center" wrapText="1"/>
    </xf>
    <xf numFmtId="170" fontId="14" fillId="2" borderId="46" xfId="0" applyNumberFormat="1" applyFont="1" applyFill="1" applyBorder="1" applyAlignment="1">
      <alignment horizontal="center" vertical="center" wrapText="1"/>
    </xf>
    <xf numFmtId="170" fontId="7" fillId="2" borderId="47" xfId="0" applyNumberFormat="1" applyFont="1" applyFill="1" applyBorder="1" applyAlignment="1">
      <alignment horizontal="center" vertical="center"/>
    </xf>
    <xf numFmtId="170" fontId="14" fillId="2" borderId="21" xfId="0" applyNumberFormat="1" applyFont="1" applyFill="1" applyBorder="1" applyAlignment="1">
      <alignment horizontal="center" vertical="center" wrapText="1"/>
    </xf>
    <xf numFmtId="170" fontId="14" fillId="2" borderId="31" xfId="0" applyNumberFormat="1" applyFont="1" applyFill="1" applyBorder="1" applyAlignment="1">
      <alignment horizontal="center" vertical="center" wrapText="1"/>
    </xf>
    <xf numFmtId="170" fontId="7" fillId="2" borderId="32" xfId="0" applyNumberFormat="1" applyFont="1" applyFill="1" applyBorder="1" applyAlignment="1">
      <alignment horizontal="center" vertical="center"/>
    </xf>
    <xf numFmtId="170" fontId="14" fillId="2" borderId="54" xfId="0" applyNumberFormat="1" applyFont="1" applyFill="1" applyBorder="1" applyAlignment="1">
      <alignment horizontal="center" vertical="center" wrapText="1"/>
    </xf>
    <xf numFmtId="170" fontId="14" fillId="2" borderId="23" xfId="0" applyNumberFormat="1" applyFont="1" applyFill="1" applyBorder="1" applyAlignment="1">
      <alignment horizontal="center" vertical="center" wrapText="1"/>
    </xf>
    <xf numFmtId="170" fontId="7" fillId="2" borderId="23" xfId="0" applyNumberFormat="1" applyFont="1" applyFill="1" applyBorder="1" applyAlignment="1">
      <alignment horizontal="center" vertical="center"/>
    </xf>
    <xf numFmtId="170" fontId="7" fillId="2" borderId="37" xfId="0" applyNumberFormat="1" applyFont="1" applyFill="1" applyBorder="1" applyAlignment="1">
      <alignment horizontal="center" vertical="center"/>
    </xf>
    <xf numFmtId="166" fontId="14" fillId="2" borderId="4" xfId="0" applyNumberFormat="1" applyFont="1" applyFill="1" applyBorder="1" applyAlignment="1">
      <alignment horizontal="center" vertical="center" wrapText="1"/>
    </xf>
    <xf numFmtId="166" fontId="14" fillId="2" borderId="46" xfId="0" applyNumberFormat="1" applyFont="1" applyFill="1" applyBorder="1" applyAlignment="1">
      <alignment horizontal="center" vertical="center" wrapText="1"/>
    </xf>
    <xf numFmtId="166" fontId="14" fillId="2" borderId="21" xfId="0" applyNumberFormat="1" applyFont="1" applyFill="1" applyBorder="1" applyAlignment="1">
      <alignment horizontal="center" vertical="center" wrapText="1"/>
    </xf>
    <xf numFmtId="166" fontId="14" fillId="2" borderId="31" xfId="0" applyNumberFormat="1" applyFont="1" applyFill="1" applyBorder="1" applyAlignment="1">
      <alignment horizontal="center" vertical="center" wrapText="1"/>
    </xf>
    <xf numFmtId="166" fontId="14" fillId="2" borderId="54" xfId="0" applyNumberFormat="1" applyFont="1" applyFill="1" applyBorder="1" applyAlignment="1">
      <alignment horizontal="center" vertical="center" wrapText="1"/>
    </xf>
    <xf numFmtId="166" fontId="14" fillId="2" borderId="23" xfId="0" applyNumberFormat="1" applyFont="1" applyFill="1" applyBorder="1" applyAlignment="1">
      <alignment horizontal="center" vertical="center" wrapText="1"/>
    </xf>
    <xf numFmtId="166" fontId="7" fillId="2" borderId="23" xfId="0" applyNumberFormat="1" applyFont="1" applyFill="1" applyBorder="1" applyAlignment="1">
      <alignment horizontal="center" vertical="center"/>
    </xf>
    <xf numFmtId="166" fontId="7" fillId="2" borderId="37" xfId="0" applyNumberFormat="1" applyFont="1" applyFill="1" applyBorder="1" applyAlignment="1">
      <alignment horizontal="center" vertical="center"/>
    </xf>
    <xf numFmtId="0" fontId="15" fillId="2" borderId="73"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50" xfId="0" applyFont="1" applyFill="1" applyBorder="1" applyAlignment="1">
      <alignment horizontal="center" vertical="center" wrapText="1"/>
    </xf>
    <xf numFmtId="166" fontId="15" fillId="2" borderId="58" xfId="0" applyNumberFormat="1" applyFont="1" applyFill="1" applyBorder="1" applyAlignment="1">
      <alignment horizontal="center" vertical="center" wrapText="1"/>
    </xf>
    <xf numFmtId="166" fontId="15" fillId="2" borderId="49" xfId="0" applyNumberFormat="1" applyFont="1" applyFill="1" applyBorder="1" applyAlignment="1">
      <alignment horizontal="center" vertical="center" wrapText="1"/>
    </xf>
    <xf numFmtId="166" fontId="6" fillId="2" borderId="49" xfId="0" applyNumberFormat="1" applyFont="1" applyFill="1" applyBorder="1" applyAlignment="1">
      <alignment horizontal="center" vertical="center"/>
    </xf>
    <xf numFmtId="166" fontId="6" fillId="2" borderId="50" xfId="0" applyNumberFormat="1" applyFont="1" applyFill="1" applyBorder="1" applyAlignment="1">
      <alignment horizontal="center" vertical="center"/>
    </xf>
    <xf numFmtId="0" fontId="14" fillId="2" borderId="45" xfId="0" applyFont="1" applyFill="1" applyBorder="1" applyAlignment="1">
      <alignment horizontal="left" vertical="center" indent="2"/>
    </xf>
    <xf numFmtId="0" fontId="14" fillId="2" borderId="46" xfId="0" applyFont="1" applyFill="1" applyBorder="1" applyAlignment="1">
      <alignment horizontal="left" vertical="center" wrapText="1" indent="2"/>
    </xf>
    <xf numFmtId="0" fontId="14" fillId="2" borderId="47" xfId="0" applyFont="1" applyFill="1" applyBorder="1" applyAlignment="1">
      <alignment horizontal="center" vertical="center" wrapText="1"/>
    </xf>
    <xf numFmtId="0" fontId="14" fillId="2" borderId="30" xfId="0" applyFont="1" applyFill="1" applyBorder="1" applyAlignment="1">
      <alignment horizontal="left" vertical="center" indent="2"/>
    </xf>
    <xf numFmtId="0" fontId="14" fillId="2" borderId="31" xfId="0" applyFont="1" applyFill="1" applyBorder="1" applyAlignment="1">
      <alignment horizontal="left" vertical="center" wrapText="1" indent="2"/>
    </xf>
    <xf numFmtId="0" fontId="14" fillId="2" borderId="32" xfId="0" applyFont="1" applyFill="1" applyBorder="1" applyAlignment="1">
      <alignment horizontal="center" vertical="center" wrapText="1"/>
    </xf>
    <xf numFmtId="0" fontId="14" fillId="2" borderId="36" xfId="0" applyFont="1" applyFill="1" applyBorder="1" applyAlignment="1">
      <alignment horizontal="left" vertical="center" indent="2"/>
    </xf>
    <xf numFmtId="0" fontId="14" fillId="2" borderId="23" xfId="0" applyFont="1" applyFill="1" applyBorder="1" applyAlignment="1">
      <alignment horizontal="left" vertical="center" wrapText="1" indent="2"/>
    </xf>
    <xf numFmtId="0" fontId="14" fillId="2" borderId="37" xfId="0" applyFont="1" applyFill="1" applyBorder="1" applyAlignment="1">
      <alignment horizontal="center" vertical="center" wrapText="1"/>
    </xf>
    <xf numFmtId="0" fontId="15" fillId="2" borderId="13" xfId="0" applyFont="1" applyFill="1" applyBorder="1" applyAlignment="1">
      <alignment horizontal="left" vertical="center"/>
    </xf>
    <xf numFmtId="0" fontId="15" fillId="2" borderId="55" xfId="0" applyFont="1" applyFill="1" applyBorder="1" applyAlignment="1">
      <alignment horizontal="left" vertical="center"/>
    </xf>
    <xf numFmtId="0" fontId="15" fillId="2" borderId="29" xfId="0" applyFont="1" applyFill="1" applyBorder="1" applyAlignment="1">
      <alignment horizontal="center" vertical="center" wrapText="1"/>
    </xf>
    <xf numFmtId="3" fontId="6" fillId="2" borderId="55" xfId="0" applyNumberFormat="1" applyFont="1" applyFill="1" applyBorder="1" applyAlignment="1">
      <alignment horizontal="center" vertical="center"/>
    </xf>
    <xf numFmtId="3" fontId="6" fillId="2" borderId="28" xfId="0" applyNumberFormat="1" applyFont="1" applyFill="1" applyBorder="1" applyAlignment="1">
      <alignment horizontal="center" vertical="center"/>
    </xf>
    <xf numFmtId="3" fontId="6" fillId="2" borderId="29" xfId="0" applyNumberFormat="1" applyFont="1" applyFill="1" applyBorder="1" applyAlignment="1">
      <alignment horizontal="center" vertical="center"/>
    </xf>
    <xf numFmtId="0" fontId="15" fillId="2" borderId="30"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47" xfId="0" applyFont="1" applyFill="1" applyBorder="1" applyAlignment="1">
      <alignment horizontal="center" vertical="center" wrapText="1"/>
    </xf>
    <xf numFmtId="3" fontId="6" fillId="2" borderId="4" xfId="0" applyNumberFormat="1" applyFont="1" applyFill="1" applyBorder="1" applyAlignment="1">
      <alignment horizontal="center" vertical="center"/>
    </xf>
    <xf numFmtId="0" fontId="15" fillId="2" borderId="36" xfId="0" applyFont="1" applyFill="1" applyBorder="1" applyAlignment="1">
      <alignment horizontal="left" vertical="center"/>
    </xf>
    <xf numFmtId="0" fontId="15" fillId="2" borderId="23" xfId="0" applyFont="1" applyFill="1" applyBorder="1" applyAlignment="1">
      <alignment horizontal="left" vertical="center"/>
    </xf>
    <xf numFmtId="0" fontId="15" fillId="2" borderId="61" xfId="0" applyFont="1" applyFill="1" applyBorder="1" applyAlignment="1">
      <alignment horizontal="center" vertical="center" wrapText="1"/>
    </xf>
    <xf numFmtId="3" fontId="6" fillId="2" borderId="51" xfId="0" applyNumberFormat="1" applyFont="1" applyFill="1" applyBorder="1" applyAlignment="1">
      <alignment horizontal="center" vertical="center"/>
    </xf>
    <xf numFmtId="3" fontId="6" fillId="2" borderId="60" xfId="0" applyNumberFormat="1" applyFont="1" applyFill="1" applyBorder="1" applyAlignment="1">
      <alignment horizontal="center" vertical="center"/>
    </xf>
    <xf numFmtId="3" fontId="6" fillId="2" borderId="61" xfId="0" applyNumberFormat="1" applyFont="1" applyFill="1" applyBorder="1" applyAlignment="1">
      <alignment horizontal="center" vertical="center"/>
    </xf>
    <xf numFmtId="3" fontId="15" fillId="2" borderId="31" xfId="0" applyNumberFormat="1" applyFont="1" applyFill="1" applyBorder="1" applyAlignment="1">
      <alignment vertical="center" wrapText="1"/>
    </xf>
    <xf numFmtId="3" fontId="7" fillId="2" borderId="31" xfId="0" applyNumberFormat="1" applyFont="1" applyFill="1" applyBorder="1" applyAlignment="1">
      <alignment vertical="center"/>
    </xf>
    <xf numFmtId="3" fontId="6" fillId="2" borderId="31" xfId="0" applyNumberFormat="1" applyFont="1" applyFill="1" applyBorder="1" applyAlignment="1">
      <alignment vertical="center"/>
    </xf>
    <xf numFmtId="3" fontId="7" fillId="2" borderId="32" xfId="0" applyNumberFormat="1" applyFont="1" applyFill="1" applyBorder="1" applyAlignment="1">
      <alignment vertical="center"/>
    </xf>
    <xf numFmtId="3" fontId="6" fillId="2" borderId="32" xfId="0" applyNumberFormat="1" applyFont="1" applyFill="1" applyBorder="1" applyAlignment="1">
      <alignment vertical="center"/>
    </xf>
    <xf numFmtId="3" fontId="15" fillId="2" borderId="23" xfId="0" applyNumberFormat="1" applyFont="1" applyFill="1" applyBorder="1" applyAlignment="1">
      <alignment vertical="center" wrapText="1"/>
    </xf>
    <xf numFmtId="3" fontId="7" fillId="2" borderId="23" xfId="0" applyNumberFormat="1" applyFont="1" applyFill="1" applyBorder="1" applyAlignment="1">
      <alignment vertical="center"/>
    </xf>
    <xf numFmtId="3" fontId="7" fillId="2" borderId="37" xfId="0" applyNumberFormat="1" applyFont="1" applyFill="1" applyBorder="1" applyAlignment="1">
      <alignment vertical="center"/>
    </xf>
    <xf numFmtId="3" fontId="15" fillId="2" borderId="0" xfId="0" applyNumberFormat="1" applyFont="1" applyFill="1" applyBorder="1" applyAlignment="1">
      <alignment vertical="center" wrapText="1"/>
    </xf>
    <xf numFmtId="3" fontId="7" fillId="2" borderId="0" xfId="0" applyNumberFormat="1" applyFont="1" applyFill="1" applyBorder="1" applyAlignment="1">
      <alignment vertical="center"/>
    </xf>
    <xf numFmtId="3" fontId="15" fillId="2" borderId="21" xfId="0" applyNumberFormat="1" applyFont="1" applyFill="1" applyBorder="1" applyAlignment="1">
      <alignment vertical="center" wrapText="1"/>
    </xf>
    <xf numFmtId="3" fontId="15" fillId="2" borderId="54" xfId="0" applyNumberFormat="1" applyFont="1" applyFill="1" applyBorder="1" applyAlignment="1">
      <alignment vertical="center" wrapText="1"/>
    </xf>
    <xf numFmtId="0" fontId="14" fillId="4" borderId="30" xfId="0" applyFont="1" applyFill="1" applyBorder="1" applyAlignment="1">
      <alignment horizontal="left" vertical="center" wrapText="1" indent="9"/>
    </xf>
    <xf numFmtId="0" fontId="14" fillId="4" borderId="45" xfId="0" applyFont="1" applyFill="1" applyBorder="1" applyAlignment="1">
      <alignment horizontal="left" vertical="center" wrapText="1" indent="9"/>
    </xf>
    <xf numFmtId="0" fontId="15" fillId="4" borderId="48" xfId="0" applyFont="1" applyFill="1" applyBorder="1" applyAlignment="1">
      <alignment horizontal="left" vertical="center" indent="4"/>
    </xf>
    <xf numFmtId="0" fontId="15" fillId="4" borderId="49" xfId="0" applyFont="1" applyFill="1" applyBorder="1" applyAlignment="1">
      <alignment horizontal="left" vertical="center" indent="4"/>
    </xf>
    <xf numFmtId="0" fontId="15" fillId="4" borderId="48" xfId="0" applyFont="1" applyFill="1" applyBorder="1" applyAlignment="1">
      <alignment horizontal="left" vertical="center"/>
    </xf>
    <xf numFmtId="0" fontId="15" fillId="4" borderId="49" xfId="0" applyFont="1" applyFill="1" applyBorder="1" applyAlignment="1">
      <alignment horizontal="left" vertical="center"/>
    </xf>
    <xf numFmtId="3" fontId="3" fillId="2" borderId="46" xfId="0" applyNumberFormat="1" applyFont="1" applyFill="1" applyBorder="1" applyAlignment="1">
      <alignment horizontal="center" vertical="center"/>
    </xf>
    <xf numFmtId="3" fontId="3" fillId="2" borderId="47" xfId="0" applyNumberFormat="1" applyFont="1" applyFill="1" applyBorder="1" applyAlignment="1">
      <alignment horizontal="center" vertical="center"/>
    </xf>
    <xf numFmtId="3" fontId="3" fillId="2" borderId="31" xfId="0" applyNumberFormat="1" applyFont="1" applyFill="1" applyBorder="1" applyAlignment="1">
      <alignment horizontal="center" vertical="center"/>
    </xf>
    <xf numFmtId="3" fontId="3" fillId="2" borderId="32" xfId="0" applyNumberFormat="1" applyFont="1" applyFill="1" applyBorder="1" applyAlignment="1">
      <alignment horizontal="center" vertical="center"/>
    </xf>
    <xf numFmtId="3" fontId="16" fillId="2" borderId="21" xfId="0" applyNumberFormat="1" applyFont="1" applyFill="1" applyBorder="1" applyAlignment="1">
      <alignment horizontal="center" vertical="center"/>
    </xf>
    <xf numFmtId="3" fontId="16" fillId="2" borderId="31" xfId="0" applyNumberFormat="1" applyFont="1" applyFill="1" applyBorder="1" applyAlignment="1">
      <alignment horizontal="center" vertical="center"/>
    </xf>
    <xf numFmtId="3" fontId="16" fillId="2" borderId="32" xfId="0" applyNumberFormat="1" applyFont="1" applyFill="1" applyBorder="1" applyAlignment="1">
      <alignment horizontal="center" vertical="center"/>
    </xf>
    <xf numFmtId="3" fontId="3" fillId="2" borderId="23" xfId="0" applyNumberFormat="1" applyFont="1" applyFill="1" applyBorder="1" applyAlignment="1">
      <alignment horizontal="center" vertical="center"/>
    </xf>
    <xf numFmtId="3" fontId="3" fillId="2" borderId="37" xfId="0" applyNumberFormat="1" applyFont="1" applyFill="1" applyBorder="1" applyAlignment="1">
      <alignment horizontal="center" vertical="center"/>
    </xf>
    <xf numFmtId="0" fontId="14" fillId="4" borderId="75" xfId="0" applyFont="1" applyFill="1" applyBorder="1" applyAlignment="1">
      <alignment horizontal="center" vertical="center" wrapText="1"/>
    </xf>
    <xf numFmtId="0" fontId="19" fillId="2" borderId="0" xfId="0" applyFont="1" applyFill="1" applyBorder="1"/>
    <xf numFmtId="0" fontId="15" fillId="2" borderId="0" xfId="0" applyFont="1" applyFill="1" applyBorder="1" applyAlignment="1">
      <alignment horizontal="left" vertical="center"/>
    </xf>
    <xf numFmtId="0" fontId="14" fillId="4" borderId="30" xfId="0" applyFont="1" applyFill="1" applyBorder="1" applyAlignment="1">
      <alignment horizontal="left" vertical="center" wrapText="1" indent="4"/>
    </xf>
    <xf numFmtId="0" fontId="14" fillId="4" borderId="36" xfId="0" applyFont="1" applyFill="1" applyBorder="1" applyAlignment="1">
      <alignment horizontal="left" vertical="center" wrapText="1" indent="4"/>
    </xf>
    <xf numFmtId="3" fontId="7" fillId="3" borderId="45" xfId="0" applyNumberFormat="1" applyFont="1" applyFill="1" applyBorder="1" applyAlignment="1">
      <alignment horizontal="center" vertical="center"/>
    </xf>
    <xf numFmtId="3" fontId="7" fillId="3" borderId="57" xfId="0" applyNumberFormat="1" applyFont="1" applyFill="1" applyBorder="1" applyAlignment="1">
      <alignment horizontal="center" vertical="center"/>
    </xf>
    <xf numFmtId="3" fontId="7" fillId="3" borderId="60" xfId="0" applyNumberFormat="1" applyFont="1" applyFill="1" applyBorder="1" applyAlignment="1">
      <alignment horizontal="center" vertical="center"/>
    </xf>
    <xf numFmtId="3" fontId="7" fillId="3" borderId="61" xfId="0" applyNumberFormat="1" applyFont="1" applyFill="1" applyBorder="1" applyAlignment="1">
      <alignment horizontal="center" vertical="center"/>
    </xf>
    <xf numFmtId="0" fontId="15" fillId="4" borderId="35" xfId="0" applyFont="1" applyFill="1" applyBorder="1" applyAlignment="1">
      <alignment horizontal="center" vertical="center" wrapText="1"/>
    </xf>
    <xf numFmtId="0" fontId="14" fillId="4" borderId="30"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5" fillId="4" borderId="34" xfId="0" applyFont="1" applyFill="1" applyBorder="1" applyAlignment="1">
      <alignment horizontal="left" vertical="center" wrapText="1"/>
    </xf>
    <xf numFmtId="0" fontId="25" fillId="4" borderId="36" xfId="0" applyFont="1" applyFill="1" applyBorder="1" applyAlignment="1">
      <alignment horizontal="center" vertical="center" wrapText="1"/>
    </xf>
    <xf numFmtId="0" fontId="14" fillId="4" borderId="45" xfId="0" applyFont="1" applyFill="1" applyBorder="1" applyAlignment="1">
      <alignment horizontal="left" vertical="center" wrapText="1" indent="4"/>
    </xf>
    <xf numFmtId="3" fontId="6" fillId="3" borderId="48" xfId="0" applyNumberFormat="1" applyFont="1" applyFill="1" applyBorder="1" applyAlignment="1">
      <alignment horizontal="center" vertical="center"/>
    </xf>
    <xf numFmtId="0" fontId="14" fillId="4" borderId="63" xfId="0" applyFont="1" applyFill="1" applyBorder="1" applyAlignment="1">
      <alignment horizontal="left" vertical="center" wrapText="1" indent="9"/>
    </xf>
    <xf numFmtId="0" fontId="14" fillId="4" borderId="64" xfId="0" applyFont="1" applyFill="1" applyBorder="1" applyAlignment="1">
      <alignment horizontal="left" vertical="center" wrapText="1" indent="2"/>
    </xf>
    <xf numFmtId="0" fontId="6" fillId="3" borderId="40" xfId="0" applyFont="1" applyFill="1" applyBorder="1" applyAlignment="1">
      <alignment horizontal="left" vertical="center" indent="2"/>
    </xf>
    <xf numFmtId="0" fontId="15" fillId="4" borderId="48" xfId="0" applyFont="1" applyFill="1" applyBorder="1" applyAlignment="1">
      <alignment vertical="center"/>
    </xf>
    <xf numFmtId="0" fontId="15" fillId="4" borderId="49" xfId="0" applyFont="1" applyFill="1" applyBorder="1" applyAlignment="1">
      <alignment vertical="center"/>
    </xf>
    <xf numFmtId="0" fontId="25" fillId="4" borderId="36" xfId="0" applyFont="1" applyFill="1" applyBorder="1" applyAlignment="1">
      <alignment horizontal="left" vertical="center" wrapText="1" indent="4"/>
    </xf>
    <xf numFmtId="0" fontId="6" fillId="3" borderId="45" xfId="0" applyFont="1" applyFill="1" applyBorder="1" applyAlignment="1">
      <alignment horizontal="left" indent="2"/>
    </xf>
    <xf numFmtId="0" fontId="6" fillId="3" borderId="30" xfId="0" applyFont="1" applyFill="1" applyBorder="1" applyAlignment="1">
      <alignment horizontal="left" indent="2"/>
    </xf>
    <xf numFmtId="0" fontId="6" fillId="3" borderId="36" xfId="0" applyFont="1" applyFill="1" applyBorder="1" applyAlignment="1">
      <alignment horizontal="left" indent="2"/>
    </xf>
    <xf numFmtId="0" fontId="3" fillId="4" borderId="49" xfId="0" applyFont="1" applyFill="1" applyBorder="1" applyAlignment="1">
      <alignment horizontal="center" vertical="center" wrapText="1"/>
    </xf>
    <xf numFmtId="0" fontId="3" fillId="4" borderId="58" xfId="0" applyFont="1" applyFill="1" applyBorder="1" applyAlignment="1">
      <alignment horizontal="center" vertical="center" wrapText="1"/>
    </xf>
    <xf numFmtId="166" fontId="2" fillId="2" borderId="45" xfId="0" applyNumberFormat="1" applyFont="1" applyFill="1" applyBorder="1" applyAlignment="1">
      <alignment horizontal="center" vertical="center"/>
    </xf>
    <xf numFmtId="166" fontId="2" fillId="2" borderId="30" xfId="0" applyNumberFormat="1"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0" fillId="2" borderId="0" xfId="0" applyFill="1" applyBorder="1" applyAlignment="1">
      <alignment horizontal="center"/>
    </xf>
    <xf numFmtId="0" fontId="9" fillId="2" borderId="0" xfId="0" applyFont="1" applyFill="1" applyBorder="1" applyAlignment="1">
      <alignment vertical="center"/>
    </xf>
    <xf numFmtId="0" fontId="3" fillId="4" borderId="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2" fillId="3" borderId="45" xfId="0" applyFont="1" applyFill="1" applyBorder="1" applyAlignment="1">
      <alignment vertical="center" wrapText="1"/>
    </xf>
    <xf numFmtId="0" fontId="2" fillId="3" borderId="30" xfId="0" applyFont="1" applyFill="1" applyBorder="1" applyAlignment="1">
      <alignment vertical="center" wrapText="1"/>
    </xf>
    <xf numFmtId="0" fontId="2" fillId="3" borderId="33" xfId="0" applyFont="1" applyFill="1" applyBorder="1" applyAlignment="1">
      <alignment vertical="center" wrapText="1"/>
    </xf>
    <xf numFmtId="166" fontId="2" fillId="2" borderId="34" xfId="0" applyNumberFormat="1" applyFont="1" applyFill="1" applyBorder="1" applyAlignment="1">
      <alignment horizontal="center" vertical="center"/>
    </xf>
    <xf numFmtId="166" fontId="2" fillId="2" borderId="33" xfId="0" applyNumberFormat="1" applyFont="1" applyFill="1" applyBorder="1" applyAlignment="1">
      <alignment horizontal="center" vertical="center"/>
    </xf>
    <xf numFmtId="0" fontId="2" fillId="4" borderId="73" xfId="0" applyFont="1" applyFill="1" applyBorder="1" applyAlignment="1">
      <alignment horizontal="center" vertical="center" wrapText="1"/>
    </xf>
    <xf numFmtId="0" fontId="2" fillId="4" borderId="77" xfId="0" applyFont="1" applyFill="1" applyBorder="1" applyAlignment="1">
      <alignment horizontal="center" vertical="center" wrapText="1"/>
    </xf>
    <xf numFmtId="0" fontId="2" fillId="4" borderId="58" xfId="0" applyFont="1" applyFill="1" applyBorder="1" applyAlignment="1">
      <alignment horizontal="center" vertical="center" wrapText="1"/>
    </xf>
    <xf numFmtId="166" fontId="2" fillId="4" borderId="74" xfId="0" applyNumberFormat="1" applyFont="1" applyFill="1" applyBorder="1" applyAlignment="1">
      <alignment horizontal="center" vertical="center"/>
    </xf>
    <xf numFmtId="166" fontId="2" fillId="4" borderId="77" xfId="0" applyNumberFormat="1" applyFont="1" applyFill="1" applyBorder="1" applyAlignment="1">
      <alignment horizontal="center" vertical="center"/>
    </xf>
    <xf numFmtId="166" fontId="2" fillId="4" borderId="58"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3" fillId="4" borderId="53" xfId="0" applyFont="1" applyFill="1" applyBorder="1" applyAlignment="1">
      <alignment horizontal="center" vertical="center" wrapText="1"/>
    </xf>
    <xf numFmtId="0" fontId="3" fillId="2" borderId="48" xfId="0" applyFont="1" applyFill="1" applyBorder="1" applyAlignment="1">
      <alignment horizontal="center" vertical="center" wrapText="1"/>
    </xf>
    <xf numFmtId="166" fontId="3" fillId="4" borderId="48" xfId="0" applyNumberFormat="1" applyFont="1" applyFill="1" applyBorder="1" applyAlignment="1">
      <alignment horizontal="center" vertical="center"/>
    </xf>
    <xf numFmtId="166" fontId="3" fillId="4" borderId="47" xfId="0" applyNumberFormat="1" applyFont="1" applyFill="1" applyBorder="1" applyAlignment="1">
      <alignment horizontal="center" vertical="center"/>
    </xf>
    <xf numFmtId="166" fontId="3" fillId="4" borderId="32" xfId="0" applyNumberFormat="1" applyFont="1" applyFill="1" applyBorder="1" applyAlignment="1">
      <alignment horizontal="center" vertical="center"/>
    </xf>
    <xf numFmtId="166" fontId="3" fillId="4" borderId="35" xfId="0" applyNumberFormat="1" applyFont="1" applyFill="1" applyBorder="1" applyAlignment="1">
      <alignment horizontal="center" vertical="center"/>
    </xf>
    <xf numFmtId="166" fontId="3" fillId="4" borderId="50" xfId="0" applyNumberFormat="1" applyFont="1" applyFill="1" applyBorder="1" applyAlignment="1">
      <alignment horizontal="center" vertical="center"/>
    </xf>
    <xf numFmtId="166" fontId="3" fillId="4" borderId="49" xfId="0" applyNumberFormat="1" applyFont="1" applyFill="1" applyBorder="1" applyAlignment="1">
      <alignment horizontal="center" vertical="center"/>
    </xf>
    <xf numFmtId="3" fontId="14" fillId="3" borderId="4" xfId="0" applyNumberFormat="1" applyFont="1" applyFill="1" applyBorder="1" applyAlignment="1">
      <alignment horizontal="center" vertical="center" wrapText="1"/>
    </xf>
    <xf numFmtId="3" fontId="14" fillId="3" borderId="46" xfId="0" applyNumberFormat="1" applyFont="1" applyFill="1" applyBorder="1" applyAlignment="1">
      <alignment horizontal="center" vertical="center" wrapText="1"/>
    </xf>
    <xf numFmtId="3" fontId="14" fillId="3" borderId="21" xfId="0" applyNumberFormat="1" applyFont="1" applyFill="1" applyBorder="1" applyAlignment="1">
      <alignment horizontal="center" vertical="center" wrapText="1"/>
    </xf>
    <xf numFmtId="3" fontId="14" fillId="3" borderId="31" xfId="0" applyNumberFormat="1" applyFont="1" applyFill="1" applyBorder="1" applyAlignment="1">
      <alignment horizontal="center" vertical="center" wrapText="1"/>
    </xf>
    <xf numFmtId="0" fontId="15" fillId="3" borderId="21" xfId="0" applyFont="1" applyFill="1" applyBorder="1" applyAlignment="1">
      <alignment vertical="center" wrapText="1"/>
    </xf>
    <xf numFmtId="0" fontId="15" fillId="3" borderId="31" xfId="0" applyFont="1" applyFill="1" applyBorder="1" applyAlignment="1">
      <alignment vertical="center" wrapText="1"/>
    </xf>
    <xf numFmtId="0" fontId="7" fillId="3" borderId="31" xfId="0" applyFont="1" applyFill="1" applyBorder="1" applyAlignment="1">
      <alignment vertical="center"/>
    </xf>
    <xf numFmtId="0" fontId="7" fillId="3" borderId="32" xfId="0" applyFont="1" applyFill="1" applyBorder="1" applyAlignment="1">
      <alignment vertical="center"/>
    </xf>
    <xf numFmtId="0" fontId="6" fillId="3" borderId="31" xfId="0" applyFont="1" applyFill="1" applyBorder="1" applyAlignment="1">
      <alignment vertical="center"/>
    </xf>
    <xf numFmtId="0" fontId="6" fillId="3" borderId="32" xfId="0" applyFont="1" applyFill="1" applyBorder="1" applyAlignment="1">
      <alignment vertical="center"/>
    </xf>
    <xf numFmtId="0" fontId="15" fillId="3" borderId="54" xfId="0" applyFont="1" applyFill="1" applyBorder="1" applyAlignment="1">
      <alignment vertical="center" wrapText="1"/>
    </xf>
    <xf numFmtId="0" fontId="15" fillId="3" borderId="23" xfId="0" applyFont="1" applyFill="1" applyBorder="1" applyAlignment="1">
      <alignment vertical="center" wrapText="1"/>
    </xf>
    <xf numFmtId="0" fontId="7" fillId="3" borderId="23" xfId="0" applyFont="1" applyFill="1" applyBorder="1" applyAlignment="1">
      <alignment vertical="center"/>
    </xf>
    <xf numFmtId="0" fontId="7" fillId="3" borderId="37" xfId="0" applyFont="1" applyFill="1" applyBorder="1" applyAlignment="1">
      <alignment vertical="center"/>
    </xf>
    <xf numFmtId="3" fontId="15" fillId="3" borderId="21" xfId="0" applyNumberFormat="1" applyFont="1" applyFill="1" applyBorder="1" applyAlignment="1">
      <alignment vertical="center" wrapText="1"/>
    </xf>
    <xf numFmtId="3" fontId="15" fillId="3" borderId="31" xfId="0" applyNumberFormat="1" applyFont="1" applyFill="1" applyBorder="1" applyAlignment="1">
      <alignment vertical="center" wrapText="1"/>
    </xf>
    <xf numFmtId="3" fontId="7" fillId="3" borderId="31" xfId="0" applyNumberFormat="1" applyFont="1" applyFill="1" applyBorder="1" applyAlignment="1">
      <alignment vertical="center"/>
    </xf>
    <xf numFmtId="3" fontId="7" fillId="3" borderId="32" xfId="0" applyNumberFormat="1" applyFont="1" applyFill="1" applyBorder="1" applyAlignment="1">
      <alignment vertical="center"/>
    </xf>
    <xf numFmtId="3" fontId="6" fillId="3" borderId="31" xfId="0" applyNumberFormat="1" applyFont="1" applyFill="1" applyBorder="1" applyAlignment="1">
      <alignment vertical="center"/>
    </xf>
    <xf numFmtId="3" fontId="6" fillId="3" borderId="32" xfId="0" applyNumberFormat="1" applyFont="1" applyFill="1" applyBorder="1" applyAlignment="1">
      <alignment vertical="center"/>
    </xf>
    <xf numFmtId="3" fontId="15" fillId="3" borderId="54" xfId="0" applyNumberFormat="1" applyFont="1" applyFill="1" applyBorder="1" applyAlignment="1">
      <alignment vertical="center" wrapText="1"/>
    </xf>
    <xf numFmtId="3" fontId="15" fillId="3" borderId="23" xfId="0" applyNumberFormat="1" applyFont="1" applyFill="1" applyBorder="1" applyAlignment="1">
      <alignment vertical="center" wrapText="1"/>
    </xf>
    <xf numFmtId="3" fontId="7" fillId="3" borderId="23" xfId="0" applyNumberFormat="1" applyFont="1" applyFill="1" applyBorder="1" applyAlignment="1">
      <alignment vertical="center"/>
    </xf>
    <xf numFmtId="3" fontId="7" fillId="3" borderId="37" xfId="0" applyNumberFormat="1" applyFont="1" applyFill="1" applyBorder="1" applyAlignment="1">
      <alignment vertical="center"/>
    </xf>
    <xf numFmtId="0" fontId="2" fillId="3" borderId="27" xfId="0" applyFont="1" applyFill="1" applyBorder="1" applyAlignment="1">
      <alignment vertical="center" wrapText="1"/>
    </xf>
    <xf numFmtId="0" fontId="2" fillId="3" borderId="29"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36" xfId="0" applyFont="1" applyFill="1" applyBorder="1" applyAlignment="1">
      <alignment vertical="center" wrapText="1"/>
    </xf>
    <xf numFmtId="0" fontId="2" fillId="3" borderId="37" xfId="0" applyFont="1" applyFill="1" applyBorder="1" applyAlignment="1">
      <alignment horizontal="left" vertical="center" wrapText="1"/>
    </xf>
    <xf numFmtId="0" fontId="2" fillId="3" borderId="78" xfId="0" applyFont="1" applyFill="1" applyBorder="1" applyAlignment="1">
      <alignment horizontal="left" vertical="center" wrapText="1"/>
    </xf>
    <xf numFmtId="0" fontId="2" fillId="3" borderId="76" xfId="0" applyFont="1" applyFill="1" applyBorder="1" applyAlignment="1">
      <alignment horizontal="left" vertical="center" wrapText="1"/>
    </xf>
    <xf numFmtId="0" fontId="2" fillId="3" borderId="79" xfId="0" applyFont="1" applyFill="1" applyBorder="1" applyAlignment="1">
      <alignment horizontal="left" vertical="center" wrapText="1"/>
    </xf>
  </cellXfs>
  <cellStyles count="2">
    <cellStyle name="Hyperlink" xfId="1" builtinId="8"/>
    <cellStyle name="Normal" xfId="0" builtinId="0"/>
  </cellStyles>
  <dxfs count="7">
    <dxf>
      <fill>
        <patternFill>
          <bgColor rgb="FFFCCCC4"/>
        </patternFill>
      </fill>
    </dxf>
    <dxf>
      <fill>
        <patternFill>
          <bgColor rgb="FFFCCCC4"/>
        </patternFill>
      </fill>
    </dxf>
    <dxf>
      <fill>
        <patternFill>
          <bgColor rgb="FFFCCCC4"/>
        </patternFill>
      </fill>
    </dxf>
    <dxf>
      <fill>
        <patternFill>
          <bgColor rgb="FFFCCCC4"/>
        </patternFill>
      </fill>
    </dxf>
    <dxf>
      <fill>
        <patternFill>
          <bgColor rgb="FFFF8585"/>
        </patternFill>
      </fill>
    </dxf>
    <dxf>
      <fill>
        <patternFill>
          <bgColor rgb="FFFF8585"/>
        </patternFill>
      </fill>
    </dxf>
    <dxf>
      <fill>
        <patternFill>
          <bgColor rgb="FFFF8585"/>
        </patternFill>
      </fill>
    </dxf>
  </dxfs>
  <tableStyles count="0" defaultTableStyle="TableStyleMedium2" defaultPivotStyle="PivotStyleLight16"/>
  <colors>
    <mruColors>
      <color rgb="FFE3F6FD"/>
      <color rgb="FFACE4FA"/>
      <color rgb="FFFA505C"/>
      <color rgb="FFFDB9BE"/>
      <color rgb="FF1907FD"/>
      <color rgb="FFFCCCC4"/>
      <color rgb="FFFFCCC4"/>
      <color rgb="FFF99787"/>
      <color rgb="FFA3A3A3"/>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SG">
                <a:solidFill>
                  <a:schemeClr val="tx1"/>
                </a:solidFill>
              </a:rPr>
              <a:t>Total Demand Requirement Vis-a-vis Supply from Existing PSA/s,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5608480517966718E-2"/>
          <c:y val="0.14431495119942928"/>
          <c:w val="0.94290785464590277"/>
          <c:h val="0.67149738085526645"/>
        </c:manualLayout>
      </c:layout>
      <c:barChart>
        <c:barDir val="col"/>
        <c:grouping val="stacked"/>
        <c:varyColors val="0"/>
        <c:ser>
          <c:idx val="1"/>
          <c:order val="1"/>
          <c:tx>
            <c:strRef>
              <c:f>'D1. RPS Requirements_Summary'!$C$50</c:f>
              <c:strCache>
                <c:ptCount val="1"/>
                <c:pt idx="0">
                  <c:v>Reduced Energy Generation</c:v>
                </c:pt>
              </c:strCache>
            </c:strRef>
          </c:tx>
          <c:spPr>
            <a:solidFill>
              <a:srgbClr val="F37543"/>
            </a:solidFill>
            <a:ln>
              <a:noFill/>
            </a:ln>
            <a:effectLst/>
          </c:spPr>
          <c:invertIfNegative val="0"/>
          <c:cat>
            <c:strRef>
              <c:f>'D1. RPS Requirements_Summary'!$E$6:$O$6</c:f>
              <c:strCache>
                <c:ptCount val="11"/>
                <c:pt idx="0">
                  <c:v>Year 0</c:v>
                </c:pt>
                <c:pt idx="1">
                  <c:v>0</c:v>
                </c:pt>
                <c:pt idx="2">
                  <c:v>1</c:v>
                </c:pt>
                <c:pt idx="3">
                  <c:v>2</c:v>
                </c:pt>
                <c:pt idx="4">
                  <c:v>3</c:v>
                </c:pt>
                <c:pt idx="5">
                  <c:v>4</c:v>
                </c:pt>
                <c:pt idx="6">
                  <c:v>5</c:v>
                </c:pt>
                <c:pt idx="7">
                  <c:v>6</c:v>
                </c:pt>
                <c:pt idx="8">
                  <c:v>7</c:v>
                </c:pt>
                <c:pt idx="9">
                  <c:v>8</c:v>
                </c:pt>
                <c:pt idx="10">
                  <c:v>9</c:v>
                </c:pt>
              </c:strCache>
            </c:strRef>
          </c:cat>
          <c:val>
            <c:numRef>
              <c:f>'D1. RPS Requirements_Summary'!$E$13:$O$13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B1E-45FB-9D9E-7EEDFE246620}"/>
            </c:ext>
          </c:extLst>
        </c:ser>
        <c:ser>
          <c:idx val="2"/>
          <c:order val="2"/>
          <c:tx>
            <c:strRef>
              <c:f>'D1. RPS Requirements_Summary'!$C$47</c:f>
              <c:strCache>
                <c:ptCount val="1"/>
                <c:pt idx="0">
                  <c:v>Minimum Annual RPS Requirement</c:v>
                </c:pt>
              </c:strCache>
            </c:strRef>
          </c:tx>
          <c:spPr>
            <a:solidFill>
              <a:srgbClr val="31FB44"/>
            </a:solidFill>
            <a:ln>
              <a:noFill/>
            </a:ln>
            <a:effectLst/>
          </c:spPr>
          <c:invertIfNegative val="0"/>
          <c:cat>
            <c:strRef>
              <c:f>'D1. RPS Requirements_Summary'!$E$6:$O$6</c:f>
              <c:strCache>
                <c:ptCount val="11"/>
                <c:pt idx="0">
                  <c:v>Year 0</c:v>
                </c:pt>
                <c:pt idx="1">
                  <c:v>0</c:v>
                </c:pt>
                <c:pt idx="2">
                  <c:v>1</c:v>
                </c:pt>
                <c:pt idx="3">
                  <c:v>2</c:v>
                </c:pt>
                <c:pt idx="4">
                  <c:v>3</c:v>
                </c:pt>
                <c:pt idx="5">
                  <c:v>4</c:v>
                </c:pt>
                <c:pt idx="6">
                  <c:v>5</c:v>
                </c:pt>
                <c:pt idx="7">
                  <c:v>6</c:v>
                </c:pt>
                <c:pt idx="8">
                  <c:v>7</c:v>
                </c:pt>
                <c:pt idx="9">
                  <c:v>8</c:v>
                </c:pt>
                <c:pt idx="10">
                  <c:v>9</c:v>
                </c:pt>
              </c:strCache>
            </c:strRef>
          </c:cat>
          <c:val>
            <c:numRef>
              <c:f>'D1. RPS Requirements_Summary'!$E$10:$O$10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87-4F0E-ACAE-97BC7FDD588E}"/>
            </c:ext>
          </c:extLst>
        </c:ser>
        <c:ser>
          <c:idx val="3"/>
          <c:order val="3"/>
          <c:tx>
            <c:strRef>
              <c:f>'D1. RPS Requirements_Summary'!$C$51</c:f>
              <c:strCache>
                <c:ptCount val="1"/>
                <c:pt idx="0">
                  <c:v>Uncontracted Energy</c:v>
                </c:pt>
              </c:strCache>
            </c:strRef>
          </c:tx>
          <c:spPr>
            <a:solidFill>
              <a:srgbClr val="FDB9BE"/>
            </a:solidFill>
            <a:ln>
              <a:noFill/>
            </a:ln>
            <a:effectLst/>
          </c:spPr>
          <c:invertIfNegative val="0"/>
          <c:cat>
            <c:strRef>
              <c:f>'D1. RPS Requirements_Summary'!$E$6:$O$6</c:f>
              <c:strCache>
                <c:ptCount val="11"/>
                <c:pt idx="0">
                  <c:v>Year 0</c:v>
                </c:pt>
                <c:pt idx="1">
                  <c:v>0</c:v>
                </c:pt>
                <c:pt idx="2">
                  <c:v>1</c:v>
                </c:pt>
                <c:pt idx="3">
                  <c:v>2</c:v>
                </c:pt>
                <c:pt idx="4">
                  <c:v>3</c:v>
                </c:pt>
                <c:pt idx="5">
                  <c:v>4</c:v>
                </c:pt>
                <c:pt idx="6">
                  <c:v>5</c:v>
                </c:pt>
                <c:pt idx="7">
                  <c:v>6</c:v>
                </c:pt>
                <c:pt idx="8">
                  <c:v>7</c:v>
                </c:pt>
                <c:pt idx="9">
                  <c:v>8</c:v>
                </c:pt>
                <c:pt idx="10">
                  <c:v>9</c:v>
                </c:pt>
              </c:strCache>
            </c:strRef>
          </c:cat>
          <c:val>
            <c:numRef>
              <c:f>'D1. RPS Requirements_Summary'!$E$14:$O$14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87-4F0E-ACAE-97BC7FDD588E}"/>
            </c:ext>
          </c:extLst>
        </c:ser>
        <c:dLbls>
          <c:showLegendKey val="0"/>
          <c:showVal val="0"/>
          <c:showCatName val="0"/>
          <c:showSerName val="0"/>
          <c:showPercent val="0"/>
          <c:showBubbleSize val="0"/>
        </c:dLbls>
        <c:gapWidth val="150"/>
        <c:overlap val="100"/>
        <c:axId val="660088448"/>
        <c:axId val="913624560"/>
      </c:barChart>
      <c:lineChart>
        <c:grouping val="standard"/>
        <c:varyColors val="0"/>
        <c:ser>
          <c:idx val="0"/>
          <c:order val="0"/>
          <c:tx>
            <c:strRef>
              <c:f>'D1. RPS Requirements_Summary'!$C$44</c:f>
              <c:strCache>
                <c:ptCount val="1"/>
                <c:pt idx="0">
                  <c:v>Demand Requirement</c:v>
                </c:pt>
              </c:strCache>
            </c:strRef>
          </c:tx>
          <c:spPr>
            <a:ln w="50800" cap="rnd">
              <a:solidFill>
                <a:srgbClr val="1907FD"/>
              </a:solidFill>
              <a:round/>
            </a:ln>
            <a:effectLst/>
          </c:spPr>
          <c:marker>
            <c:symbol val="none"/>
          </c:marker>
          <c:cat>
            <c:strRef>
              <c:f>'D1. RPS Requirements_Summary'!$E$6:$O$6</c:f>
              <c:strCache>
                <c:ptCount val="11"/>
                <c:pt idx="0">
                  <c:v>Year 0</c:v>
                </c:pt>
                <c:pt idx="1">
                  <c:v>0</c:v>
                </c:pt>
                <c:pt idx="2">
                  <c:v>1</c:v>
                </c:pt>
                <c:pt idx="3">
                  <c:v>2</c:v>
                </c:pt>
                <c:pt idx="4">
                  <c:v>3</c:v>
                </c:pt>
                <c:pt idx="5">
                  <c:v>4</c:v>
                </c:pt>
                <c:pt idx="6">
                  <c:v>5</c:v>
                </c:pt>
                <c:pt idx="7">
                  <c:v>6</c:v>
                </c:pt>
                <c:pt idx="8">
                  <c:v>7</c:v>
                </c:pt>
                <c:pt idx="9">
                  <c:v>8</c:v>
                </c:pt>
                <c:pt idx="10">
                  <c:v>9</c:v>
                </c:pt>
              </c:strCache>
            </c:strRef>
          </c:cat>
          <c:val>
            <c:numRef>
              <c:f>'D1. RPS Requirements_Summary'!$E$7:$O$7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B1E-45FB-9D9E-7EEDFE246620}"/>
            </c:ext>
          </c:extLst>
        </c:ser>
        <c:dLbls>
          <c:showLegendKey val="0"/>
          <c:showVal val="0"/>
          <c:showCatName val="0"/>
          <c:showSerName val="0"/>
          <c:showPercent val="0"/>
          <c:showBubbleSize val="0"/>
        </c:dLbls>
        <c:marker val="1"/>
        <c:smooth val="0"/>
        <c:axId val="660088448"/>
        <c:axId val="913624560"/>
      </c:lineChart>
      <c:catAx>
        <c:axId val="66008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13624560"/>
        <c:crosses val="autoZero"/>
        <c:auto val="1"/>
        <c:lblAlgn val="ctr"/>
        <c:lblOffset val="100"/>
        <c:noMultiLvlLbl val="0"/>
      </c:catAx>
      <c:valAx>
        <c:axId val="9136245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0088448"/>
        <c:crosses val="autoZero"/>
        <c:crossBetween val="between"/>
      </c:valAx>
      <c:spPr>
        <a:noFill/>
        <a:ln>
          <a:noFill/>
        </a:ln>
        <a:effectLst/>
      </c:spPr>
    </c:plotArea>
    <c:legend>
      <c:legendPos val="b"/>
      <c:layout>
        <c:manualLayout>
          <c:xMode val="edge"/>
          <c:yMode val="edge"/>
          <c:x val="2.8187177325047559E-2"/>
          <c:y val="0.91656225223532428"/>
          <c:w val="0.97181282267495239"/>
          <c:h val="7.955753334463790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alpha val="94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SG">
                <a:solidFill>
                  <a:schemeClr val="tx1"/>
                </a:solidFill>
              </a:rPr>
              <a:t>Minimum Annual</a:t>
            </a:r>
            <a:r>
              <a:rPr lang="en-SG" baseline="0">
                <a:solidFill>
                  <a:schemeClr val="tx1"/>
                </a:solidFill>
              </a:rPr>
              <a:t> RPS Requirements Vis-a-vis Compliance</a:t>
            </a:r>
            <a:endParaRPr lang="en-SG">
              <a:solidFill>
                <a:schemeClr val="tx1"/>
              </a:solidFill>
            </a:endParaRPr>
          </a:p>
        </c:rich>
      </c:tx>
      <c:layout>
        <c:manualLayout>
          <c:xMode val="edge"/>
          <c:yMode val="edge"/>
          <c:x val="0.33153225000853004"/>
          <c:y val="1.23492684273935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4.1713362764447356E-2"/>
          <c:y val="1.2668625940362383E-2"/>
          <c:w val="0.95828663723555263"/>
          <c:h val="0.77867464405982056"/>
        </c:manualLayout>
      </c:layout>
      <c:barChart>
        <c:barDir val="col"/>
        <c:grouping val="stacked"/>
        <c:varyColors val="0"/>
        <c:ser>
          <c:idx val="2"/>
          <c:order val="1"/>
          <c:tx>
            <c:strRef>
              <c:f>'F1. RPS Compliance_Summary'!$C$39</c:f>
              <c:strCache>
                <c:ptCount val="1"/>
                <c:pt idx="0">
                  <c:v>RE Facilities Eligible for RPS Compliance</c:v>
                </c:pt>
              </c:strCache>
            </c:strRef>
          </c:tx>
          <c:spPr>
            <a:solidFill>
              <a:srgbClr val="31FB44"/>
            </a:solidFill>
            <a:ln>
              <a:noFill/>
            </a:ln>
            <a:effectLst/>
          </c:spPr>
          <c:invertIfNegative val="0"/>
          <c:cat>
            <c:numRef>
              <c:f>'F1. RPS Compliance_Summary'!$F$6:$O$6</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'F1. RPS Compliance_Summary'!$E$9:$O$9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887-4DAA-B4CF-FAD6B5721F17}"/>
            </c:ext>
          </c:extLst>
        </c:ser>
        <c:ser>
          <c:idx val="1"/>
          <c:order val="2"/>
          <c:tx>
            <c:strRef>
              <c:f>'F1. RPS Compliance_Summary'!$C$40</c:f>
              <c:strCache>
                <c:ptCount val="1"/>
                <c:pt idx="0">
                  <c:v>RE Market</c:v>
                </c:pt>
              </c:strCache>
            </c:strRef>
          </c:tx>
          <c:spPr>
            <a:solidFill>
              <a:schemeClr val="bg2">
                <a:lumMod val="75000"/>
              </a:schemeClr>
            </a:solidFill>
            <a:ln>
              <a:noFill/>
            </a:ln>
            <a:effectLst/>
          </c:spPr>
          <c:invertIfNegative val="0"/>
          <c:cat>
            <c:numRef>
              <c:f>'F1. RPS Compliance_Summary'!$F$6:$O$6</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'F1. RPS Compliance_Summary'!$E$10:$O$10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887-4DAA-B4CF-FAD6B5721F17}"/>
            </c:ext>
          </c:extLst>
        </c:ser>
        <c:ser>
          <c:idx val="3"/>
          <c:order val="3"/>
          <c:tx>
            <c:strRef>
              <c:f>'F1. RPS Compliance_Summary'!$C$41</c:f>
              <c:strCache>
                <c:ptCount val="1"/>
                <c:pt idx="0">
                  <c:v>Other Compliance Mechanism</c:v>
                </c:pt>
              </c:strCache>
            </c:strRef>
          </c:tx>
          <c:spPr>
            <a:solidFill>
              <a:schemeClr val="accent6">
                <a:lumMod val="75000"/>
              </a:schemeClr>
            </a:solidFill>
            <a:ln>
              <a:noFill/>
            </a:ln>
            <a:effectLst/>
          </c:spPr>
          <c:invertIfNegative val="0"/>
          <c:cat>
            <c:strRef>
              <c:f>'F1. RPS Compliance_Summary'!$E$6:$O$6</c:f>
              <c:strCache>
                <c:ptCount val="11"/>
                <c:pt idx="0">
                  <c:v>Year 0</c:v>
                </c:pt>
                <c:pt idx="1">
                  <c:v>0</c:v>
                </c:pt>
                <c:pt idx="2">
                  <c:v>1</c:v>
                </c:pt>
                <c:pt idx="3">
                  <c:v>2</c:v>
                </c:pt>
                <c:pt idx="4">
                  <c:v>3</c:v>
                </c:pt>
                <c:pt idx="5">
                  <c:v>4</c:v>
                </c:pt>
                <c:pt idx="6">
                  <c:v>5</c:v>
                </c:pt>
                <c:pt idx="7">
                  <c:v>6</c:v>
                </c:pt>
                <c:pt idx="8">
                  <c:v>7</c:v>
                </c:pt>
                <c:pt idx="9">
                  <c:v>8</c:v>
                </c:pt>
                <c:pt idx="10">
                  <c:v>9</c:v>
                </c:pt>
              </c:strCache>
            </c:strRef>
          </c:cat>
          <c:val>
            <c:numRef>
              <c:f>'F1. RPS Compliance_Summary'!$E$11:$O$11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3DDB-42A6-9DD7-9805CAF61C54}"/>
            </c:ext>
          </c:extLst>
        </c:ser>
        <c:ser>
          <c:idx val="4"/>
          <c:order val="4"/>
          <c:tx>
            <c:strRef>
              <c:f>'F1. RPS Compliance_Summary'!$C$42</c:f>
              <c:strCache>
                <c:ptCount val="1"/>
                <c:pt idx="0">
                  <c:v>REC Shortfall</c:v>
                </c:pt>
              </c:strCache>
            </c:strRef>
          </c:tx>
          <c:spPr>
            <a:solidFill>
              <a:srgbClr val="FA505C"/>
            </a:solidFill>
            <a:ln>
              <a:noFill/>
            </a:ln>
            <a:effectLst/>
          </c:spPr>
          <c:invertIfNegative val="0"/>
          <c:cat>
            <c:strRef>
              <c:f>'F1. RPS Compliance_Summary'!$E$6:$O$6</c:f>
              <c:strCache>
                <c:ptCount val="11"/>
                <c:pt idx="0">
                  <c:v>Year 0</c:v>
                </c:pt>
                <c:pt idx="1">
                  <c:v>0</c:v>
                </c:pt>
                <c:pt idx="2">
                  <c:v>1</c:v>
                </c:pt>
                <c:pt idx="3">
                  <c:v>2</c:v>
                </c:pt>
                <c:pt idx="4">
                  <c:v>3</c:v>
                </c:pt>
                <c:pt idx="5">
                  <c:v>4</c:v>
                </c:pt>
                <c:pt idx="6">
                  <c:v>5</c:v>
                </c:pt>
                <c:pt idx="7">
                  <c:v>6</c:v>
                </c:pt>
                <c:pt idx="8">
                  <c:v>7</c:v>
                </c:pt>
                <c:pt idx="9">
                  <c:v>8</c:v>
                </c:pt>
                <c:pt idx="10">
                  <c:v>9</c:v>
                </c:pt>
              </c:strCache>
            </c:strRef>
          </c:cat>
          <c:val>
            <c:numRef>
              <c:f>'F1. RPS Compliance_Summary'!$E$12:$O$12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DDB-42A6-9DD7-9805CAF61C54}"/>
            </c:ext>
          </c:extLst>
        </c:ser>
        <c:dLbls>
          <c:showLegendKey val="0"/>
          <c:showVal val="0"/>
          <c:showCatName val="0"/>
          <c:showSerName val="0"/>
          <c:showPercent val="0"/>
          <c:showBubbleSize val="0"/>
        </c:dLbls>
        <c:gapWidth val="150"/>
        <c:overlap val="100"/>
        <c:axId val="660088448"/>
        <c:axId val="913624560"/>
      </c:barChart>
      <c:lineChart>
        <c:grouping val="standard"/>
        <c:varyColors val="0"/>
        <c:ser>
          <c:idx val="0"/>
          <c:order val="0"/>
          <c:tx>
            <c:strRef>
              <c:f>'F1. RPS Compliance_Summary'!$C$37</c:f>
              <c:strCache>
                <c:ptCount val="1"/>
                <c:pt idx="0">
                  <c:v>Minimum Annual RPS Requirements</c:v>
                </c:pt>
              </c:strCache>
            </c:strRef>
          </c:tx>
          <c:spPr>
            <a:ln w="50800" cap="rnd">
              <a:solidFill>
                <a:srgbClr val="1907FD"/>
              </a:solidFill>
              <a:round/>
            </a:ln>
            <a:effectLst/>
          </c:spPr>
          <c:marker>
            <c:symbol val="none"/>
          </c:marker>
          <c:cat>
            <c:strRef>
              <c:f>'F1. RPS Compliance_Summary'!$E$6:$O$6</c:f>
              <c:strCache>
                <c:ptCount val="11"/>
                <c:pt idx="0">
                  <c:v>Year 0</c:v>
                </c:pt>
                <c:pt idx="1">
                  <c:v>0</c:v>
                </c:pt>
                <c:pt idx="2">
                  <c:v>1</c:v>
                </c:pt>
                <c:pt idx="3">
                  <c:v>2</c:v>
                </c:pt>
                <c:pt idx="4">
                  <c:v>3</c:v>
                </c:pt>
                <c:pt idx="5">
                  <c:v>4</c:v>
                </c:pt>
                <c:pt idx="6">
                  <c:v>5</c:v>
                </c:pt>
                <c:pt idx="7">
                  <c:v>6</c:v>
                </c:pt>
                <c:pt idx="8">
                  <c:v>7</c:v>
                </c:pt>
                <c:pt idx="9">
                  <c:v>8</c:v>
                </c:pt>
                <c:pt idx="10">
                  <c:v>9</c:v>
                </c:pt>
              </c:strCache>
            </c:strRef>
          </c:cat>
          <c:val>
            <c:numRef>
              <c:f>'F1. RPS Compliance_Summary'!$E$7:$O$7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7887-4DAA-B4CF-FAD6B5721F17}"/>
            </c:ext>
          </c:extLst>
        </c:ser>
        <c:dLbls>
          <c:showLegendKey val="0"/>
          <c:showVal val="0"/>
          <c:showCatName val="0"/>
          <c:showSerName val="0"/>
          <c:showPercent val="0"/>
          <c:showBubbleSize val="0"/>
        </c:dLbls>
        <c:marker val="1"/>
        <c:smooth val="0"/>
        <c:axId val="660088448"/>
        <c:axId val="913624560"/>
      </c:lineChart>
      <c:catAx>
        <c:axId val="66008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13624560"/>
        <c:crosses val="autoZero"/>
        <c:auto val="1"/>
        <c:lblAlgn val="ctr"/>
        <c:lblOffset val="100"/>
        <c:noMultiLvlLbl val="0"/>
      </c:catAx>
      <c:valAx>
        <c:axId val="9136245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0088448"/>
        <c:crosses val="autoZero"/>
        <c:crossBetween val="between"/>
      </c:valAx>
      <c:spPr>
        <a:noFill/>
        <a:ln>
          <a:noFill/>
        </a:ln>
        <a:effectLst/>
      </c:spPr>
    </c:plotArea>
    <c:legend>
      <c:legendPos val="b"/>
      <c:layout>
        <c:manualLayout>
          <c:xMode val="edge"/>
          <c:yMode val="edge"/>
          <c:x val="3.8005601476296912E-2"/>
          <c:y val="0.91753946281607346"/>
          <c:w val="0.96157862477302836"/>
          <c:h val="6.94651210957593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7620</xdr:colOff>
      <xdr:row>15</xdr:row>
      <xdr:rowOff>0</xdr:rowOff>
    </xdr:from>
    <xdr:to>
      <xdr:col>15</xdr:col>
      <xdr:colOff>7620</xdr:colOff>
      <xdr:row>33</xdr:row>
      <xdr:rowOff>45720</xdr:rowOff>
    </xdr:to>
    <xdr:graphicFrame macro="">
      <xdr:nvGraphicFramePr>
        <xdr:cNvPr id="3" name="Chart 2">
          <a:extLst>
            <a:ext uri="{FF2B5EF4-FFF2-40B4-BE49-F238E27FC236}">
              <a16:creationId xmlns:a16="http://schemas.microsoft.com/office/drawing/2014/main" id="{80CF8F41-CB30-3704-239A-2AFC8EA051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0.12283</cdr:x>
      <cdr:y>0.22374</cdr:y>
    </cdr:from>
    <cdr:to>
      <cdr:x>0.26737</cdr:x>
      <cdr:y>0.37671</cdr:y>
    </cdr:to>
    <cdr:sp macro="" textlink="">
      <cdr:nvSpPr>
        <cdr:cNvPr id="2" name="TextBox 1">
          <a:extLst xmlns:a="http://schemas.openxmlformats.org/drawingml/2006/main">
            <a:ext uri="{FF2B5EF4-FFF2-40B4-BE49-F238E27FC236}">
              <a16:creationId xmlns:a16="http://schemas.microsoft.com/office/drawing/2014/main" id="{3D9CDD31-7CDE-0863-94E2-43FA6D66DA3C}"/>
            </a:ext>
          </a:extLst>
        </cdr:cNvPr>
        <cdr:cNvSpPr txBox="1"/>
      </cdr:nvSpPr>
      <cdr:spPr>
        <a:xfrm xmlns:a="http://schemas.openxmlformats.org/drawingml/2006/main">
          <a:off x="1508760" y="746760"/>
          <a:ext cx="1775460" cy="5105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SG" sz="1100">
              <a:solidFill>
                <a:schemeClr val="bg2">
                  <a:lumMod val="50000"/>
                </a:schemeClr>
              </a:solidFill>
            </a:rPr>
            <a:t>1 MWh = 1 RE Certificate</a:t>
          </a:r>
        </a:p>
      </cdr:txBody>
    </cdr:sp>
  </cdr:relSizeAnchor>
  <cdr:relSizeAnchor xmlns:cdr="http://schemas.openxmlformats.org/drawingml/2006/chartDrawing">
    <cdr:from>
      <cdr:x>0</cdr:x>
      <cdr:y>0.83105</cdr:y>
    </cdr:from>
    <cdr:to>
      <cdr:x>0.04094</cdr:x>
      <cdr:y>0.91324</cdr:y>
    </cdr:to>
    <cdr:sp macro="" textlink="">
      <cdr:nvSpPr>
        <cdr:cNvPr id="3" name="TextBox 1">
          <a:extLst xmlns:a="http://schemas.openxmlformats.org/drawingml/2006/main">
            <a:ext uri="{FF2B5EF4-FFF2-40B4-BE49-F238E27FC236}">
              <a16:creationId xmlns:a16="http://schemas.microsoft.com/office/drawing/2014/main" id="{0E3132EC-F9AE-F70F-75B2-F9E5B858400E}"/>
            </a:ext>
          </a:extLst>
        </cdr:cNvPr>
        <cdr:cNvSpPr txBox="1"/>
      </cdr:nvSpPr>
      <cdr:spPr>
        <a:xfrm xmlns:a="http://schemas.openxmlformats.org/drawingml/2006/main">
          <a:off x="0" y="2773680"/>
          <a:ext cx="50292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SG" sz="1200">
              <a:solidFill>
                <a:schemeClr val="bg2">
                  <a:lumMod val="50000"/>
                </a:schemeClr>
              </a:solidFill>
            </a:rPr>
            <a:t>MWh</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11205</xdr:colOff>
      <xdr:row>12</xdr:row>
      <xdr:rowOff>177949</xdr:rowOff>
    </xdr:from>
    <xdr:to>
      <xdr:col>15</xdr:col>
      <xdr:colOff>8964</xdr:colOff>
      <xdr:row>31</xdr:row>
      <xdr:rowOff>17929</xdr:rowOff>
    </xdr:to>
    <xdr:graphicFrame macro="">
      <xdr:nvGraphicFramePr>
        <xdr:cNvPr id="3" name="Chart 2">
          <a:extLst>
            <a:ext uri="{FF2B5EF4-FFF2-40B4-BE49-F238E27FC236}">
              <a16:creationId xmlns:a16="http://schemas.microsoft.com/office/drawing/2014/main" id="{F2433495-C822-421A-B9C2-DF6B2962D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0.10409</cdr:x>
      <cdr:y>0.13087</cdr:y>
    </cdr:from>
    <cdr:to>
      <cdr:x>0.31604</cdr:x>
      <cdr:y>0.22531</cdr:y>
    </cdr:to>
    <cdr:sp macro="" textlink="">
      <cdr:nvSpPr>
        <cdr:cNvPr id="2" name="TextBox 1">
          <a:extLst xmlns:a="http://schemas.openxmlformats.org/drawingml/2006/main">
            <a:ext uri="{FF2B5EF4-FFF2-40B4-BE49-F238E27FC236}">
              <a16:creationId xmlns:a16="http://schemas.microsoft.com/office/drawing/2014/main" id="{3536707C-9795-DB64-2514-D0E39AF1A1B7}"/>
            </a:ext>
          </a:extLst>
        </cdr:cNvPr>
        <cdr:cNvSpPr txBox="1"/>
      </cdr:nvSpPr>
      <cdr:spPr>
        <a:xfrm xmlns:a="http://schemas.openxmlformats.org/drawingml/2006/main">
          <a:off x="1266054" y="403748"/>
          <a:ext cx="2577919" cy="2913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SG" sz="1100">
              <a:solidFill>
                <a:schemeClr val="bg2">
                  <a:lumMod val="50000"/>
                </a:schemeClr>
              </a:solidFill>
            </a:rPr>
            <a:t>1 REC = 1 MWh</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ia.divinagracia@e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C591-3A20-47BB-AD76-FCA5DC9F8373}">
  <sheetPr>
    <pageSetUpPr fitToPage="1"/>
  </sheetPr>
  <dimension ref="B2:T31"/>
  <sheetViews>
    <sheetView tabSelected="1" view="pageBreakPreview" zoomScaleNormal="70" zoomScaleSheetLayoutView="100" workbookViewId="0">
      <selection activeCell="F25" sqref="F25"/>
    </sheetView>
  </sheetViews>
  <sheetFormatPr defaultRowHeight="14.4" x14ac:dyDescent="0.3"/>
  <cols>
    <col min="1" max="1" width="2.5546875" customWidth="1"/>
    <col min="2" max="2" width="2.77734375" customWidth="1"/>
    <col min="3" max="3" width="55.77734375" customWidth="1"/>
    <col min="4" max="4" width="8.88671875" style="16" customWidth="1"/>
    <col min="5" max="10" width="15.6640625" style="16" customWidth="1"/>
    <col min="11" max="11" width="2.77734375" style="16" customWidth="1"/>
    <col min="12" max="19" width="15.6640625" style="16" customWidth="1"/>
    <col min="20" max="20" width="2.77734375" customWidth="1"/>
  </cols>
  <sheetData>
    <row r="2" spans="2:20" ht="15" customHeight="1" thickBot="1" x14ac:dyDescent="0.35">
      <c r="B2" s="1"/>
      <c r="C2" s="1"/>
      <c r="D2" s="14"/>
      <c r="E2" s="14"/>
      <c r="F2" s="14"/>
      <c r="G2" s="14"/>
      <c r="H2" s="14"/>
      <c r="I2" s="14"/>
      <c r="J2" s="14"/>
      <c r="K2" s="14"/>
      <c r="L2" s="14"/>
      <c r="M2" s="14"/>
      <c r="N2" s="14"/>
      <c r="O2" s="14"/>
      <c r="P2" s="14"/>
      <c r="Q2" s="14"/>
      <c r="R2" s="14"/>
      <c r="S2" s="14"/>
      <c r="T2" s="1"/>
    </row>
    <row r="3" spans="2:20" ht="19.95" customHeight="1" thickTop="1" x14ac:dyDescent="0.3">
      <c r="B3" s="1"/>
      <c r="C3" s="214" t="s">
        <v>117</v>
      </c>
      <c r="D3" s="215"/>
      <c r="E3" s="14"/>
      <c r="F3" s="14"/>
      <c r="G3" s="14"/>
      <c r="H3" s="14"/>
      <c r="I3" s="14"/>
      <c r="J3" s="14"/>
      <c r="K3" s="14"/>
      <c r="L3" s="14"/>
      <c r="M3" s="14"/>
      <c r="N3" s="14"/>
      <c r="O3" s="14"/>
      <c r="P3" s="14"/>
      <c r="Q3" s="14"/>
      <c r="R3" s="14"/>
      <c r="S3" s="14"/>
      <c r="T3" s="1"/>
    </row>
    <row r="4" spans="2:20" ht="19.95" customHeight="1" x14ac:dyDescent="0.3">
      <c r="B4" s="1"/>
      <c r="C4" s="216"/>
      <c r="D4" s="217"/>
      <c r="E4" s="14"/>
      <c r="F4" s="14"/>
      <c r="G4" s="1"/>
      <c r="H4" s="220"/>
      <c r="I4" s="220"/>
      <c r="J4" s="220"/>
      <c r="K4" s="14"/>
      <c r="L4" s="14"/>
      <c r="M4" s="14"/>
      <c r="N4" s="14"/>
      <c r="O4" s="14"/>
      <c r="P4" s="14"/>
      <c r="Q4" s="14"/>
      <c r="R4" s="14"/>
      <c r="S4" s="14"/>
      <c r="T4" s="1"/>
    </row>
    <row r="5" spans="2:20" ht="19.95" customHeight="1" thickBot="1" x14ac:dyDescent="0.35">
      <c r="B5" s="1"/>
      <c r="C5" s="218"/>
      <c r="D5" s="219"/>
      <c r="E5" s="14"/>
      <c r="F5" s="14"/>
      <c r="G5" s="1"/>
      <c r="H5" s="220"/>
      <c r="I5" s="220"/>
      <c r="J5" s="220"/>
      <c r="K5" s="14"/>
      <c r="L5" s="14"/>
      <c r="M5" s="14"/>
      <c r="N5" s="14"/>
      <c r="O5" s="14"/>
      <c r="P5" s="14"/>
      <c r="Q5" s="14"/>
      <c r="R5" s="14"/>
      <c r="S5" s="14"/>
      <c r="T5" s="1"/>
    </row>
    <row r="6" spans="2:20" ht="15.6" thickTop="1" thickBot="1" x14ac:dyDescent="0.35">
      <c r="B6" s="1"/>
      <c r="C6" s="1"/>
      <c r="D6" s="14"/>
      <c r="E6" s="14"/>
      <c r="F6" s="14"/>
      <c r="G6" s="14"/>
      <c r="H6" s="14"/>
      <c r="I6" s="14"/>
      <c r="J6" s="14"/>
      <c r="K6" s="14"/>
      <c r="L6" s="14"/>
      <c r="M6" s="14"/>
      <c r="N6" s="14"/>
      <c r="O6" s="14"/>
      <c r="P6" s="14"/>
      <c r="Q6" s="14"/>
      <c r="R6" s="14"/>
      <c r="S6" s="14"/>
      <c r="T6" s="1"/>
    </row>
    <row r="7" spans="2:20" ht="15" thickTop="1" x14ac:dyDescent="0.3">
      <c r="B7" s="1"/>
      <c r="C7" s="221" t="s">
        <v>29</v>
      </c>
      <c r="D7" s="222"/>
      <c r="E7" s="225"/>
      <c r="F7" s="226"/>
      <c r="G7" s="226"/>
      <c r="H7" s="226"/>
      <c r="I7" s="226"/>
      <c r="J7" s="227"/>
      <c r="K7" s="14"/>
      <c r="L7" s="14"/>
      <c r="M7" s="14"/>
      <c r="N7" s="14"/>
      <c r="O7" s="14"/>
      <c r="P7" s="14"/>
      <c r="Q7" s="14"/>
      <c r="R7" s="14"/>
      <c r="S7" s="14"/>
      <c r="T7" s="1"/>
    </row>
    <row r="8" spans="2:20" ht="15" thickBot="1" x14ac:dyDescent="0.35">
      <c r="B8" s="1"/>
      <c r="C8" s="223"/>
      <c r="D8" s="224"/>
      <c r="E8" s="228"/>
      <c r="F8" s="229"/>
      <c r="G8" s="229"/>
      <c r="H8" s="229"/>
      <c r="I8" s="229"/>
      <c r="J8" s="230"/>
      <c r="K8" s="14"/>
      <c r="L8" s="14"/>
      <c r="M8" s="14"/>
      <c r="N8" s="14"/>
      <c r="O8" s="14"/>
      <c r="P8" s="14"/>
      <c r="Q8" s="14"/>
      <c r="R8" s="14"/>
      <c r="S8" s="14"/>
      <c r="T8" s="1"/>
    </row>
    <row r="9" spans="2:20" ht="16.8" thickTop="1" thickBot="1" x14ac:dyDescent="0.35">
      <c r="B9" s="1"/>
      <c r="C9" s="209" t="s">
        <v>30</v>
      </c>
      <c r="D9" s="210"/>
      <c r="E9" s="211" t="s">
        <v>31</v>
      </c>
      <c r="F9" s="212"/>
      <c r="G9" s="212"/>
      <c r="H9" s="212"/>
      <c r="I9" s="212"/>
      <c r="J9" s="213"/>
      <c r="K9" s="14"/>
      <c r="L9" s="14"/>
      <c r="M9" s="14"/>
      <c r="N9" s="14"/>
      <c r="O9" s="14"/>
      <c r="P9" s="14"/>
      <c r="Q9" s="14"/>
      <c r="R9" s="14"/>
      <c r="S9" s="14"/>
      <c r="T9" s="1"/>
    </row>
    <row r="10" spans="2:20" ht="16.5" customHeight="1" thickTop="1" thickBot="1" x14ac:dyDescent="0.35">
      <c r="B10" s="1"/>
      <c r="C10" s="200" t="s">
        <v>32</v>
      </c>
      <c r="D10" s="206"/>
      <c r="E10" s="195" t="s">
        <v>248</v>
      </c>
      <c r="F10" s="196"/>
      <c r="G10" s="196"/>
      <c r="H10" s="196"/>
      <c r="I10" s="196"/>
      <c r="J10" s="197"/>
      <c r="K10" s="14"/>
      <c r="L10" s="14"/>
      <c r="M10" s="14"/>
      <c r="N10" s="14"/>
      <c r="O10" s="14"/>
      <c r="P10" s="14"/>
      <c r="Q10" s="14"/>
      <c r="R10" s="14"/>
      <c r="S10" s="14"/>
      <c r="T10" s="1"/>
    </row>
    <row r="11" spans="2:20" ht="17.25" customHeight="1" thickTop="1" thickBot="1" x14ac:dyDescent="0.35">
      <c r="B11" s="1"/>
      <c r="C11" s="208" t="s">
        <v>58</v>
      </c>
      <c r="D11" s="194"/>
      <c r="E11" s="195"/>
      <c r="F11" s="196"/>
      <c r="G11" s="196"/>
      <c r="H11" s="196"/>
      <c r="I11" s="196"/>
      <c r="J11" s="197"/>
      <c r="K11" s="14"/>
      <c r="L11" s="14"/>
      <c r="M11" s="14"/>
      <c r="N11" s="14"/>
      <c r="O11" s="14"/>
      <c r="P11" s="14"/>
      <c r="Q11" s="14"/>
      <c r="R11" s="14"/>
      <c r="S11" s="14"/>
      <c r="T11" s="1"/>
    </row>
    <row r="12" spans="2:20" ht="17.25" customHeight="1" thickTop="1" thickBot="1" x14ac:dyDescent="0.35">
      <c r="B12" s="1"/>
      <c r="C12" s="207" t="s">
        <v>79</v>
      </c>
      <c r="D12" s="199"/>
      <c r="E12" s="195" t="s">
        <v>83</v>
      </c>
      <c r="F12" s="196"/>
      <c r="G12" s="196"/>
      <c r="H12" s="196"/>
      <c r="I12" s="196"/>
      <c r="J12" s="197"/>
      <c r="K12" s="14"/>
      <c r="L12" s="14"/>
      <c r="M12" s="14"/>
      <c r="N12" s="14"/>
      <c r="O12" s="14"/>
      <c r="P12" s="14"/>
      <c r="Q12" s="14"/>
      <c r="R12" s="14"/>
      <c r="S12" s="14"/>
      <c r="T12" s="1"/>
    </row>
    <row r="13" spans="2:20" ht="16.8" thickTop="1" thickBot="1" x14ac:dyDescent="0.35">
      <c r="B13" s="1"/>
      <c r="C13" s="200" t="s">
        <v>33</v>
      </c>
      <c r="D13" s="206"/>
      <c r="E13" s="195" t="s">
        <v>53</v>
      </c>
      <c r="F13" s="196"/>
      <c r="G13" s="196"/>
      <c r="H13" s="196"/>
      <c r="I13" s="196"/>
      <c r="J13" s="197"/>
      <c r="K13" s="14"/>
      <c r="L13" s="14"/>
      <c r="M13" s="14"/>
      <c r="N13" s="14"/>
      <c r="O13" s="14"/>
      <c r="P13" s="14"/>
      <c r="Q13" s="14"/>
      <c r="R13" s="14"/>
      <c r="S13" s="14"/>
      <c r="T13" s="1"/>
    </row>
    <row r="14" spans="2:20" ht="16.8" thickTop="1" thickBot="1" x14ac:dyDescent="0.35">
      <c r="B14" s="1"/>
      <c r="C14" s="193" t="s">
        <v>57</v>
      </c>
      <c r="D14" s="194"/>
      <c r="E14" s="195" t="s">
        <v>35</v>
      </c>
      <c r="F14" s="196"/>
      <c r="G14" s="196"/>
      <c r="H14" s="196"/>
      <c r="I14" s="196"/>
      <c r="J14" s="197"/>
      <c r="K14" s="14"/>
      <c r="L14" s="14"/>
      <c r="M14" s="14"/>
      <c r="N14" s="14"/>
      <c r="O14" s="14"/>
      <c r="P14" s="14"/>
      <c r="Q14" s="14"/>
      <c r="R14" s="14"/>
      <c r="S14" s="14"/>
      <c r="T14" s="1"/>
    </row>
    <row r="15" spans="2:20" ht="16.8" thickTop="1" thickBot="1" x14ac:dyDescent="0.35">
      <c r="B15" s="1"/>
      <c r="C15" s="198" t="s">
        <v>56</v>
      </c>
      <c r="D15" s="199"/>
      <c r="E15" s="195" t="s">
        <v>36</v>
      </c>
      <c r="F15" s="196"/>
      <c r="G15" s="196"/>
      <c r="H15" s="196"/>
      <c r="I15" s="196"/>
      <c r="J15" s="197"/>
      <c r="K15" s="14"/>
      <c r="L15" s="14"/>
      <c r="M15" s="14"/>
      <c r="N15" s="14"/>
      <c r="O15" s="14"/>
      <c r="P15" s="14"/>
      <c r="Q15" s="14"/>
      <c r="R15" s="14"/>
      <c r="S15" s="14"/>
      <c r="T15" s="1"/>
    </row>
    <row r="16" spans="2:20" ht="16.8" thickTop="1" thickBot="1" x14ac:dyDescent="0.35">
      <c r="B16" s="1"/>
      <c r="C16" s="200" t="s">
        <v>37</v>
      </c>
      <c r="D16" s="201"/>
      <c r="E16" s="201"/>
      <c r="F16" s="201"/>
      <c r="G16" s="201"/>
      <c r="H16" s="201"/>
      <c r="I16" s="201"/>
      <c r="J16" s="202"/>
      <c r="K16" s="14"/>
      <c r="L16" s="14"/>
      <c r="M16" s="14"/>
      <c r="N16" s="14"/>
      <c r="O16" s="14"/>
      <c r="P16" s="14"/>
      <c r="Q16" s="14"/>
      <c r="R16" s="14"/>
      <c r="S16" s="14"/>
      <c r="T16" s="1"/>
    </row>
    <row r="17" spans="2:20" ht="16.8" thickTop="1" thickBot="1" x14ac:dyDescent="0.35">
      <c r="B17" s="1"/>
      <c r="C17" s="193" t="s">
        <v>38</v>
      </c>
      <c r="D17" s="203"/>
      <c r="E17" s="195" t="s">
        <v>39</v>
      </c>
      <c r="F17" s="196"/>
      <c r="G17" s="196"/>
      <c r="H17" s="196"/>
      <c r="I17" s="196"/>
      <c r="J17" s="197"/>
      <c r="K17" s="14"/>
      <c r="L17" s="14"/>
      <c r="M17" s="14"/>
      <c r="N17" s="14"/>
      <c r="O17" s="14"/>
      <c r="P17" s="14"/>
      <c r="Q17" s="14"/>
      <c r="R17" s="14"/>
      <c r="S17" s="14"/>
      <c r="T17" s="1"/>
    </row>
    <row r="18" spans="2:20" ht="16.8" thickTop="1" thickBot="1" x14ac:dyDescent="0.35">
      <c r="B18" s="1"/>
      <c r="C18" s="193" t="s">
        <v>40</v>
      </c>
      <c r="D18" s="194"/>
      <c r="E18" s="195" t="s">
        <v>41</v>
      </c>
      <c r="F18" s="196"/>
      <c r="G18" s="196"/>
      <c r="H18" s="196"/>
      <c r="I18" s="196"/>
      <c r="J18" s="197"/>
      <c r="K18" s="14"/>
      <c r="L18" s="14"/>
      <c r="M18" s="14"/>
      <c r="N18" s="14"/>
      <c r="O18" s="14"/>
      <c r="P18" s="14"/>
      <c r="Q18" s="14"/>
      <c r="R18" s="14"/>
      <c r="S18" s="14"/>
      <c r="T18" s="1"/>
    </row>
    <row r="19" spans="2:20" ht="16.8" thickTop="1" thickBot="1" x14ac:dyDescent="0.35">
      <c r="B19" s="1"/>
      <c r="C19" s="198" t="s">
        <v>42</v>
      </c>
      <c r="D19" s="199"/>
      <c r="E19" s="204" t="s">
        <v>43</v>
      </c>
      <c r="F19" s="196"/>
      <c r="G19" s="205"/>
      <c r="H19" s="196" t="s">
        <v>44</v>
      </c>
      <c r="I19" s="196"/>
      <c r="J19" s="197"/>
      <c r="K19" s="14"/>
      <c r="L19" s="14"/>
      <c r="M19" s="14"/>
      <c r="N19" s="14"/>
      <c r="O19" s="14"/>
      <c r="P19" s="14"/>
      <c r="Q19" s="14"/>
      <c r="R19" s="14"/>
      <c r="S19" s="14"/>
      <c r="T19" s="1"/>
    </row>
    <row r="20" spans="2:20" ht="16.8" thickTop="1" thickBot="1" x14ac:dyDescent="0.35">
      <c r="B20" s="1"/>
      <c r="C20" s="20" t="s">
        <v>45</v>
      </c>
      <c r="D20" s="21">
        <f>'B. Simulation Results'!G32</f>
        <v>0</v>
      </c>
      <c r="E20" s="190"/>
      <c r="F20" s="191"/>
      <c r="G20" s="191"/>
      <c r="H20" s="191"/>
      <c r="I20" s="191"/>
      <c r="J20" s="192"/>
      <c r="K20" s="14"/>
      <c r="L20" s="14"/>
      <c r="M20" s="14"/>
      <c r="N20" s="14"/>
      <c r="O20" s="14"/>
      <c r="P20" s="14"/>
      <c r="Q20" s="14"/>
      <c r="R20" s="14"/>
      <c r="S20" s="14"/>
      <c r="T20" s="1"/>
    </row>
    <row r="21" spans="2:20" ht="15" thickTop="1" x14ac:dyDescent="0.3">
      <c r="B21" s="1"/>
      <c r="C21" s="1"/>
      <c r="D21" s="14"/>
      <c r="E21" s="15"/>
      <c r="F21" s="15"/>
      <c r="G21" s="15"/>
      <c r="H21" s="15"/>
      <c r="I21" s="15"/>
      <c r="J21" s="15"/>
      <c r="K21" s="15"/>
      <c r="L21" s="15"/>
      <c r="M21" s="15"/>
      <c r="N21" s="15"/>
      <c r="O21" s="15"/>
      <c r="P21" s="15"/>
      <c r="Q21" s="15"/>
      <c r="R21" s="15"/>
      <c r="S21" s="15"/>
      <c r="T21" s="1"/>
    </row>
    <row r="23" spans="2:20" x14ac:dyDescent="0.3">
      <c r="C23" s="16"/>
    </row>
    <row r="28" spans="2:20" hidden="1" x14ac:dyDescent="0.3"/>
    <row r="29" spans="2:20" hidden="1" x14ac:dyDescent="0.3">
      <c r="C29" t="str">
        <f>E9</f>
        <v>Mandated Participant, Inc. (MP)</v>
      </c>
    </row>
    <row r="30" spans="2:20" hidden="1" x14ac:dyDescent="0.3">
      <c r="C30" t="str">
        <f>E15</f>
        <v>Brgy., City/Municipality, Province</v>
      </c>
    </row>
    <row r="31" spans="2:20" hidden="1" x14ac:dyDescent="0.3"/>
  </sheetData>
  <sheetProtection algorithmName="SHA-512" hashValue="F2YdNKQbZRx5HdDN4UU2wqrq0ijESiPrS/tFwhkTIdRxyjTKiusVfmZfS7+PId8Z2M9bxSCFn47AG2Au8pBRWA==" saltValue="HaWos/EVRMxAam5Ia6z51w==" spinCount="100000" sheet="1" objects="1" scenarios="1"/>
  <protectedRanges>
    <protectedRange sqref="E9:J15 E17:J19" name="Range1"/>
  </protectedRanges>
  <dataConsolidate/>
  <mergeCells count="28">
    <mergeCell ref="C9:D9"/>
    <mergeCell ref="E9:J9"/>
    <mergeCell ref="C3:D5"/>
    <mergeCell ref="H4:J4"/>
    <mergeCell ref="H5:J5"/>
    <mergeCell ref="C7:D8"/>
    <mergeCell ref="E7:J8"/>
    <mergeCell ref="C10:D10"/>
    <mergeCell ref="E10:J10"/>
    <mergeCell ref="C12:D12"/>
    <mergeCell ref="E12:J12"/>
    <mergeCell ref="C13:D13"/>
    <mergeCell ref="E13:J13"/>
    <mergeCell ref="C11:D11"/>
    <mergeCell ref="E11:J11"/>
    <mergeCell ref="E20:J20"/>
    <mergeCell ref="C14:D14"/>
    <mergeCell ref="E14:J14"/>
    <mergeCell ref="C15:D15"/>
    <mergeCell ref="E15:J15"/>
    <mergeCell ref="C16:J16"/>
    <mergeCell ref="C17:D17"/>
    <mergeCell ref="E17:J17"/>
    <mergeCell ref="C18:D18"/>
    <mergeCell ref="E18:J18"/>
    <mergeCell ref="C19:D19"/>
    <mergeCell ref="E19:G19"/>
    <mergeCell ref="H19:J19"/>
  </mergeCells>
  <hyperlinks>
    <hyperlink ref="E19" r:id="rId1" xr:uid="{FBE02EF6-74C0-484F-9FF7-50278D6315C2}"/>
  </hyperlinks>
  <printOptions horizontalCentered="1"/>
  <pageMargins left="0.25" right="0.25" top="0.25" bottom="0.25" header="0.3" footer="0.3"/>
  <pageSetup paperSize="258" scale="81" fitToHeight="0" orientation="landscape" r:id="rId2"/>
  <extLst>
    <ext xmlns:x14="http://schemas.microsoft.com/office/spreadsheetml/2009/9/main" uri="{CCE6A557-97BC-4b89-ADB6-D9C93CAAB3DF}">
      <x14:dataValidations xmlns:xm="http://schemas.microsoft.com/office/excel/2006/main" count="3">
        <x14:dataValidation type="list" errorStyle="information" showInputMessage="1" showErrorMessage="1" error="Select from the list." promptTitle="Classification" prompt="Select from the list." xr:uid="{71BA95A2-B208-4D13-B4A0-161FF6900C18}">
          <x14:formula1>
            <xm:f>pulldown!$B$17:$B$24</xm:f>
          </x14:formula1>
          <xm:sqref>E10:J10</xm:sqref>
        </x14:dataValidation>
        <x14:dataValidation type="list" errorStyle="information" showInputMessage="1" showErrorMessage="1" error="Select from the list." promptTitle="Location" prompt="Select from list." xr:uid="{821D7CAA-B124-4CDF-8802-114FCB70B229}">
          <x14:formula1>
            <xm:f>pulldown!$K$17:$K$19</xm:f>
          </x14:formula1>
          <xm:sqref>E13:J13</xm:sqref>
        </x14:dataValidation>
        <x14:dataValidation type="list" errorStyle="information" allowBlank="1" showInputMessage="1" showErrorMessage="1" error="Select from the list." promptTitle="Framework of RPS Compliance" prompt="Select from the list." xr:uid="{61B085D6-8E76-43BB-B39E-B8FCDEBD9F89}">
          <x14:formula1>
            <xm:f>pulldown!$N$17:$N$19</xm:f>
          </x14:formula1>
          <xm:sqref>E12:J12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4758-DC3E-4E81-90D4-48C1877D7254}">
  <dimension ref="B2:U49"/>
  <sheetViews>
    <sheetView view="pageBreakPreview" zoomScale="85" zoomScaleNormal="100" zoomScaleSheetLayoutView="85" workbookViewId="0">
      <pane xSplit="7" ySplit="6" topLeftCell="H7" activePane="bottomRight" state="frozen"/>
      <selection pane="topRight" activeCell="H1" sqref="H1"/>
      <selection pane="bottomLeft" activeCell="A7" sqref="A7"/>
      <selection pane="bottomRight" activeCell="C7" sqref="C7:C27"/>
    </sheetView>
  </sheetViews>
  <sheetFormatPr defaultRowHeight="14.4" x14ac:dyDescent="0.3"/>
  <cols>
    <col min="2" max="2" width="2.77734375" customWidth="1"/>
    <col min="3" max="16" width="15.77734375" customWidth="1"/>
    <col min="17" max="17" width="2.77734375" customWidth="1"/>
    <col min="21" max="21" width="8.88671875" hidden="1" customWidth="1"/>
    <col min="22" max="22" width="0" hidden="1" customWidth="1"/>
  </cols>
  <sheetData>
    <row r="2" spans="2:21" ht="15" customHeight="1" thickBot="1" x14ac:dyDescent="0.35">
      <c r="B2" s="1"/>
      <c r="C2" s="1"/>
      <c r="D2" s="1"/>
      <c r="E2" s="1"/>
      <c r="F2" s="1"/>
      <c r="G2" s="1"/>
      <c r="H2" s="1"/>
      <c r="I2" s="1"/>
      <c r="J2" s="1"/>
      <c r="K2" s="1"/>
      <c r="L2" s="1"/>
      <c r="M2" s="1"/>
      <c r="N2" s="1"/>
      <c r="O2" s="1"/>
      <c r="P2" s="1"/>
      <c r="Q2" s="1"/>
    </row>
    <row r="3" spans="2:21" ht="15" thickTop="1" x14ac:dyDescent="0.3">
      <c r="B3" s="1"/>
      <c r="C3" s="239" t="s">
        <v>46</v>
      </c>
      <c r="D3" s="240"/>
      <c r="E3" s="240"/>
      <c r="F3" s="240"/>
      <c r="G3" s="241"/>
      <c r="H3" s="3"/>
      <c r="I3" s="3"/>
      <c r="J3" s="3"/>
      <c r="K3" s="3"/>
      <c r="L3" s="3"/>
      <c r="M3" s="3"/>
      <c r="N3" s="3"/>
      <c r="O3" s="3"/>
      <c r="P3" s="3"/>
      <c r="Q3" s="1"/>
    </row>
    <row r="4" spans="2:21" ht="15" thickBot="1" x14ac:dyDescent="0.35">
      <c r="B4" s="1"/>
      <c r="C4" s="242"/>
      <c r="D4" s="243"/>
      <c r="E4" s="243"/>
      <c r="F4" s="243"/>
      <c r="G4" s="244"/>
      <c r="H4" s="3"/>
      <c r="I4" s="3"/>
      <c r="J4" s="3"/>
      <c r="K4" s="3"/>
      <c r="L4" s="3"/>
      <c r="M4" s="3"/>
      <c r="N4" s="3"/>
      <c r="O4" s="3"/>
      <c r="P4" s="3"/>
      <c r="Q4" s="1"/>
    </row>
    <row r="5" spans="2:21" ht="15" customHeight="1" thickTop="1" thickBot="1" x14ac:dyDescent="0.35">
      <c r="B5" s="1"/>
      <c r="C5" s="3"/>
      <c r="D5" s="3"/>
      <c r="E5" s="3"/>
      <c r="F5" s="3"/>
      <c r="G5" s="3"/>
      <c r="H5" s="3"/>
      <c r="I5" s="3"/>
      <c r="J5" s="3"/>
      <c r="K5" s="3"/>
      <c r="L5" s="3"/>
      <c r="M5" s="3"/>
      <c r="N5" s="3"/>
      <c r="O5" s="3"/>
      <c r="P5" s="3"/>
      <c r="Q5" s="1"/>
    </row>
    <row r="6" spans="2:21" ht="100.05" customHeight="1" thickTop="1" thickBot="1" x14ac:dyDescent="0.35">
      <c r="B6" s="1"/>
      <c r="C6" s="35" t="s">
        <v>100</v>
      </c>
      <c r="D6" s="34" t="s">
        <v>101</v>
      </c>
      <c r="E6" s="34" t="s">
        <v>102</v>
      </c>
      <c r="F6" s="34" t="s">
        <v>113</v>
      </c>
      <c r="G6" s="34" t="s">
        <v>103</v>
      </c>
      <c r="H6" s="34" t="s">
        <v>104</v>
      </c>
      <c r="I6" s="34" t="s">
        <v>105</v>
      </c>
      <c r="J6" s="34" t="s">
        <v>106</v>
      </c>
      <c r="K6" s="34" t="s">
        <v>107</v>
      </c>
      <c r="L6" s="34" t="s">
        <v>84</v>
      </c>
      <c r="M6" s="36" t="s">
        <v>85</v>
      </c>
      <c r="N6" s="36" t="s">
        <v>86</v>
      </c>
      <c r="O6" s="36" t="s">
        <v>87</v>
      </c>
      <c r="P6" s="37" t="s">
        <v>88</v>
      </c>
      <c r="Q6" s="1"/>
    </row>
    <row r="7" spans="2:21" ht="18" customHeight="1" thickTop="1" thickBot="1" x14ac:dyDescent="0.35">
      <c r="B7" s="1"/>
      <c r="C7" s="38" t="str">
        <f>U7</f>
        <v>Year 0</v>
      </c>
      <c r="D7" s="68"/>
      <c r="E7" s="40"/>
      <c r="F7" s="40"/>
      <c r="G7" s="40"/>
      <c r="H7" s="39"/>
      <c r="I7" s="40"/>
      <c r="J7" s="39"/>
      <c r="K7" s="40"/>
      <c r="L7" s="41" t="e">
        <f>I7/(E7+F7)</f>
        <v>#DIV/0!</v>
      </c>
      <c r="M7" s="42"/>
      <c r="N7" s="42"/>
      <c r="O7" s="39"/>
      <c r="P7" s="43"/>
      <c r="Q7" s="1"/>
      <c r="U7" t="s">
        <v>151</v>
      </c>
    </row>
    <row r="8" spans="2:21" ht="18" customHeight="1" thickTop="1" thickBot="1" x14ac:dyDescent="0.35">
      <c r="B8" s="1"/>
      <c r="C8" s="38">
        <f t="shared" ref="C8:C27" si="0">U8</f>
        <v>0</v>
      </c>
      <c r="D8" s="68"/>
      <c r="E8" s="40"/>
      <c r="F8" s="40"/>
      <c r="G8" s="40"/>
      <c r="H8" s="39"/>
      <c r="I8" s="40"/>
      <c r="J8" s="39"/>
      <c r="K8" s="40"/>
      <c r="L8" s="41" t="e">
        <f t="shared" ref="L8:L27" si="1">I8/(E8+F8)</f>
        <v>#DIV/0!</v>
      </c>
      <c r="M8" s="42"/>
      <c r="N8" s="42"/>
      <c r="O8" s="39"/>
      <c r="P8" s="43"/>
      <c r="Q8" s="1"/>
      <c r="U8">
        <f>$G$32</f>
        <v>0</v>
      </c>
    </row>
    <row r="9" spans="2:21" ht="18" customHeight="1" thickTop="1" thickBot="1" x14ac:dyDescent="0.35">
      <c r="B9" s="1"/>
      <c r="C9" s="44">
        <f t="shared" si="0"/>
        <v>1</v>
      </c>
      <c r="D9" s="69"/>
      <c r="E9" s="46"/>
      <c r="F9" s="46"/>
      <c r="G9" s="46"/>
      <c r="H9" s="45"/>
      <c r="I9" s="46"/>
      <c r="J9" s="45"/>
      <c r="K9" s="46"/>
      <c r="L9" s="47" t="e">
        <f t="shared" si="1"/>
        <v>#DIV/0!</v>
      </c>
      <c r="M9" s="48"/>
      <c r="N9" s="48"/>
      <c r="O9" s="45"/>
      <c r="P9" s="49"/>
      <c r="Q9" s="1"/>
      <c r="U9">
        <f>$C$8+1</f>
        <v>1</v>
      </c>
    </row>
    <row r="10" spans="2:21" ht="18" customHeight="1" thickTop="1" thickBot="1" x14ac:dyDescent="0.35">
      <c r="B10" s="1"/>
      <c r="C10" s="44">
        <f t="shared" si="0"/>
        <v>2</v>
      </c>
      <c r="D10" s="69"/>
      <c r="E10" s="46"/>
      <c r="F10" s="46"/>
      <c r="G10" s="46"/>
      <c r="H10" s="45"/>
      <c r="I10" s="46"/>
      <c r="J10" s="45"/>
      <c r="K10" s="46"/>
      <c r="L10" s="47" t="e">
        <f t="shared" si="1"/>
        <v>#DIV/0!</v>
      </c>
      <c r="M10" s="48"/>
      <c r="N10" s="48"/>
      <c r="O10" s="45"/>
      <c r="P10" s="49"/>
      <c r="Q10" s="1"/>
      <c r="U10">
        <f>$C$8+2</f>
        <v>2</v>
      </c>
    </row>
    <row r="11" spans="2:21" ht="18" customHeight="1" thickTop="1" thickBot="1" x14ac:dyDescent="0.35">
      <c r="B11" s="1"/>
      <c r="C11" s="44">
        <f t="shared" si="0"/>
        <v>3</v>
      </c>
      <c r="D11" s="69"/>
      <c r="E11" s="46"/>
      <c r="F11" s="46"/>
      <c r="G11" s="46"/>
      <c r="H11" s="45"/>
      <c r="I11" s="46"/>
      <c r="J11" s="45"/>
      <c r="K11" s="46"/>
      <c r="L11" s="47" t="e">
        <f t="shared" si="1"/>
        <v>#DIV/0!</v>
      </c>
      <c r="M11" s="48"/>
      <c r="N11" s="48"/>
      <c r="O11" s="45"/>
      <c r="P11" s="49"/>
      <c r="Q11" s="1"/>
      <c r="U11">
        <f>$C$8+3</f>
        <v>3</v>
      </c>
    </row>
    <row r="12" spans="2:21" ht="18" customHeight="1" thickTop="1" thickBot="1" x14ac:dyDescent="0.35">
      <c r="B12" s="1"/>
      <c r="C12" s="44">
        <f t="shared" si="0"/>
        <v>4</v>
      </c>
      <c r="D12" s="69"/>
      <c r="E12" s="46"/>
      <c r="F12" s="46"/>
      <c r="G12" s="46"/>
      <c r="H12" s="45"/>
      <c r="I12" s="46"/>
      <c r="J12" s="45"/>
      <c r="K12" s="46"/>
      <c r="L12" s="47" t="e">
        <f t="shared" si="1"/>
        <v>#DIV/0!</v>
      </c>
      <c r="M12" s="48"/>
      <c r="N12" s="48"/>
      <c r="O12" s="45"/>
      <c r="P12" s="49"/>
      <c r="Q12" s="1"/>
      <c r="U12">
        <f>$C$8+4</f>
        <v>4</v>
      </c>
    </row>
    <row r="13" spans="2:21" ht="18" customHeight="1" thickTop="1" thickBot="1" x14ac:dyDescent="0.35">
      <c r="B13" s="1"/>
      <c r="C13" s="44">
        <f t="shared" si="0"/>
        <v>5</v>
      </c>
      <c r="D13" s="69"/>
      <c r="E13" s="46"/>
      <c r="F13" s="46"/>
      <c r="G13" s="46"/>
      <c r="H13" s="45"/>
      <c r="I13" s="46"/>
      <c r="J13" s="45"/>
      <c r="K13" s="46"/>
      <c r="L13" s="47" t="e">
        <f t="shared" si="1"/>
        <v>#DIV/0!</v>
      </c>
      <c r="M13" s="48"/>
      <c r="N13" s="48"/>
      <c r="O13" s="45"/>
      <c r="P13" s="49"/>
      <c r="Q13" s="1"/>
      <c r="U13">
        <f>$C$8+5</f>
        <v>5</v>
      </c>
    </row>
    <row r="14" spans="2:21" ht="18" customHeight="1" thickTop="1" thickBot="1" x14ac:dyDescent="0.35">
      <c r="B14" s="1"/>
      <c r="C14" s="44">
        <f t="shared" si="0"/>
        <v>6</v>
      </c>
      <c r="D14" s="69"/>
      <c r="E14" s="46"/>
      <c r="F14" s="46"/>
      <c r="G14" s="46"/>
      <c r="H14" s="45"/>
      <c r="I14" s="46"/>
      <c r="J14" s="45"/>
      <c r="K14" s="46"/>
      <c r="L14" s="47" t="e">
        <f t="shared" si="1"/>
        <v>#DIV/0!</v>
      </c>
      <c r="M14" s="48"/>
      <c r="N14" s="48"/>
      <c r="O14" s="45"/>
      <c r="P14" s="49"/>
      <c r="Q14" s="1"/>
      <c r="U14">
        <f>$C$8+6</f>
        <v>6</v>
      </c>
    </row>
    <row r="15" spans="2:21" ht="18" customHeight="1" thickTop="1" thickBot="1" x14ac:dyDescent="0.35">
      <c r="B15" s="1"/>
      <c r="C15" s="44">
        <f t="shared" si="0"/>
        <v>7</v>
      </c>
      <c r="D15" s="69"/>
      <c r="E15" s="46"/>
      <c r="F15" s="46"/>
      <c r="G15" s="46"/>
      <c r="H15" s="45"/>
      <c r="I15" s="46"/>
      <c r="J15" s="45"/>
      <c r="K15" s="46"/>
      <c r="L15" s="47" t="e">
        <f t="shared" si="1"/>
        <v>#DIV/0!</v>
      </c>
      <c r="M15" s="48"/>
      <c r="N15" s="48"/>
      <c r="O15" s="45"/>
      <c r="P15" s="49"/>
      <c r="Q15" s="1"/>
      <c r="U15">
        <f>$C$8+7</f>
        <v>7</v>
      </c>
    </row>
    <row r="16" spans="2:21" ht="18" customHeight="1" thickTop="1" thickBot="1" x14ac:dyDescent="0.35">
      <c r="B16" s="1"/>
      <c r="C16" s="44">
        <f t="shared" si="0"/>
        <v>8</v>
      </c>
      <c r="D16" s="69"/>
      <c r="E16" s="46"/>
      <c r="F16" s="46"/>
      <c r="G16" s="46"/>
      <c r="H16" s="45"/>
      <c r="I16" s="46"/>
      <c r="J16" s="45"/>
      <c r="K16" s="46"/>
      <c r="L16" s="47" t="e">
        <f t="shared" si="1"/>
        <v>#DIV/0!</v>
      </c>
      <c r="M16" s="48"/>
      <c r="N16" s="48"/>
      <c r="O16" s="45"/>
      <c r="P16" s="49"/>
      <c r="Q16" s="1"/>
      <c r="U16">
        <f>$C$8+8</f>
        <v>8</v>
      </c>
    </row>
    <row r="17" spans="2:21" ht="18" customHeight="1" thickTop="1" thickBot="1" x14ac:dyDescent="0.35">
      <c r="B17" s="1"/>
      <c r="C17" s="44">
        <f t="shared" si="0"/>
        <v>9</v>
      </c>
      <c r="D17" s="69"/>
      <c r="E17" s="46"/>
      <c r="F17" s="46"/>
      <c r="G17" s="46"/>
      <c r="H17" s="45"/>
      <c r="I17" s="46"/>
      <c r="J17" s="45"/>
      <c r="K17" s="46"/>
      <c r="L17" s="47" t="e">
        <f t="shared" si="1"/>
        <v>#DIV/0!</v>
      </c>
      <c r="M17" s="48"/>
      <c r="N17" s="48"/>
      <c r="O17" s="45"/>
      <c r="P17" s="49"/>
      <c r="Q17" s="1"/>
      <c r="U17">
        <f>$C$8+9</f>
        <v>9</v>
      </c>
    </row>
    <row r="18" spans="2:21" ht="18" customHeight="1" thickTop="1" thickBot="1" x14ac:dyDescent="0.35">
      <c r="B18" s="1"/>
      <c r="C18" s="44">
        <f t="shared" si="0"/>
        <v>10</v>
      </c>
      <c r="D18" s="69"/>
      <c r="E18" s="46"/>
      <c r="F18" s="46"/>
      <c r="G18" s="46"/>
      <c r="H18" s="45"/>
      <c r="I18" s="46"/>
      <c r="J18" s="45"/>
      <c r="K18" s="46"/>
      <c r="L18" s="47" t="e">
        <f t="shared" si="1"/>
        <v>#DIV/0!</v>
      </c>
      <c r="M18" s="48"/>
      <c r="N18" s="48"/>
      <c r="O18" s="45"/>
      <c r="P18" s="49"/>
      <c r="Q18" s="1"/>
      <c r="U18">
        <f>$C$8+10</f>
        <v>10</v>
      </c>
    </row>
    <row r="19" spans="2:21" ht="18" customHeight="1" thickTop="1" thickBot="1" x14ac:dyDescent="0.35">
      <c r="B19" s="1"/>
      <c r="C19" s="44">
        <f t="shared" si="0"/>
        <v>11</v>
      </c>
      <c r="D19" s="69"/>
      <c r="E19" s="46"/>
      <c r="F19" s="46"/>
      <c r="G19" s="46"/>
      <c r="H19" s="45"/>
      <c r="I19" s="46"/>
      <c r="J19" s="45"/>
      <c r="K19" s="46"/>
      <c r="L19" s="47" t="e">
        <f t="shared" si="1"/>
        <v>#DIV/0!</v>
      </c>
      <c r="M19" s="48"/>
      <c r="N19" s="48"/>
      <c r="O19" s="45"/>
      <c r="P19" s="49"/>
      <c r="Q19" s="1"/>
      <c r="U19">
        <f>$C$8+11</f>
        <v>11</v>
      </c>
    </row>
    <row r="20" spans="2:21" ht="18" customHeight="1" thickTop="1" thickBot="1" x14ac:dyDescent="0.35">
      <c r="B20" s="1"/>
      <c r="C20" s="44">
        <f t="shared" si="0"/>
        <v>12</v>
      </c>
      <c r="D20" s="69"/>
      <c r="E20" s="46"/>
      <c r="F20" s="46"/>
      <c r="G20" s="46"/>
      <c r="H20" s="45"/>
      <c r="I20" s="46"/>
      <c r="J20" s="45"/>
      <c r="K20" s="46"/>
      <c r="L20" s="47" t="e">
        <f t="shared" si="1"/>
        <v>#DIV/0!</v>
      </c>
      <c r="M20" s="48"/>
      <c r="N20" s="48"/>
      <c r="O20" s="45"/>
      <c r="P20" s="49"/>
      <c r="Q20" s="1"/>
      <c r="U20">
        <f>$C$8+12</f>
        <v>12</v>
      </c>
    </row>
    <row r="21" spans="2:21" ht="18" customHeight="1" thickTop="1" thickBot="1" x14ac:dyDescent="0.35">
      <c r="B21" s="1"/>
      <c r="C21" s="44">
        <f t="shared" si="0"/>
        <v>13</v>
      </c>
      <c r="D21" s="69"/>
      <c r="E21" s="46"/>
      <c r="F21" s="46"/>
      <c r="G21" s="46"/>
      <c r="H21" s="45"/>
      <c r="I21" s="46"/>
      <c r="J21" s="45"/>
      <c r="K21" s="46"/>
      <c r="L21" s="47" t="e">
        <f t="shared" si="1"/>
        <v>#DIV/0!</v>
      </c>
      <c r="M21" s="48"/>
      <c r="N21" s="48"/>
      <c r="O21" s="45"/>
      <c r="P21" s="49"/>
      <c r="Q21" s="1"/>
      <c r="U21">
        <f>$C$8+13</f>
        <v>13</v>
      </c>
    </row>
    <row r="22" spans="2:21" ht="18" customHeight="1" thickTop="1" thickBot="1" x14ac:dyDescent="0.35">
      <c r="B22" s="1"/>
      <c r="C22" s="44">
        <f t="shared" si="0"/>
        <v>14</v>
      </c>
      <c r="D22" s="69"/>
      <c r="E22" s="46"/>
      <c r="F22" s="46"/>
      <c r="G22" s="46"/>
      <c r="H22" s="45"/>
      <c r="I22" s="46"/>
      <c r="J22" s="45"/>
      <c r="K22" s="46"/>
      <c r="L22" s="47" t="e">
        <f t="shared" si="1"/>
        <v>#DIV/0!</v>
      </c>
      <c r="M22" s="48"/>
      <c r="N22" s="48"/>
      <c r="O22" s="45"/>
      <c r="P22" s="49"/>
      <c r="Q22" s="1"/>
      <c r="U22">
        <f>$C$8+14</f>
        <v>14</v>
      </c>
    </row>
    <row r="23" spans="2:21" ht="18" customHeight="1" thickTop="1" thickBot="1" x14ac:dyDescent="0.35">
      <c r="B23" s="1"/>
      <c r="C23" s="44">
        <f t="shared" si="0"/>
        <v>15</v>
      </c>
      <c r="D23" s="69"/>
      <c r="E23" s="46"/>
      <c r="F23" s="46"/>
      <c r="G23" s="46"/>
      <c r="H23" s="45"/>
      <c r="I23" s="46"/>
      <c r="J23" s="45"/>
      <c r="K23" s="46"/>
      <c r="L23" s="47" t="e">
        <f t="shared" si="1"/>
        <v>#DIV/0!</v>
      </c>
      <c r="M23" s="48"/>
      <c r="N23" s="48"/>
      <c r="O23" s="45"/>
      <c r="P23" s="49"/>
      <c r="Q23" s="1"/>
      <c r="U23">
        <f>$C$8+15</f>
        <v>15</v>
      </c>
    </row>
    <row r="24" spans="2:21" ht="18" customHeight="1" thickTop="1" thickBot="1" x14ac:dyDescent="0.35">
      <c r="B24" s="1"/>
      <c r="C24" s="44">
        <f t="shared" si="0"/>
        <v>16</v>
      </c>
      <c r="D24" s="69"/>
      <c r="E24" s="46"/>
      <c r="F24" s="46"/>
      <c r="G24" s="46"/>
      <c r="H24" s="45"/>
      <c r="I24" s="46"/>
      <c r="J24" s="45"/>
      <c r="K24" s="46"/>
      <c r="L24" s="47" t="e">
        <f t="shared" si="1"/>
        <v>#DIV/0!</v>
      </c>
      <c r="M24" s="48"/>
      <c r="N24" s="48"/>
      <c r="O24" s="45"/>
      <c r="P24" s="49"/>
      <c r="Q24" s="1"/>
      <c r="U24">
        <f>$C$8+16</f>
        <v>16</v>
      </c>
    </row>
    <row r="25" spans="2:21" ht="18" customHeight="1" thickTop="1" thickBot="1" x14ac:dyDescent="0.35">
      <c r="B25" s="1"/>
      <c r="C25" s="44">
        <f t="shared" si="0"/>
        <v>17</v>
      </c>
      <c r="D25" s="69"/>
      <c r="E25" s="46"/>
      <c r="F25" s="46"/>
      <c r="G25" s="46"/>
      <c r="H25" s="45"/>
      <c r="I25" s="46"/>
      <c r="J25" s="45"/>
      <c r="K25" s="46"/>
      <c r="L25" s="47" t="e">
        <f t="shared" si="1"/>
        <v>#DIV/0!</v>
      </c>
      <c r="M25" s="48"/>
      <c r="N25" s="48"/>
      <c r="O25" s="45"/>
      <c r="P25" s="49"/>
      <c r="Q25" s="1"/>
      <c r="U25">
        <f>$C$8+17</f>
        <v>17</v>
      </c>
    </row>
    <row r="26" spans="2:21" ht="18" customHeight="1" thickTop="1" thickBot="1" x14ac:dyDescent="0.35">
      <c r="B26" s="1"/>
      <c r="C26" s="44">
        <f t="shared" si="0"/>
        <v>18</v>
      </c>
      <c r="D26" s="69"/>
      <c r="E26" s="46"/>
      <c r="F26" s="46"/>
      <c r="G26" s="46"/>
      <c r="H26" s="45"/>
      <c r="I26" s="46"/>
      <c r="J26" s="45"/>
      <c r="K26" s="46"/>
      <c r="L26" s="47" t="e">
        <f t="shared" si="1"/>
        <v>#DIV/0!</v>
      </c>
      <c r="M26" s="48"/>
      <c r="N26" s="48"/>
      <c r="O26" s="45"/>
      <c r="P26" s="49"/>
      <c r="Q26" s="1"/>
      <c r="U26">
        <f>$C$8+18</f>
        <v>18</v>
      </c>
    </row>
    <row r="27" spans="2:21" ht="18" customHeight="1" thickTop="1" thickBot="1" x14ac:dyDescent="0.35">
      <c r="B27" s="1"/>
      <c r="C27" s="50">
        <f t="shared" si="0"/>
        <v>19</v>
      </c>
      <c r="D27" s="70"/>
      <c r="E27" s="52"/>
      <c r="F27" s="52"/>
      <c r="G27" s="52"/>
      <c r="H27" s="51"/>
      <c r="I27" s="52"/>
      <c r="J27" s="51"/>
      <c r="K27" s="52"/>
      <c r="L27" s="53" t="e">
        <f t="shared" si="1"/>
        <v>#DIV/0!</v>
      </c>
      <c r="M27" s="54"/>
      <c r="N27" s="54"/>
      <c r="O27" s="51"/>
      <c r="P27" s="55"/>
      <c r="Q27" s="1"/>
      <c r="U27">
        <f>$C$8+19</f>
        <v>19</v>
      </c>
    </row>
    <row r="28" spans="2:21" ht="18" customHeight="1" thickTop="1" thickBot="1" x14ac:dyDescent="0.35">
      <c r="B28" s="1"/>
      <c r="C28" s="56" t="s">
        <v>0</v>
      </c>
      <c r="D28" s="71" t="e">
        <f>AVERAGE(D8:D27)</f>
        <v>#DIV/0!</v>
      </c>
      <c r="E28" s="58">
        <f>SUM(E8:E27)</f>
        <v>0</v>
      </c>
      <c r="F28" s="58">
        <f t="shared" ref="F28:N28" si="2">SUM(F8:F27)</f>
        <v>0</v>
      </c>
      <c r="G28" s="58">
        <f t="shared" si="2"/>
        <v>0</v>
      </c>
      <c r="H28" s="57">
        <f t="shared" ref="H28" si="3">SUM(H8:H27)</f>
        <v>0</v>
      </c>
      <c r="I28" s="58">
        <f t="shared" si="2"/>
        <v>0</v>
      </c>
      <c r="J28" s="57">
        <f t="shared" ref="J28" si="4">SUM(J8:J27)</f>
        <v>0</v>
      </c>
      <c r="K28" s="58">
        <f t="shared" si="2"/>
        <v>0</v>
      </c>
      <c r="L28" s="59" t="e">
        <f>AVERAGE(L8:L27)</f>
        <v>#DIV/0!</v>
      </c>
      <c r="M28" s="60">
        <f t="shared" si="2"/>
        <v>0</v>
      </c>
      <c r="N28" s="60">
        <f t="shared" si="2"/>
        <v>0</v>
      </c>
      <c r="O28" s="66">
        <f>SUM(O8:O27)</f>
        <v>0</v>
      </c>
      <c r="P28" s="67" t="e">
        <f>AVERAGE(P8:P27)</f>
        <v>#DIV/0!</v>
      </c>
      <c r="Q28" s="1"/>
    </row>
    <row r="29" spans="2:21" ht="19.95" customHeight="1" thickTop="1" thickBot="1" x14ac:dyDescent="0.35">
      <c r="B29" s="1"/>
      <c r="C29" s="10"/>
      <c r="D29" s="10"/>
      <c r="E29" s="11"/>
      <c r="F29" s="11"/>
      <c r="G29" s="11"/>
      <c r="H29" s="11"/>
      <c r="I29" s="11"/>
      <c r="J29" s="11"/>
      <c r="K29" s="11"/>
      <c r="L29" s="12"/>
      <c r="M29" s="12"/>
      <c r="N29" s="12"/>
      <c r="O29" s="12"/>
      <c r="P29" s="12"/>
      <c r="Q29" s="1"/>
    </row>
    <row r="30" spans="2:21" ht="19.95" customHeight="1" thickTop="1" thickBot="1" x14ac:dyDescent="0.35">
      <c r="B30" s="1"/>
      <c r="C30" s="233" t="s">
        <v>108</v>
      </c>
      <c r="D30" s="234"/>
      <c r="E30" s="234"/>
      <c r="F30" s="234"/>
      <c r="G30" s="235"/>
      <c r="H30" s="11"/>
      <c r="I30" s="11"/>
      <c r="J30" s="11"/>
      <c r="K30" s="11"/>
      <c r="L30" s="12"/>
      <c r="M30" s="25"/>
      <c r="N30" s="26"/>
      <c r="O30" s="26"/>
      <c r="P30" s="26"/>
      <c r="Q30" s="1"/>
    </row>
    <row r="31" spans="2:21" ht="4.95" customHeight="1" thickTop="1" thickBot="1" x14ac:dyDescent="0.35">
      <c r="B31" s="1"/>
      <c r="C31" s="236"/>
      <c r="D31" s="237"/>
      <c r="E31" s="237"/>
      <c r="F31" s="237"/>
      <c r="G31" s="238"/>
      <c r="H31" s="11"/>
      <c r="I31" s="11"/>
      <c r="J31" s="11"/>
      <c r="K31" s="11"/>
      <c r="L31" s="12"/>
      <c r="M31" s="249"/>
      <c r="N31" s="249"/>
      <c r="O31" s="249"/>
      <c r="P31" s="249"/>
      <c r="Q31" s="1"/>
    </row>
    <row r="32" spans="2:21" ht="18" customHeight="1" thickTop="1" thickBot="1" x14ac:dyDescent="0.35">
      <c r="B32" s="1"/>
      <c r="C32" s="250" t="s">
        <v>89</v>
      </c>
      <c r="D32" s="251"/>
      <c r="E32" s="251"/>
      <c r="F32" s="251"/>
      <c r="G32" s="61"/>
      <c r="H32" s="1"/>
      <c r="I32" s="1"/>
      <c r="J32" s="1"/>
      <c r="K32" s="1"/>
      <c r="L32" s="1"/>
      <c r="M32" s="30"/>
      <c r="N32" s="1"/>
      <c r="O32" s="1"/>
      <c r="P32" s="1"/>
      <c r="Q32" s="1"/>
    </row>
    <row r="33" spans="2:18" ht="18" customHeight="1" thickTop="1" thickBot="1" x14ac:dyDescent="0.35">
      <c r="B33" s="1"/>
      <c r="C33" s="252" t="s">
        <v>90</v>
      </c>
      <c r="D33" s="253"/>
      <c r="E33" s="253"/>
      <c r="F33" s="253"/>
      <c r="G33" s="62"/>
      <c r="H33" s="11"/>
      <c r="I33" s="11"/>
      <c r="J33" s="11"/>
      <c r="K33" s="11"/>
      <c r="L33" s="12"/>
      <c r="M33" s="31"/>
      <c r="N33" s="12"/>
      <c r="O33" s="12"/>
      <c r="P33" s="12"/>
      <c r="Q33" s="1"/>
    </row>
    <row r="34" spans="2:18" ht="18" customHeight="1" thickTop="1" thickBot="1" x14ac:dyDescent="0.35">
      <c r="B34" s="1"/>
      <c r="C34" s="254" t="s">
        <v>91</v>
      </c>
      <c r="D34" s="255"/>
      <c r="E34" s="255"/>
      <c r="F34" s="255"/>
      <c r="G34" s="63"/>
      <c r="H34" s="11"/>
      <c r="I34" s="11"/>
      <c r="J34" s="11"/>
      <c r="K34" s="11"/>
      <c r="L34" s="12"/>
      <c r="M34" s="31"/>
      <c r="N34" s="12"/>
      <c r="O34" s="12"/>
      <c r="P34" s="12"/>
      <c r="Q34" s="1"/>
    </row>
    <row r="35" spans="2:18" ht="15.6" thickTop="1" thickBot="1" x14ac:dyDescent="0.35">
      <c r="B35" s="1"/>
      <c r="C35" s="1"/>
      <c r="D35" s="1"/>
      <c r="E35" s="1"/>
      <c r="F35" s="1"/>
      <c r="G35" s="1"/>
      <c r="H35" s="1"/>
      <c r="I35" s="1"/>
      <c r="J35" s="1"/>
      <c r="K35" s="1"/>
      <c r="L35" s="1"/>
      <c r="M35" s="1"/>
      <c r="N35" s="1"/>
      <c r="O35" s="1"/>
      <c r="P35" s="1"/>
      <c r="Q35" s="1"/>
      <c r="R35" s="1"/>
    </row>
    <row r="36" spans="2:18" ht="19.95" customHeight="1" thickTop="1" thickBot="1" x14ac:dyDescent="0.35">
      <c r="B36" s="1"/>
      <c r="C36" s="233" t="s">
        <v>109</v>
      </c>
      <c r="D36" s="234"/>
      <c r="E36" s="234"/>
      <c r="F36" s="234"/>
      <c r="G36" s="235"/>
      <c r="H36" s="11"/>
      <c r="I36" s="11"/>
      <c r="J36" s="11"/>
      <c r="K36" s="11"/>
      <c r="L36" s="12"/>
      <c r="M36" s="25"/>
      <c r="N36" s="26"/>
      <c r="O36" s="26"/>
      <c r="P36" s="26"/>
      <c r="Q36" s="1"/>
      <c r="R36" s="1"/>
    </row>
    <row r="37" spans="2:18" ht="4.95" customHeight="1" thickTop="1" thickBot="1" x14ac:dyDescent="0.35">
      <c r="B37" s="1"/>
      <c r="C37" s="236"/>
      <c r="D37" s="237"/>
      <c r="E37" s="237"/>
      <c r="F37" s="237"/>
      <c r="G37" s="238"/>
      <c r="H37" s="11"/>
      <c r="I37" s="11"/>
      <c r="J37" s="11"/>
      <c r="K37" s="11"/>
      <c r="L37" s="12"/>
      <c r="M37" s="249"/>
      <c r="N37" s="249"/>
      <c r="O37" s="249"/>
      <c r="P37" s="249"/>
      <c r="Q37" s="1"/>
      <c r="R37" s="1"/>
    </row>
    <row r="38" spans="2:18" ht="18" customHeight="1" thickTop="1" thickBot="1" x14ac:dyDescent="0.35">
      <c r="B38" s="1"/>
      <c r="C38" s="245" t="s">
        <v>92</v>
      </c>
      <c r="D38" s="246"/>
      <c r="E38" s="246"/>
      <c r="F38" s="246"/>
      <c r="G38" s="64"/>
      <c r="H38" s="1"/>
      <c r="I38" s="1"/>
      <c r="J38" s="1"/>
      <c r="K38" s="1"/>
      <c r="L38" s="1"/>
      <c r="M38" s="27"/>
      <c r="N38" s="1"/>
      <c r="O38" s="1"/>
      <c r="P38" s="1"/>
      <c r="Q38" s="1"/>
      <c r="R38" s="1"/>
    </row>
    <row r="39" spans="2:18" ht="18" customHeight="1" thickTop="1" thickBot="1" x14ac:dyDescent="0.35">
      <c r="B39" s="1"/>
      <c r="C39" s="247" t="s">
        <v>95</v>
      </c>
      <c r="D39" s="248"/>
      <c r="E39" s="248"/>
      <c r="F39" s="248"/>
      <c r="G39" s="62"/>
      <c r="H39" s="11"/>
      <c r="I39" s="11"/>
      <c r="J39" s="11"/>
      <c r="K39" s="11"/>
      <c r="L39" s="12"/>
      <c r="M39" s="28"/>
      <c r="N39" s="12"/>
      <c r="O39" s="12"/>
      <c r="P39" s="12"/>
      <c r="Q39" s="1"/>
      <c r="R39" s="1"/>
    </row>
    <row r="40" spans="2:18" ht="18" customHeight="1" thickTop="1" thickBot="1" x14ac:dyDescent="0.35">
      <c r="B40" s="1"/>
      <c r="C40" s="231" t="s">
        <v>110</v>
      </c>
      <c r="D40" s="232"/>
      <c r="E40" s="232"/>
      <c r="F40" s="232"/>
      <c r="G40" s="72"/>
      <c r="H40" s="11"/>
      <c r="I40" s="11"/>
      <c r="J40" s="11"/>
      <c r="K40" s="11"/>
      <c r="L40" s="12"/>
      <c r="M40" s="28"/>
      <c r="N40" s="12"/>
      <c r="O40" s="12"/>
      <c r="P40" s="12"/>
      <c r="Q40" s="1"/>
      <c r="R40" s="1"/>
    </row>
    <row r="41" spans="2:18" ht="18" customHeight="1" thickTop="1" thickBot="1" x14ac:dyDescent="0.35">
      <c r="B41" s="1"/>
      <c r="C41" s="231" t="s">
        <v>111</v>
      </c>
      <c r="D41" s="232"/>
      <c r="E41" s="232"/>
      <c r="F41" s="232"/>
      <c r="G41" s="72"/>
      <c r="H41" s="11"/>
      <c r="I41" s="11"/>
      <c r="J41" s="11"/>
      <c r="K41" s="11"/>
      <c r="L41" s="12"/>
      <c r="M41" s="28"/>
      <c r="N41" s="12"/>
      <c r="O41" s="12"/>
      <c r="P41" s="12"/>
      <c r="Q41" s="1"/>
      <c r="R41" s="1"/>
    </row>
    <row r="42" spans="2:18" ht="18" customHeight="1" thickTop="1" thickBot="1" x14ac:dyDescent="0.35">
      <c r="B42" s="1"/>
      <c r="C42" s="245" t="s">
        <v>93</v>
      </c>
      <c r="D42" s="246"/>
      <c r="E42" s="246"/>
      <c r="F42" s="246"/>
      <c r="G42" s="64"/>
      <c r="H42" s="1"/>
      <c r="I42" s="1"/>
      <c r="J42" s="1"/>
      <c r="K42" s="1"/>
      <c r="L42" s="1"/>
      <c r="M42" s="27"/>
      <c r="N42" s="1"/>
      <c r="O42" s="1"/>
      <c r="P42" s="1"/>
      <c r="Q42" s="1"/>
      <c r="R42" s="1"/>
    </row>
    <row r="43" spans="2:18" ht="18" customHeight="1" thickTop="1" thickBot="1" x14ac:dyDescent="0.35">
      <c r="B43" s="1"/>
      <c r="C43" s="247" t="s">
        <v>96</v>
      </c>
      <c r="D43" s="248"/>
      <c r="E43" s="248"/>
      <c r="F43" s="248"/>
      <c r="G43" s="65"/>
      <c r="H43" s="11"/>
      <c r="I43" s="11"/>
      <c r="J43" s="11"/>
      <c r="K43" s="11"/>
      <c r="L43" s="12"/>
      <c r="M43" s="28"/>
      <c r="N43" s="12"/>
      <c r="O43" s="12"/>
      <c r="P43" s="12"/>
      <c r="Q43" s="1"/>
      <c r="R43" s="1"/>
    </row>
    <row r="44" spans="2:18" ht="18" customHeight="1" thickTop="1" thickBot="1" x14ac:dyDescent="0.35">
      <c r="B44" s="1"/>
      <c r="C44" s="231" t="s">
        <v>97</v>
      </c>
      <c r="D44" s="232"/>
      <c r="E44" s="232"/>
      <c r="F44" s="232"/>
      <c r="G44" s="72"/>
      <c r="H44" s="11"/>
      <c r="I44" s="11"/>
      <c r="J44" s="11"/>
      <c r="K44" s="11"/>
      <c r="L44" s="12"/>
      <c r="M44" s="28"/>
      <c r="N44" s="12"/>
      <c r="O44" s="12"/>
      <c r="P44" s="12"/>
      <c r="Q44" s="1"/>
      <c r="R44" s="1"/>
    </row>
    <row r="45" spans="2:18" ht="18" customHeight="1" thickTop="1" thickBot="1" x14ac:dyDescent="0.35">
      <c r="B45" s="1"/>
      <c r="C45" s="231" t="s">
        <v>112</v>
      </c>
      <c r="D45" s="232"/>
      <c r="E45" s="232"/>
      <c r="F45" s="232"/>
      <c r="G45" s="73"/>
      <c r="H45" s="11"/>
      <c r="I45" s="11"/>
      <c r="J45" s="11"/>
      <c r="K45" s="11"/>
      <c r="L45" s="12"/>
      <c r="M45" s="28"/>
      <c r="N45" s="12"/>
      <c r="O45" s="12"/>
      <c r="P45" s="12"/>
      <c r="Q45" s="1"/>
      <c r="R45" s="1"/>
    </row>
    <row r="46" spans="2:18" ht="18" customHeight="1" thickTop="1" thickBot="1" x14ac:dyDescent="0.35">
      <c r="B46" s="1"/>
      <c r="C46" s="245" t="s">
        <v>94</v>
      </c>
      <c r="D46" s="246"/>
      <c r="E46" s="246"/>
      <c r="F46" s="246"/>
      <c r="G46" s="64"/>
      <c r="H46" s="1"/>
      <c r="I46" s="1"/>
      <c r="J46" s="1"/>
      <c r="K46" s="1"/>
      <c r="L46" s="1"/>
      <c r="M46" s="27"/>
      <c r="N46" s="1"/>
      <c r="O46" s="1"/>
      <c r="P46" s="1"/>
      <c r="Q46" s="1"/>
      <c r="R46" s="1"/>
    </row>
    <row r="47" spans="2:18" ht="18" customHeight="1" thickTop="1" thickBot="1" x14ac:dyDescent="0.35">
      <c r="B47" s="1"/>
      <c r="C47" s="247" t="s">
        <v>98</v>
      </c>
      <c r="D47" s="248"/>
      <c r="E47" s="248"/>
      <c r="F47" s="248"/>
      <c r="G47" s="65"/>
      <c r="H47" s="11"/>
      <c r="I47" s="11"/>
      <c r="J47" s="11"/>
      <c r="K47" s="11"/>
      <c r="L47" s="12"/>
      <c r="M47" s="28"/>
      <c r="N47" s="12"/>
      <c r="O47" s="12"/>
      <c r="P47" s="12"/>
      <c r="Q47" s="1"/>
      <c r="R47" s="1"/>
    </row>
    <row r="48" spans="2:18" ht="18" customHeight="1" thickTop="1" thickBot="1" x14ac:dyDescent="0.35">
      <c r="B48" s="1"/>
      <c r="C48" s="231" t="s">
        <v>99</v>
      </c>
      <c r="D48" s="232"/>
      <c r="E48" s="232"/>
      <c r="F48" s="232"/>
      <c r="G48" s="72"/>
      <c r="H48" s="11"/>
      <c r="I48" s="11"/>
      <c r="J48" s="11"/>
      <c r="K48" s="11"/>
      <c r="L48" s="12"/>
      <c r="M48" s="28"/>
      <c r="N48" s="12"/>
      <c r="O48" s="12"/>
      <c r="P48" s="12"/>
      <c r="Q48" s="1"/>
      <c r="R48" s="1"/>
    </row>
    <row r="49" spans="2:18" ht="15" thickTop="1" x14ac:dyDescent="0.3">
      <c r="B49" s="1"/>
      <c r="C49" s="1"/>
      <c r="D49" s="1"/>
      <c r="E49" s="1"/>
      <c r="F49" s="1"/>
      <c r="G49" s="1"/>
      <c r="H49" s="1"/>
      <c r="I49" s="1"/>
      <c r="J49" s="1"/>
      <c r="K49" s="1"/>
      <c r="L49" s="1"/>
      <c r="M49" s="1"/>
      <c r="N49" s="1"/>
      <c r="O49" s="1"/>
      <c r="P49" s="1"/>
      <c r="Q49" s="1"/>
      <c r="R49" s="1"/>
    </row>
  </sheetData>
  <sheetProtection algorithmName="SHA-512" hashValue="Lu74dpqUOSvKAAlbqDY9RqM20vxyhcYFeqAX/ZuSZ8eM6xPl6iIoYM3XBGxBl544mSvn6MtO/CJEOXp4e2/WgA==" saltValue="Mw00VdF0Bj9QqKJ40SUxqg==" spinCount="100000" sheet="1" objects="1" scenarios="1"/>
  <protectedRanges>
    <protectedRange sqref="D7:K27 M7:P27 G32:G34 G39:G41 G43:G45 G47:G48" name="Range1"/>
  </protectedRanges>
  <mergeCells count="21">
    <mergeCell ref="C48:F48"/>
    <mergeCell ref="C42:F42"/>
    <mergeCell ref="C43:F43"/>
    <mergeCell ref="C44:F44"/>
    <mergeCell ref="C46:F46"/>
    <mergeCell ref="C47:F47"/>
    <mergeCell ref="C45:F45"/>
    <mergeCell ref="M37:P37"/>
    <mergeCell ref="C30:G30"/>
    <mergeCell ref="C31:G31"/>
    <mergeCell ref="M31:P31"/>
    <mergeCell ref="C32:F32"/>
    <mergeCell ref="C33:F33"/>
    <mergeCell ref="C34:F34"/>
    <mergeCell ref="C41:F41"/>
    <mergeCell ref="C36:G36"/>
    <mergeCell ref="C37:G37"/>
    <mergeCell ref="C3:G4"/>
    <mergeCell ref="C40:F40"/>
    <mergeCell ref="C38:F38"/>
    <mergeCell ref="C39:F39"/>
  </mergeCells>
  <conditionalFormatting sqref="G44:G45">
    <cfRule type="expression" dxfId="6" priority="3">
      <formula>$G$44&lt;&gt;$H$28</formula>
    </cfRule>
  </conditionalFormatting>
  <conditionalFormatting sqref="G48">
    <cfRule type="expression" dxfId="5" priority="1">
      <formula>$G$48&lt;&gt;$J$28</formula>
    </cfRule>
    <cfRule type="expression" dxfId="4" priority="2">
      <formula>$G$44&lt;&gt;$H$28</formula>
    </cfRule>
  </conditionalFormatting>
  <pageMargins left="0.7" right="0.7" top="0.75" bottom="0.75" header="0.3" footer="0.3"/>
  <pageSetup scale="38" orientation="portrait" r:id="rId1"/>
  <ignoredErrors>
    <ignoredError sqref="D28:K28 M28:P28" formulaRange="1"/>
    <ignoredError sqref="L28" 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promptTitle="Start of RPS Compliance Year" prompt="Select the Year 1 of RPS Compliance" xr:uid="{2EC508DF-DED7-4A02-858E-47340C7B1ED1}">
          <x14:formula1>
            <xm:f>pulldown!$B$3:$B$12</xm:f>
          </x14:formula1>
          <xm:sqref>G32</xm:sqref>
        </x14:dataValidation>
        <x14:dataValidation type="list" allowBlank="1" showInputMessage="1" showErrorMessage="1" promptTitle="Mode of RPS Compliance" prompt="Select &quot;1&quot; if the Mandated Participant shall contract its minimum RPS Requirements._x000a_Select &quot;2&quot; if the Mandated Participant shall construct its own RE Facility/ies for RPS compliance." xr:uid="{C7CB5221-45BC-45B0-A6CA-821F425AAFC5}">
          <x14:formula1>
            <xm:f>pulldown!$E$3:$E$4</xm:f>
          </x14:formula1>
          <xm:sqref>G33</xm:sqref>
        </x14:dataValidation>
        <x14:dataValidation type="list" allowBlank="1" showInputMessage="1" showErrorMessage="1" promptTitle="Issues/Concerns" prompt="Select &quot;Yes&quot; if the Mandated Participant has identified issues/concerns relative to its RPS compliance.  If &quot;Yes&quot;, indicate all issues/concerns and proposed mitigating actions on a separate sheet. _x000a_Select &quot;None&quot; if there are no existing issues/concerns." xr:uid="{D244A2F8-D3AC-4B6A-9433-39FBD691504B}">
          <x14:formula1>
            <xm:f>pulldown!$E$8:$E$9</xm:f>
          </x14:formula1>
          <xm:sqref>G34</xm:sqref>
        </x14:dataValidation>
        <x14:dataValidation type="list" errorStyle="information" allowBlank="1" showInputMessage="1" showErrorMessage="1" error="Select from the list." promptTitle="Type of BESS" prompt="Select from the list." xr:uid="{F9F5DB15-97A0-4E6E-AC45-6EB10709BB19}">
          <x14:formula1>
            <xm:f>pulldown!$F$28:$F$29</xm:f>
          </x14:formula1>
          <xm:sqref>G47</xm:sqref>
        </x14:dataValidation>
        <x14:dataValidation type="list" errorStyle="information" allowBlank="1" showInputMessage="1" showErrorMessage="1" error="Select from the list." promptTitle="RE Technology" prompt="Select from the list." xr:uid="{1CC1FFEB-3124-4B7A-BDFA-758869C1C6B0}">
          <x14:formula1>
            <xm:f>pulldown!$B$31:$B$35</xm:f>
          </x14:formula1>
          <xm:sqref>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CC11D-7C59-4E54-9945-711A0221918E}">
  <sheetPr>
    <pageSetUpPr fitToPage="1"/>
  </sheetPr>
  <dimension ref="A1:AX171"/>
  <sheetViews>
    <sheetView view="pageBreakPreview" zoomScale="70" zoomScaleNormal="70" zoomScaleSheetLayoutView="70" workbookViewId="0">
      <pane xSplit="7" ySplit="6" topLeftCell="H7" activePane="bottomRight" state="frozen"/>
      <selection pane="topRight" activeCell="H1" sqref="H1"/>
      <selection pane="bottomLeft" activeCell="A7" sqref="A7"/>
      <selection pane="bottomRight" activeCell="H15" sqref="H15:H16"/>
    </sheetView>
  </sheetViews>
  <sheetFormatPr defaultRowHeight="14.4" x14ac:dyDescent="0.3"/>
  <cols>
    <col min="1" max="1" width="2.5546875" customWidth="1"/>
    <col min="2" max="2" width="2.77734375" customWidth="1"/>
    <col min="3" max="3" width="8.77734375" style="7" customWidth="1"/>
    <col min="4" max="4" width="30.77734375" customWidth="1"/>
    <col min="5" max="5" width="40.77734375" customWidth="1"/>
    <col min="6" max="7" width="30.6640625" customWidth="1"/>
    <col min="8" max="10" width="15.77734375" customWidth="1"/>
    <col min="11" max="14" width="20.77734375" customWidth="1"/>
    <col min="15" max="36" width="15.77734375" customWidth="1"/>
    <col min="37" max="37" width="2.77734375" customWidth="1"/>
    <col min="38" max="39" width="8.88671875" hidden="1" customWidth="1"/>
    <col min="40" max="40" width="8.88671875" style="7" hidden="1" customWidth="1"/>
    <col min="41" max="41" width="27.33203125" style="7" hidden="1" customWidth="1"/>
    <col min="42" max="43" width="24" style="7" hidden="1" customWidth="1"/>
    <col min="44" max="44" width="21.109375" style="7" hidden="1" customWidth="1"/>
    <col min="45" max="45" width="20.77734375" style="7" hidden="1" customWidth="1"/>
    <col min="46" max="47" width="8.88671875" customWidth="1"/>
  </cols>
  <sheetData>
    <row r="1" spans="1:50" ht="15" customHeight="1" x14ac:dyDescent="0.3"/>
    <row r="2" spans="1:50" ht="15" customHeight="1" thickBot="1" x14ac:dyDescent="0.35">
      <c r="A2" s="1"/>
      <c r="B2" s="1"/>
      <c r="C2" s="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59"/>
      <c r="AM2" s="359"/>
      <c r="AN2" s="360"/>
      <c r="AO2" s="360"/>
      <c r="AP2" s="360"/>
      <c r="AQ2" s="360"/>
      <c r="AR2" s="360"/>
      <c r="AS2" s="360"/>
      <c r="AT2" s="359"/>
    </row>
    <row r="3" spans="1:50" ht="15" customHeight="1" thickTop="1" x14ac:dyDescent="0.3">
      <c r="B3" s="1"/>
      <c r="C3" s="258" t="s">
        <v>164</v>
      </c>
      <c r="D3" s="259"/>
      <c r="E3" s="259"/>
      <c r="F3" s="260"/>
      <c r="G3" s="99"/>
      <c r="H3" s="99"/>
      <c r="I3" s="99"/>
      <c r="J3" s="3"/>
      <c r="K3" s="3"/>
      <c r="L3" s="3"/>
      <c r="M3" s="3"/>
      <c r="N3" s="3"/>
      <c r="O3" s="99"/>
      <c r="P3" s="99"/>
      <c r="Q3" s="99"/>
      <c r="R3" s="99"/>
      <c r="S3" s="3"/>
      <c r="T3" s="3"/>
      <c r="U3" s="3"/>
      <c r="V3" s="3"/>
      <c r="W3" s="3"/>
      <c r="X3" s="3"/>
      <c r="Y3" s="3"/>
      <c r="Z3" s="3"/>
      <c r="AA3" s="3"/>
      <c r="AB3" s="3"/>
      <c r="AC3" s="3"/>
      <c r="AD3" s="3"/>
      <c r="AE3" s="3"/>
      <c r="AF3" s="3"/>
      <c r="AG3" s="3"/>
      <c r="AH3" s="3"/>
      <c r="AI3" s="3"/>
      <c r="AJ3" s="3"/>
      <c r="AK3" s="1"/>
      <c r="AL3" s="362"/>
      <c r="AM3" s="362"/>
      <c r="AN3" s="363"/>
      <c r="AO3" s="363"/>
      <c r="AP3" s="363"/>
      <c r="AQ3" s="363"/>
      <c r="AR3" s="363"/>
      <c r="AS3" s="363"/>
      <c r="AT3" s="362"/>
      <c r="AU3" s="362"/>
      <c r="AV3" s="362"/>
      <c r="AW3" s="362"/>
      <c r="AX3" s="362"/>
    </row>
    <row r="4" spans="1:50" ht="15" customHeight="1" thickBot="1" x14ac:dyDescent="0.35">
      <c r="B4" s="1"/>
      <c r="C4" s="261"/>
      <c r="D4" s="262"/>
      <c r="E4" s="262"/>
      <c r="F4" s="263"/>
      <c r="G4" s="99"/>
      <c r="H4" s="99"/>
      <c r="I4" s="99"/>
      <c r="J4" s="3"/>
      <c r="K4" s="3"/>
      <c r="L4" s="3"/>
      <c r="M4" s="3"/>
      <c r="N4" s="3"/>
      <c r="O4" s="99"/>
      <c r="P4" s="99"/>
      <c r="Q4" s="99"/>
      <c r="R4" s="99"/>
      <c r="S4" s="3"/>
      <c r="T4" s="3"/>
      <c r="U4" s="3"/>
      <c r="V4" s="3"/>
      <c r="W4" s="3"/>
      <c r="X4" s="3"/>
      <c r="Y4" s="3"/>
      <c r="Z4" s="3"/>
      <c r="AA4" s="3"/>
      <c r="AB4" s="3"/>
      <c r="AC4" s="3"/>
      <c r="AD4" s="3"/>
      <c r="AE4" s="3"/>
      <c r="AF4" s="3"/>
      <c r="AG4" s="3"/>
      <c r="AH4" s="3"/>
      <c r="AI4" s="3"/>
      <c r="AJ4" s="3"/>
      <c r="AK4" s="1"/>
      <c r="AL4" s="362"/>
      <c r="AM4" s="362"/>
      <c r="AN4" s="363"/>
      <c r="AO4" s="363"/>
      <c r="AP4" s="363"/>
      <c r="AQ4" s="363"/>
      <c r="AR4" s="363"/>
      <c r="AS4" s="363"/>
      <c r="AT4" s="362"/>
      <c r="AU4" s="362"/>
      <c r="AV4" s="362"/>
      <c r="AW4" s="362"/>
      <c r="AX4" s="362"/>
    </row>
    <row r="5" spans="1:50" ht="15" customHeight="1" thickTop="1" thickBot="1" x14ac:dyDescent="0.35">
      <c r="A5" s="1"/>
      <c r="B5" s="1"/>
      <c r="C5" s="8"/>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362"/>
      <c r="AM5" s="362"/>
      <c r="AN5" s="363"/>
      <c r="AO5" s="363"/>
      <c r="AP5" s="363"/>
      <c r="AQ5" s="363"/>
      <c r="AR5" s="363"/>
      <c r="AS5" s="363"/>
      <c r="AT5" s="362"/>
      <c r="AU5" s="362"/>
      <c r="AV5" s="362"/>
      <c r="AW5" s="362"/>
      <c r="AX5" s="362"/>
    </row>
    <row r="6" spans="1:50" ht="79.95" customHeight="1" thickTop="1" thickBot="1" x14ac:dyDescent="0.35">
      <c r="A6" s="1"/>
      <c r="B6" s="1"/>
      <c r="C6" s="35" t="s">
        <v>67</v>
      </c>
      <c r="D6" s="35" t="s">
        <v>165</v>
      </c>
      <c r="E6" s="35" t="s">
        <v>166</v>
      </c>
      <c r="F6" s="35" t="s">
        <v>167</v>
      </c>
      <c r="G6" s="35" t="s">
        <v>168</v>
      </c>
      <c r="H6" s="35" t="s">
        <v>169</v>
      </c>
      <c r="I6" s="35" t="s">
        <v>181</v>
      </c>
      <c r="J6" s="35" t="s">
        <v>182</v>
      </c>
      <c r="K6" s="35" t="s">
        <v>183</v>
      </c>
      <c r="L6" s="35" t="s">
        <v>184</v>
      </c>
      <c r="M6" s="35" t="s">
        <v>185</v>
      </c>
      <c r="N6" s="34" t="s">
        <v>186</v>
      </c>
      <c r="O6" s="107" t="s">
        <v>141</v>
      </c>
      <c r="P6" s="118" t="str" cm="1">
        <f t="array" ref="P6:AJ6">TRANSPOSE('B. Simulation Results'!C7:C27)</f>
        <v>Year 0</v>
      </c>
      <c r="Q6" s="118">
        <v>0</v>
      </c>
      <c r="R6" s="119">
        <v>1</v>
      </c>
      <c r="S6" s="119">
        <v>2</v>
      </c>
      <c r="T6" s="119">
        <v>3</v>
      </c>
      <c r="U6" s="119">
        <v>4</v>
      </c>
      <c r="V6" s="119">
        <v>5</v>
      </c>
      <c r="W6" s="36">
        <v>6</v>
      </c>
      <c r="X6" s="36">
        <v>7</v>
      </c>
      <c r="Y6" s="36">
        <v>8</v>
      </c>
      <c r="Z6" s="36">
        <v>9</v>
      </c>
      <c r="AA6" s="36">
        <v>10</v>
      </c>
      <c r="AB6" s="36">
        <v>11</v>
      </c>
      <c r="AC6" s="36">
        <v>12</v>
      </c>
      <c r="AD6" s="36">
        <v>13</v>
      </c>
      <c r="AE6" s="36">
        <v>14</v>
      </c>
      <c r="AF6" s="36">
        <v>15</v>
      </c>
      <c r="AG6" s="36">
        <v>16</v>
      </c>
      <c r="AH6" s="36">
        <v>17</v>
      </c>
      <c r="AI6" s="36">
        <v>18</v>
      </c>
      <c r="AJ6" s="37">
        <v>19</v>
      </c>
      <c r="AK6" s="1"/>
      <c r="AL6" s="362"/>
      <c r="AM6" s="362"/>
      <c r="AN6" s="363" t="s">
        <v>67</v>
      </c>
      <c r="AO6" s="363" t="str">
        <f>D6</f>
        <v>26.
Concerned DU</v>
      </c>
      <c r="AP6" s="363" t="str">
        <f>H6</f>
        <v xml:space="preserve">30.
Resource </v>
      </c>
      <c r="AQ6" s="363" t="str">
        <f>I6</f>
        <v>31.
Eligibility</v>
      </c>
      <c r="AR6" s="363" t="str">
        <f>K6</f>
        <v>33.
PSA Status</v>
      </c>
      <c r="AS6" s="363" t="str">
        <f>G6</f>
        <v>29.
Plant Name</v>
      </c>
      <c r="AT6" s="362"/>
      <c r="AU6" s="362"/>
      <c r="AV6" s="362"/>
      <c r="AW6" s="362"/>
      <c r="AX6" s="362"/>
    </row>
    <row r="7" spans="1:50" ht="30" customHeight="1" thickTop="1" thickBot="1" x14ac:dyDescent="0.35">
      <c r="A7" s="1"/>
      <c r="B7" s="1"/>
      <c r="C7" s="264">
        <f>AN7</f>
        <v>1</v>
      </c>
      <c r="D7" s="282" t="s">
        <v>144</v>
      </c>
      <c r="E7" s="280"/>
      <c r="F7" s="280"/>
      <c r="G7" s="283"/>
      <c r="H7" s="280"/>
      <c r="I7" s="280"/>
      <c r="J7" s="280"/>
      <c r="K7" s="280"/>
      <c r="L7" s="281"/>
      <c r="M7" s="281"/>
      <c r="N7" s="269"/>
      <c r="O7" s="116" t="s">
        <v>142</v>
      </c>
      <c r="P7" s="106"/>
      <c r="Q7" s="106"/>
      <c r="R7" s="100"/>
      <c r="S7" s="100"/>
      <c r="T7" s="100"/>
      <c r="U7" s="101"/>
      <c r="V7" s="102"/>
      <c r="W7" s="103"/>
      <c r="X7" s="103"/>
      <c r="Y7" s="103"/>
      <c r="Z7" s="103"/>
      <c r="AA7" s="103"/>
      <c r="AB7" s="101"/>
      <c r="AC7" s="102"/>
      <c r="AD7" s="103"/>
      <c r="AE7" s="103"/>
      <c r="AF7" s="103"/>
      <c r="AG7" s="103"/>
      <c r="AH7" s="103"/>
      <c r="AI7" s="103"/>
      <c r="AJ7" s="103"/>
      <c r="AK7" s="1"/>
      <c r="AL7" s="364">
        <v>0.4</v>
      </c>
      <c r="AM7" s="362"/>
      <c r="AN7" s="363">
        <v>1</v>
      </c>
      <c r="AO7" s="363" t="s">
        <v>144</v>
      </c>
      <c r="AP7" s="363">
        <f>H7</f>
        <v>0</v>
      </c>
      <c r="AQ7" s="363">
        <f>I7</f>
        <v>0</v>
      </c>
      <c r="AR7" s="363">
        <f>K7</f>
        <v>0</v>
      </c>
      <c r="AS7" s="363">
        <f>G7</f>
        <v>0</v>
      </c>
      <c r="AT7" s="362"/>
      <c r="AU7" s="362"/>
      <c r="AV7" s="362"/>
      <c r="AW7" s="362"/>
      <c r="AX7" s="362"/>
    </row>
    <row r="8" spans="1:50" ht="30" customHeight="1" thickTop="1" thickBot="1" x14ac:dyDescent="0.35">
      <c r="A8" s="1"/>
      <c r="B8" s="1"/>
      <c r="C8" s="265"/>
      <c r="D8" s="272"/>
      <c r="E8" s="274"/>
      <c r="F8" s="274"/>
      <c r="G8" s="276"/>
      <c r="H8" s="274"/>
      <c r="I8" s="274"/>
      <c r="J8" s="274"/>
      <c r="K8" s="274"/>
      <c r="L8" s="278"/>
      <c r="M8" s="278"/>
      <c r="N8" s="270"/>
      <c r="O8" s="117" t="s">
        <v>143</v>
      </c>
      <c r="P8" s="109"/>
      <c r="Q8" s="109"/>
      <c r="R8" s="120"/>
      <c r="S8" s="121"/>
      <c r="T8" s="121"/>
      <c r="U8" s="120"/>
      <c r="V8" s="122"/>
      <c r="W8" s="123"/>
      <c r="X8" s="123"/>
      <c r="Y8" s="123"/>
      <c r="Z8" s="123"/>
      <c r="AA8" s="123"/>
      <c r="AB8" s="120"/>
      <c r="AC8" s="122"/>
      <c r="AD8" s="123"/>
      <c r="AE8" s="123"/>
      <c r="AF8" s="123"/>
      <c r="AG8" s="123"/>
      <c r="AH8" s="123"/>
      <c r="AI8" s="123"/>
      <c r="AJ8" s="123"/>
      <c r="AK8" s="1"/>
      <c r="AL8" s="362"/>
      <c r="AM8" s="362"/>
      <c r="AN8" s="363"/>
      <c r="AO8" s="363" t="s">
        <v>144</v>
      </c>
      <c r="AP8" s="363">
        <f>AP7</f>
        <v>0</v>
      </c>
      <c r="AQ8" s="363">
        <f>AQ7</f>
        <v>0</v>
      </c>
      <c r="AR8" s="363">
        <f>AR7</f>
        <v>0</v>
      </c>
      <c r="AS8" s="363">
        <f>AS7</f>
        <v>0</v>
      </c>
      <c r="AT8" s="362"/>
      <c r="AU8" s="362"/>
      <c r="AV8" s="362"/>
      <c r="AW8" s="362"/>
      <c r="AX8" s="362"/>
    </row>
    <row r="9" spans="1:50" ht="30" customHeight="1" thickTop="1" thickBot="1" x14ac:dyDescent="0.35">
      <c r="A9" s="1"/>
      <c r="B9" s="1"/>
      <c r="C9" s="266">
        <f>AN9</f>
        <v>2</v>
      </c>
      <c r="D9" s="271" t="s">
        <v>144</v>
      </c>
      <c r="E9" s="273"/>
      <c r="F9" s="273"/>
      <c r="G9" s="275"/>
      <c r="H9" s="273"/>
      <c r="I9" s="280"/>
      <c r="J9" s="273"/>
      <c r="K9" s="273"/>
      <c r="L9" s="277"/>
      <c r="M9" s="277"/>
      <c r="N9" s="279"/>
      <c r="O9" s="116" t="s">
        <v>142</v>
      </c>
      <c r="P9" s="106"/>
      <c r="Q9" s="106"/>
      <c r="R9" s="100"/>
      <c r="S9" s="100"/>
      <c r="T9" s="100"/>
      <c r="U9" s="101"/>
      <c r="V9" s="102"/>
      <c r="W9" s="103"/>
      <c r="X9" s="103"/>
      <c r="Y9" s="103"/>
      <c r="Z9" s="103"/>
      <c r="AA9" s="103"/>
      <c r="AB9" s="101"/>
      <c r="AC9" s="102"/>
      <c r="AD9" s="103"/>
      <c r="AE9" s="103"/>
      <c r="AF9" s="103"/>
      <c r="AG9" s="103"/>
      <c r="AH9" s="103"/>
      <c r="AI9" s="103"/>
      <c r="AJ9" s="103"/>
      <c r="AK9" s="1"/>
      <c r="AL9" s="364">
        <v>0.6</v>
      </c>
      <c r="AM9" s="362"/>
      <c r="AN9" s="363">
        <f>AN7+1</f>
        <v>2</v>
      </c>
      <c r="AO9" s="363" t="s">
        <v>144</v>
      </c>
      <c r="AP9" s="363">
        <f>H9</f>
        <v>0</v>
      </c>
      <c r="AQ9" s="363">
        <f t="shared" ref="AQ9:AQ40" si="0">I9</f>
        <v>0</v>
      </c>
      <c r="AR9" s="363">
        <f>K9</f>
        <v>0</v>
      </c>
      <c r="AS9" s="363">
        <f>G9</f>
        <v>0</v>
      </c>
      <c r="AT9" s="362"/>
      <c r="AU9" s="362"/>
      <c r="AV9" s="362"/>
      <c r="AW9" s="362"/>
      <c r="AX9" s="362"/>
    </row>
    <row r="10" spans="1:50" ht="30" customHeight="1" thickTop="1" thickBot="1" x14ac:dyDescent="0.35">
      <c r="A10" s="1"/>
      <c r="B10" s="1"/>
      <c r="C10" s="265"/>
      <c r="D10" s="272"/>
      <c r="E10" s="274"/>
      <c r="F10" s="274"/>
      <c r="G10" s="276"/>
      <c r="H10" s="274"/>
      <c r="I10" s="274"/>
      <c r="J10" s="274"/>
      <c r="K10" s="274"/>
      <c r="L10" s="278"/>
      <c r="M10" s="278"/>
      <c r="N10" s="270"/>
      <c r="O10" s="117" t="s">
        <v>143</v>
      </c>
      <c r="P10" s="109"/>
      <c r="Q10" s="109"/>
      <c r="R10" s="120"/>
      <c r="S10" s="121"/>
      <c r="T10" s="121"/>
      <c r="U10" s="120"/>
      <c r="V10" s="122"/>
      <c r="W10" s="123"/>
      <c r="X10" s="123"/>
      <c r="Y10" s="123"/>
      <c r="Z10" s="123"/>
      <c r="AA10" s="123"/>
      <c r="AB10" s="120"/>
      <c r="AC10" s="122"/>
      <c r="AD10" s="123"/>
      <c r="AE10" s="123"/>
      <c r="AF10" s="123"/>
      <c r="AG10" s="123"/>
      <c r="AH10" s="123"/>
      <c r="AI10" s="123"/>
      <c r="AJ10" s="123"/>
      <c r="AK10" s="1"/>
      <c r="AL10" s="362"/>
      <c r="AM10" s="362"/>
      <c r="AN10" s="363"/>
      <c r="AO10" s="363" t="s">
        <v>144</v>
      </c>
      <c r="AP10" s="363">
        <f t="shared" ref="AP10:AQ10" si="1">AP9</f>
        <v>0</v>
      </c>
      <c r="AQ10" s="363">
        <f t="shared" si="1"/>
        <v>0</v>
      </c>
      <c r="AR10" s="363">
        <f t="shared" ref="AR10:AS10" si="2">AR9</f>
        <v>0</v>
      </c>
      <c r="AS10" s="363">
        <f t="shared" si="2"/>
        <v>0</v>
      </c>
      <c r="AT10" s="362"/>
      <c r="AU10" s="362"/>
      <c r="AV10" s="362"/>
      <c r="AW10" s="362"/>
      <c r="AX10" s="362"/>
    </row>
    <row r="11" spans="1:50" ht="30" customHeight="1" thickTop="1" thickBot="1" x14ac:dyDescent="0.35">
      <c r="A11" s="1"/>
      <c r="B11" s="1"/>
      <c r="C11" s="266">
        <f>AN11</f>
        <v>3</v>
      </c>
      <c r="D11" s="271" t="s">
        <v>144</v>
      </c>
      <c r="E11" s="273"/>
      <c r="F11" s="273"/>
      <c r="G11" s="275"/>
      <c r="H11" s="273"/>
      <c r="I11" s="280"/>
      <c r="J11" s="273"/>
      <c r="K11" s="273"/>
      <c r="L11" s="277"/>
      <c r="M11" s="277"/>
      <c r="N11" s="279"/>
      <c r="O11" s="116" t="s">
        <v>142</v>
      </c>
      <c r="P11" s="106"/>
      <c r="Q11" s="106"/>
      <c r="R11" s="100"/>
      <c r="S11" s="100"/>
      <c r="T11" s="100"/>
      <c r="U11" s="101"/>
      <c r="V11" s="102"/>
      <c r="W11" s="103"/>
      <c r="X11" s="103"/>
      <c r="Y11" s="103"/>
      <c r="Z11" s="103"/>
      <c r="AA11" s="103"/>
      <c r="AB11" s="101"/>
      <c r="AC11" s="102"/>
      <c r="AD11" s="103"/>
      <c r="AE11" s="103"/>
      <c r="AF11" s="103"/>
      <c r="AG11" s="103"/>
      <c r="AH11" s="103"/>
      <c r="AI11" s="103"/>
      <c r="AJ11" s="103"/>
      <c r="AK11" s="1"/>
      <c r="AL11" s="362"/>
      <c r="AM11" s="362"/>
      <c r="AN11" s="363">
        <f>AN9+1</f>
        <v>3</v>
      </c>
      <c r="AO11" s="363" t="s">
        <v>144</v>
      </c>
      <c r="AP11" s="363">
        <f>H11</f>
        <v>0</v>
      </c>
      <c r="AQ11" s="363">
        <f t="shared" ref="AQ11:AQ42" si="3">I11</f>
        <v>0</v>
      </c>
      <c r="AR11" s="363">
        <f>K11</f>
        <v>0</v>
      </c>
      <c r="AS11" s="363">
        <f>G11</f>
        <v>0</v>
      </c>
      <c r="AT11" s="362"/>
      <c r="AU11" s="362"/>
      <c r="AV11" s="362"/>
      <c r="AW11" s="362"/>
      <c r="AX11" s="362"/>
    </row>
    <row r="12" spans="1:50" ht="30" customHeight="1" thickTop="1" thickBot="1" x14ac:dyDescent="0.35">
      <c r="A12" s="1"/>
      <c r="B12" s="1"/>
      <c r="C12" s="265"/>
      <c r="D12" s="272"/>
      <c r="E12" s="274"/>
      <c r="F12" s="274"/>
      <c r="G12" s="276"/>
      <c r="H12" s="274"/>
      <c r="I12" s="274"/>
      <c r="J12" s="274"/>
      <c r="K12" s="274"/>
      <c r="L12" s="278"/>
      <c r="M12" s="278"/>
      <c r="N12" s="270"/>
      <c r="O12" s="117" t="s">
        <v>143</v>
      </c>
      <c r="P12" s="109"/>
      <c r="Q12" s="109"/>
      <c r="R12" s="120"/>
      <c r="S12" s="121"/>
      <c r="T12" s="121"/>
      <c r="U12" s="120"/>
      <c r="V12" s="122"/>
      <c r="W12" s="123"/>
      <c r="X12" s="123"/>
      <c r="Y12" s="123"/>
      <c r="Z12" s="123"/>
      <c r="AA12" s="123"/>
      <c r="AB12" s="120"/>
      <c r="AC12" s="122"/>
      <c r="AD12" s="123"/>
      <c r="AE12" s="123"/>
      <c r="AF12" s="123"/>
      <c r="AG12" s="123"/>
      <c r="AH12" s="123"/>
      <c r="AI12" s="123"/>
      <c r="AJ12" s="123"/>
      <c r="AK12" s="1"/>
      <c r="AL12" s="362"/>
      <c r="AM12" s="362"/>
      <c r="AN12" s="363" t="str">
        <f>IF((O12="MW"),G12," ")</f>
        <v xml:space="preserve"> </v>
      </c>
      <c r="AO12" s="363" t="s">
        <v>144</v>
      </c>
      <c r="AP12" s="363">
        <f t="shared" ref="AP12:AQ12" si="4">AP11</f>
        <v>0</v>
      </c>
      <c r="AQ12" s="363">
        <f t="shared" si="4"/>
        <v>0</v>
      </c>
      <c r="AR12" s="363">
        <f t="shared" ref="AR12:AS12" si="5">AR11</f>
        <v>0</v>
      </c>
      <c r="AS12" s="363">
        <f t="shared" si="5"/>
        <v>0</v>
      </c>
      <c r="AT12" s="362"/>
      <c r="AU12" s="362"/>
      <c r="AV12" s="362"/>
      <c r="AW12" s="362"/>
      <c r="AX12" s="362"/>
    </row>
    <row r="13" spans="1:50" ht="30" customHeight="1" thickTop="1" thickBot="1" x14ac:dyDescent="0.35">
      <c r="A13" s="1"/>
      <c r="B13" s="1"/>
      <c r="C13" s="266">
        <f>AN13</f>
        <v>4</v>
      </c>
      <c r="D13" s="271" t="s">
        <v>144</v>
      </c>
      <c r="E13" s="273"/>
      <c r="F13" s="273"/>
      <c r="G13" s="275"/>
      <c r="H13" s="273"/>
      <c r="I13" s="280"/>
      <c r="J13" s="273"/>
      <c r="K13" s="273"/>
      <c r="L13" s="277"/>
      <c r="M13" s="277"/>
      <c r="N13" s="279"/>
      <c r="O13" s="116" t="s">
        <v>142</v>
      </c>
      <c r="P13" s="106"/>
      <c r="Q13" s="106"/>
      <c r="R13" s="100"/>
      <c r="S13" s="100"/>
      <c r="T13" s="100"/>
      <c r="U13" s="101"/>
      <c r="V13" s="102"/>
      <c r="W13" s="103"/>
      <c r="X13" s="103"/>
      <c r="Y13" s="103"/>
      <c r="Z13" s="103"/>
      <c r="AA13" s="103"/>
      <c r="AB13" s="101"/>
      <c r="AC13" s="102"/>
      <c r="AD13" s="103"/>
      <c r="AE13" s="103"/>
      <c r="AF13" s="103"/>
      <c r="AG13" s="103"/>
      <c r="AH13" s="103"/>
      <c r="AI13" s="103"/>
      <c r="AJ13" s="103"/>
      <c r="AK13" s="1"/>
      <c r="AL13" s="362"/>
      <c r="AM13" s="362"/>
      <c r="AN13" s="363">
        <f>AN11+1</f>
        <v>4</v>
      </c>
      <c r="AO13" s="363" t="s">
        <v>144</v>
      </c>
      <c r="AP13" s="363">
        <f>H13</f>
        <v>0</v>
      </c>
      <c r="AQ13" s="363">
        <f t="shared" ref="AQ13:AQ44" si="6">I13</f>
        <v>0</v>
      </c>
      <c r="AR13" s="363">
        <f>K13</f>
        <v>0</v>
      </c>
      <c r="AS13" s="363">
        <f>G13</f>
        <v>0</v>
      </c>
      <c r="AT13" s="362"/>
      <c r="AU13" s="362"/>
      <c r="AV13" s="362"/>
      <c r="AW13" s="362"/>
      <c r="AX13" s="362"/>
    </row>
    <row r="14" spans="1:50" ht="30" customHeight="1" thickTop="1" thickBot="1" x14ac:dyDescent="0.35">
      <c r="A14" s="1"/>
      <c r="B14" s="1"/>
      <c r="C14" s="265"/>
      <c r="D14" s="272"/>
      <c r="E14" s="274"/>
      <c r="F14" s="274"/>
      <c r="G14" s="276"/>
      <c r="H14" s="274"/>
      <c r="I14" s="274"/>
      <c r="J14" s="274"/>
      <c r="K14" s="274"/>
      <c r="L14" s="278"/>
      <c r="M14" s="278"/>
      <c r="N14" s="270"/>
      <c r="O14" s="117" t="s">
        <v>143</v>
      </c>
      <c r="P14" s="109"/>
      <c r="Q14" s="109"/>
      <c r="R14" s="120"/>
      <c r="S14" s="121"/>
      <c r="T14" s="121"/>
      <c r="U14" s="120"/>
      <c r="V14" s="122"/>
      <c r="W14" s="123"/>
      <c r="X14" s="123"/>
      <c r="Y14" s="123"/>
      <c r="Z14" s="123"/>
      <c r="AA14" s="123"/>
      <c r="AB14" s="120"/>
      <c r="AC14" s="122"/>
      <c r="AD14" s="123"/>
      <c r="AE14" s="123"/>
      <c r="AF14" s="123"/>
      <c r="AG14" s="123"/>
      <c r="AH14" s="123"/>
      <c r="AI14" s="123"/>
      <c r="AJ14" s="123"/>
      <c r="AK14" s="1"/>
      <c r="AL14" s="362"/>
      <c r="AM14" s="362"/>
      <c r="AN14" s="363" t="str">
        <f>IF((O14="MW"),G14," ")</f>
        <v xml:space="preserve"> </v>
      </c>
      <c r="AO14" s="363" t="s">
        <v>144</v>
      </c>
      <c r="AP14" s="363">
        <f t="shared" ref="AP14:AQ14" si="7">AP13</f>
        <v>0</v>
      </c>
      <c r="AQ14" s="363">
        <f t="shared" si="7"/>
        <v>0</v>
      </c>
      <c r="AR14" s="363">
        <f t="shared" ref="AR14:AS14" si="8">AR13</f>
        <v>0</v>
      </c>
      <c r="AS14" s="363">
        <f t="shared" si="8"/>
        <v>0</v>
      </c>
      <c r="AT14" s="362"/>
      <c r="AU14" s="362"/>
      <c r="AV14" s="362"/>
      <c r="AW14" s="362"/>
      <c r="AX14" s="362"/>
    </row>
    <row r="15" spans="1:50" ht="30" customHeight="1" thickTop="1" thickBot="1" x14ac:dyDescent="0.35">
      <c r="A15" s="1"/>
      <c r="B15" s="1"/>
      <c r="C15" s="266">
        <f>AN15</f>
        <v>5</v>
      </c>
      <c r="D15" s="271" t="s">
        <v>144</v>
      </c>
      <c r="E15" s="273"/>
      <c r="F15" s="273"/>
      <c r="G15" s="275"/>
      <c r="H15" s="273"/>
      <c r="I15" s="280"/>
      <c r="J15" s="273"/>
      <c r="K15" s="273"/>
      <c r="L15" s="277"/>
      <c r="M15" s="277"/>
      <c r="N15" s="279"/>
      <c r="O15" s="116" t="s">
        <v>142</v>
      </c>
      <c r="P15" s="106"/>
      <c r="Q15" s="106"/>
      <c r="R15" s="100"/>
      <c r="S15" s="100"/>
      <c r="T15" s="100"/>
      <c r="U15" s="101"/>
      <c r="V15" s="102"/>
      <c r="W15" s="103"/>
      <c r="X15" s="103"/>
      <c r="Y15" s="103"/>
      <c r="Z15" s="103"/>
      <c r="AA15" s="103"/>
      <c r="AB15" s="101"/>
      <c r="AC15" s="102"/>
      <c r="AD15" s="103"/>
      <c r="AE15" s="103"/>
      <c r="AF15" s="103"/>
      <c r="AG15" s="103"/>
      <c r="AH15" s="103"/>
      <c r="AI15" s="103"/>
      <c r="AJ15" s="103"/>
      <c r="AK15" s="1"/>
      <c r="AL15" s="362"/>
      <c r="AM15" s="362"/>
      <c r="AN15" s="363">
        <f>AN13+1</f>
        <v>5</v>
      </c>
      <c r="AO15" s="363" t="s">
        <v>144</v>
      </c>
      <c r="AP15" s="363">
        <f>H15</f>
        <v>0</v>
      </c>
      <c r="AQ15" s="363">
        <f t="shared" ref="AQ15:AQ46" si="9">I15</f>
        <v>0</v>
      </c>
      <c r="AR15" s="363">
        <f>K15</f>
        <v>0</v>
      </c>
      <c r="AS15" s="363">
        <f>G15</f>
        <v>0</v>
      </c>
      <c r="AT15" s="362"/>
      <c r="AU15" s="362"/>
      <c r="AV15" s="362"/>
      <c r="AW15" s="362"/>
      <c r="AX15" s="362"/>
    </row>
    <row r="16" spans="1:50" ht="30" customHeight="1" thickTop="1" thickBot="1" x14ac:dyDescent="0.35">
      <c r="A16" s="1"/>
      <c r="B16" s="1"/>
      <c r="C16" s="265"/>
      <c r="D16" s="272"/>
      <c r="E16" s="274"/>
      <c r="F16" s="274"/>
      <c r="G16" s="276"/>
      <c r="H16" s="274"/>
      <c r="I16" s="274"/>
      <c r="J16" s="274"/>
      <c r="K16" s="274"/>
      <c r="L16" s="278"/>
      <c r="M16" s="278"/>
      <c r="N16" s="270"/>
      <c r="O16" s="117" t="s">
        <v>143</v>
      </c>
      <c r="P16" s="109"/>
      <c r="Q16" s="109"/>
      <c r="R16" s="120"/>
      <c r="S16" s="121"/>
      <c r="T16" s="121"/>
      <c r="U16" s="120"/>
      <c r="V16" s="122"/>
      <c r="W16" s="123"/>
      <c r="X16" s="123"/>
      <c r="Y16" s="123"/>
      <c r="Z16" s="123"/>
      <c r="AA16" s="123"/>
      <c r="AB16" s="120"/>
      <c r="AC16" s="122"/>
      <c r="AD16" s="123"/>
      <c r="AE16" s="123"/>
      <c r="AF16" s="123"/>
      <c r="AG16" s="123"/>
      <c r="AH16" s="123"/>
      <c r="AI16" s="123"/>
      <c r="AJ16" s="123"/>
      <c r="AK16" s="1"/>
      <c r="AL16" s="362"/>
      <c r="AM16" s="362"/>
      <c r="AN16" s="363" t="str">
        <f>IF((O16="MW"),G16," ")</f>
        <v xml:space="preserve"> </v>
      </c>
      <c r="AO16" s="363" t="s">
        <v>144</v>
      </c>
      <c r="AP16" s="363">
        <f t="shared" ref="AP16:AQ16" si="10">AP15</f>
        <v>0</v>
      </c>
      <c r="AQ16" s="363">
        <f t="shared" si="10"/>
        <v>0</v>
      </c>
      <c r="AR16" s="363">
        <f t="shared" ref="AR16:AS16" si="11">AR15</f>
        <v>0</v>
      </c>
      <c r="AS16" s="363">
        <f t="shared" si="11"/>
        <v>0</v>
      </c>
      <c r="AT16" s="362"/>
      <c r="AU16" s="362"/>
      <c r="AV16" s="362"/>
      <c r="AW16" s="362"/>
      <c r="AX16" s="362"/>
    </row>
    <row r="17" spans="1:50" ht="30" hidden="1" customHeight="1" thickTop="1" thickBot="1" x14ac:dyDescent="0.35">
      <c r="A17" s="1"/>
      <c r="B17" s="1"/>
      <c r="C17" s="266">
        <f>AN17</f>
        <v>6</v>
      </c>
      <c r="D17" s="271" t="s">
        <v>144</v>
      </c>
      <c r="E17" s="273"/>
      <c r="F17" s="273"/>
      <c r="G17" s="275"/>
      <c r="H17" s="273"/>
      <c r="I17" s="280"/>
      <c r="J17" s="273"/>
      <c r="K17" s="273"/>
      <c r="L17" s="277"/>
      <c r="M17" s="277"/>
      <c r="N17" s="279"/>
      <c r="O17" s="116" t="s">
        <v>142</v>
      </c>
      <c r="P17" s="106"/>
      <c r="Q17" s="106"/>
      <c r="R17" s="100"/>
      <c r="S17" s="100"/>
      <c r="T17" s="100"/>
      <c r="U17" s="101"/>
      <c r="V17" s="102"/>
      <c r="W17" s="103"/>
      <c r="X17" s="103"/>
      <c r="Y17" s="103"/>
      <c r="Z17" s="103"/>
      <c r="AA17" s="103"/>
      <c r="AB17" s="101"/>
      <c r="AC17" s="102"/>
      <c r="AD17" s="103"/>
      <c r="AE17" s="103"/>
      <c r="AF17" s="103"/>
      <c r="AG17" s="103"/>
      <c r="AH17" s="103"/>
      <c r="AI17" s="103"/>
      <c r="AJ17" s="103"/>
      <c r="AK17" s="1"/>
      <c r="AL17" s="362"/>
      <c r="AM17" s="362"/>
      <c r="AN17" s="363">
        <f>AN15+1</f>
        <v>6</v>
      </c>
      <c r="AO17" s="363" t="s">
        <v>144</v>
      </c>
      <c r="AP17" s="363">
        <f>H17</f>
        <v>0</v>
      </c>
      <c r="AQ17" s="363">
        <f t="shared" ref="AQ17:AQ48" si="12">I17</f>
        <v>0</v>
      </c>
      <c r="AR17" s="363">
        <f>K17</f>
        <v>0</v>
      </c>
      <c r="AS17" s="363">
        <f>G17</f>
        <v>0</v>
      </c>
      <c r="AT17" s="362"/>
      <c r="AU17" s="362"/>
      <c r="AV17" s="362"/>
      <c r="AW17" s="362"/>
      <c r="AX17" s="362"/>
    </row>
    <row r="18" spans="1:50" ht="30" hidden="1" customHeight="1" thickTop="1" thickBot="1" x14ac:dyDescent="0.35">
      <c r="A18" s="1"/>
      <c r="B18" s="1"/>
      <c r="C18" s="265"/>
      <c r="D18" s="272"/>
      <c r="E18" s="274"/>
      <c r="F18" s="274"/>
      <c r="G18" s="276"/>
      <c r="H18" s="274"/>
      <c r="I18" s="274"/>
      <c r="J18" s="274"/>
      <c r="K18" s="274"/>
      <c r="L18" s="278"/>
      <c r="M18" s="278"/>
      <c r="N18" s="270"/>
      <c r="O18" s="117" t="s">
        <v>143</v>
      </c>
      <c r="P18" s="109"/>
      <c r="Q18" s="109"/>
      <c r="R18" s="120"/>
      <c r="S18" s="121"/>
      <c r="T18" s="121"/>
      <c r="U18" s="120"/>
      <c r="V18" s="122"/>
      <c r="W18" s="123"/>
      <c r="X18" s="123"/>
      <c r="Y18" s="123"/>
      <c r="Z18" s="123"/>
      <c r="AA18" s="123"/>
      <c r="AB18" s="120"/>
      <c r="AC18" s="122"/>
      <c r="AD18" s="123"/>
      <c r="AE18" s="123"/>
      <c r="AF18" s="123"/>
      <c r="AG18" s="123"/>
      <c r="AH18" s="123"/>
      <c r="AI18" s="123"/>
      <c r="AJ18" s="123"/>
      <c r="AK18" s="1"/>
      <c r="AL18" s="362"/>
      <c r="AM18" s="362"/>
      <c r="AN18" s="363" t="str">
        <f>IF((O18="MW"),G18," ")</f>
        <v xml:space="preserve"> </v>
      </c>
      <c r="AO18" s="363" t="s">
        <v>144</v>
      </c>
      <c r="AP18" s="363">
        <f t="shared" ref="AP18:AQ18" si="13">AP17</f>
        <v>0</v>
      </c>
      <c r="AQ18" s="363">
        <f t="shared" si="13"/>
        <v>0</v>
      </c>
      <c r="AR18" s="363">
        <f t="shared" ref="AR18:AS18" si="14">AR17</f>
        <v>0</v>
      </c>
      <c r="AS18" s="363">
        <f t="shared" si="14"/>
        <v>0</v>
      </c>
      <c r="AT18" s="362"/>
      <c r="AU18" s="362"/>
      <c r="AV18" s="362"/>
      <c r="AW18" s="362"/>
      <c r="AX18" s="362"/>
    </row>
    <row r="19" spans="1:50" ht="30" hidden="1" customHeight="1" thickTop="1" thickBot="1" x14ac:dyDescent="0.35">
      <c r="A19" s="1"/>
      <c r="B19" s="1"/>
      <c r="C19" s="266">
        <f>AN19</f>
        <v>7</v>
      </c>
      <c r="D19" s="271" t="s">
        <v>144</v>
      </c>
      <c r="E19" s="273"/>
      <c r="F19" s="273"/>
      <c r="G19" s="275"/>
      <c r="H19" s="273"/>
      <c r="I19" s="280"/>
      <c r="J19" s="273"/>
      <c r="K19" s="273"/>
      <c r="L19" s="277"/>
      <c r="M19" s="277"/>
      <c r="N19" s="279"/>
      <c r="O19" s="116" t="s">
        <v>142</v>
      </c>
      <c r="P19" s="106"/>
      <c r="Q19" s="106"/>
      <c r="R19" s="100"/>
      <c r="S19" s="100"/>
      <c r="T19" s="100"/>
      <c r="U19" s="101"/>
      <c r="V19" s="102"/>
      <c r="W19" s="103"/>
      <c r="X19" s="103"/>
      <c r="Y19" s="103"/>
      <c r="Z19" s="103"/>
      <c r="AA19" s="103"/>
      <c r="AB19" s="101"/>
      <c r="AC19" s="102"/>
      <c r="AD19" s="103"/>
      <c r="AE19" s="103"/>
      <c r="AF19" s="103"/>
      <c r="AG19" s="103"/>
      <c r="AH19" s="103"/>
      <c r="AI19" s="103"/>
      <c r="AJ19" s="103"/>
      <c r="AK19" s="1"/>
      <c r="AL19" s="362"/>
      <c r="AM19" s="362"/>
      <c r="AN19" s="363">
        <f>AN17+1</f>
        <v>7</v>
      </c>
      <c r="AO19" s="363" t="s">
        <v>144</v>
      </c>
      <c r="AP19" s="363">
        <f>H19</f>
        <v>0</v>
      </c>
      <c r="AQ19" s="363">
        <f t="shared" ref="AQ19:AQ50" si="15">I19</f>
        <v>0</v>
      </c>
      <c r="AR19" s="363">
        <f>K19</f>
        <v>0</v>
      </c>
      <c r="AS19" s="363">
        <f>G19</f>
        <v>0</v>
      </c>
      <c r="AT19" s="362"/>
      <c r="AU19" s="362"/>
      <c r="AV19" s="362"/>
      <c r="AW19" s="362"/>
      <c r="AX19" s="362"/>
    </row>
    <row r="20" spans="1:50" ht="30" hidden="1" customHeight="1" thickTop="1" thickBot="1" x14ac:dyDescent="0.35">
      <c r="A20" s="1"/>
      <c r="B20" s="1"/>
      <c r="C20" s="265"/>
      <c r="D20" s="272"/>
      <c r="E20" s="274"/>
      <c r="F20" s="274"/>
      <c r="G20" s="276"/>
      <c r="H20" s="274"/>
      <c r="I20" s="274"/>
      <c r="J20" s="274"/>
      <c r="K20" s="274"/>
      <c r="L20" s="278"/>
      <c r="M20" s="278"/>
      <c r="N20" s="270"/>
      <c r="O20" s="117" t="s">
        <v>143</v>
      </c>
      <c r="P20" s="109"/>
      <c r="Q20" s="109"/>
      <c r="R20" s="120"/>
      <c r="S20" s="121"/>
      <c r="T20" s="121"/>
      <c r="U20" s="120"/>
      <c r="V20" s="122"/>
      <c r="W20" s="123"/>
      <c r="X20" s="123"/>
      <c r="Y20" s="123"/>
      <c r="Z20" s="123"/>
      <c r="AA20" s="123"/>
      <c r="AB20" s="120"/>
      <c r="AC20" s="122"/>
      <c r="AD20" s="123"/>
      <c r="AE20" s="123"/>
      <c r="AF20" s="123"/>
      <c r="AG20" s="123"/>
      <c r="AH20" s="123"/>
      <c r="AI20" s="123"/>
      <c r="AJ20" s="123"/>
      <c r="AK20" s="1"/>
      <c r="AL20" s="362"/>
      <c r="AM20" s="362"/>
      <c r="AN20" s="363"/>
      <c r="AO20" s="363" t="s">
        <v>144</v>
      </c>
      <c r="AP20" s="363">
        <f t="shared" ref="AP20:AQ20" si="16">AP19</f>
        <v>0</v>
      </c>
      <c r="AQ20" s="363">
        <f t="shared" si="16"/>
        <v>0</v>
      </c>
      <c r="AR20" s="363">
        <f t="shared" ref="AR20:AS20" si="17">AR19</f>
        <v>0</v>
      </c>
      <c r="AS20" s="363">
        <f t="shared" si="17"/>
        <v>0</v>
      </c>
      <c r="AT20" s="362"/>
      <c r="AU20" s="362"/>
      <c r="AV20" s="362"/>
      <c r="AW20" s="362"/>
      <c r="AX20" s="362"/>
    </row>
    <row r="21" spans="1:50" ht="30" hidden="1" customHeight="1" thickTop="1" thickBot="1" x14ac:dyDescent="0.35">
      <c r="A21" s="1"/>
      <c r="B21" s="1"/>
      <c r="C21" s="266">
        <f>AN21</f>
        <v>8</v>
      </c>
      <c r="D21" s="271" t="s">
        <v>144</v>
      </c>
      <c r="E21" s="273"/>
      <c r="F21" s="273"/>
      <c r="G21" s="275"/>
      <c r="H21" s="273"/>
      <c r="I21" s="280"/>
      <c r="J21" s="273"/>
      <c r="K21" s="273"/>
      <c r="L21" s="277"/>
      <c r="M21" s="277"/>
      <c r="N21" s="279"/>
      <c r="O21" s="116" t="s">
        <v>142</v>
      </c>
      <c r="P21" s="106"/>
      <c r="Q21" s="106"/>
      <c r="R21" s="100"/>
      <c r="S21" s="100"/>
      <c r="T21" s="100"/>
      <c r="U21" s="101"/>
      <c r="V21" s="102"/>
      <c r="W21" s="103"/>
      <c r="X21" s="103"/>
      <c r="Y21" s="103"/>
      <c r="Z21" s="103"/>
      <c r="AA21" s="103"/>
      <c r="AB21" s="101"/>
      <c r="AC21" s="102"/>
      <c r="AD21" s="103"/>
      <c r="AE21" s="103"/>
      <c r="AF21" s="103"/>
      <c r="AG21" s="103"/>
      <c r="AH21" s="103"/>
      <c r="AI21" s="103"/>
      <c r="AJ21" s="103"/>
      <c r="AK21" s="1"/>
      <c r="AL21" s="362"/>
      <c r="AM21" s="362"/>
      <c r="AN21" s="363">
        <f>AN19+1</f>
        <v>8</v>
      </c>
      <c r="AO21" s="363" t="s">
        <v>144</v>
      </c>
      <c r="AP21" s="363">
        <f>H21</f>
        <v>0</v>
      </c>
      <c r="AQ21" s="363">
        <f t="shared" ref="AQ21:AQ52" si="18">I21</f>
        <v>0</v>
      </c>
      <c r="AR21" s="363">
        <f>K21</f>
        <v>0</v>
      </c>
      <c r="AS21" s="363">
        <f>G21</f>
        <v>0</v>
      </c>
      <c r="AT21" s="362"/>
      <c r="AU21" s="362"/>
      <c r="AV21" s="362"/>
      <c r="AW21" s="362"/>
      <c r="AX21" s="362"/>
    </row>
    <row r="22" spans="1:50" ht="30" hidden="1" customHeight="1" thickTop="1" thickBot="1" x14ac:dyDescent="0.35">
      <c r="A22" s="1"/>
      <c r="B22" s="1"/>
      <c r="C22" s="265"/>
      <c r="D22" s="272"/>
      <c r="E22" s="274"/>
      <c r="F22" s="274"/>
      <c r="G22" s="276"/>
      <c r="H22" s="274"/>
      <c r="I22" s="274"/>
      <c r="J22" s="274"/>
      <c r="K22" s="274"/>
      <c r="L22" s="278"/>
      <c r="M22" s="278"/>
      <c r="N22" s="270"/>
      <c r="O22" s="117" t="s">
        <v>143</v>
      </c>
      <c r="P22" s="109"/>
      <c r="Q22" s="109"/>
      <c r="R22" s="120"/>
      <c r="S22" s="121"/>
      <c r="T22" s="121"/>
      <c r="U22" s="120"/>
      <c r="V22" s="122"/>
      <c r="W22" s="123"/>
      <c r="X22" s="123"/>
      <c r="Y22" s="123"/>
      <c r="Z22" s="123"/>
      <c r="AA22" s="123"/>
      <c r="AB22" s="120"/>
      <c r="AC22" s="122"/>
      <c r="AD22" s="123"/>
      <c r="AE22" s="123"/>
      <c r="AF22" s="123"/>
      <c r="AG22" s="123"/>
      <c r="AH22" s="123"/>
      <c r="AI22" s="123"/>
      <c r="AJ22" s="123"/>
      <c r="AK22" s="1"/>
      <c r="AL22" s="362"/>
      <c r="AM22" s="362"/>
      <c r="AN22" s="363" t="str">
        <f>IF((O22="MW"),G22," ")</f>
        <v xml:space="preserve"> </v>
      </c>
      <c r="AO22" s="363" t="s">
        <v>144</v>
      </c>
      <c r="AP22" s="363">
        <f t="shared" ref="AP22:AQ22" si="19">AP21</f>
        <v>0</v>
      </c>
      <c r="AQ22" s="363">
        <f t="shared" si="19"/>
        <v>0</v>
      </c>
      <c r="AR22" s="363">
        <f t="shared" ref="AR22:AS22" si="20">AR21</f>
        <v>0</v>
      </c>
      <c r="AS22" s="363">
        <f t="shared" si="20"/>
        <v>0</v>
      </c>
      <c r="AT22" s="362"/>
      <c r="AU22" s="362"/>
      <c r="AV22" s="362"/>
      <c r="AW22" s="362"/>
      <c r="AX22" s="362"/>
    </row>
    <row r="23" spans="1:50" ht="30" hidden="1" customHeight="1" thickTop="1" thickBot="1" x14ac:dyDescent="0.35">
      <c r="A23" s="1"/>
      <c r="B23" s="1"/>
      <c r="C23" s="266">
        <f>AN23</f>
        <v>9</v>
      </c>
      <c r="D23" s="271" t="s">
        <v>144</v>
      </c>
      <c r="E23" s="273"/>
      <c r="F23" s="273"/>
      <c r="G23" s="275"/>
      <c r="H23" s="273"/>
      <c r="I23" s="280"/>
      <c r="J23" s="273"/>
      <c r="K23" s="273"/>
      <c r="L23" s="277"/>
      <c r="M23" s="277"/>
      <c r="N23" s="279"/>
      <c r="O23" s="116" t="s">
        <v>142</v>
      </c>
      <c r="P23" s="106"/>
      <c r="Q23" s="106"/>
      <c r="R23" s="100"/>
      <c r="S23" s="100"/>
      <c r="T23" s="100"/>
      <c r="U23" s="101"/>
      <c r="V23" s="102"/>
      <c r="W23" s="103"/>
      <c r="X23" s="103"/>
      <c r="Y23" s="103"/>
      <c r="Z23" s="103"/>
      <c r="AA23" s="103"/>
      <c r="AB23" s="101"/>
      <c r="AC23" s="102"/>
      <c r="AD23" s="103"/>
      <c r="AE23" s="103"/>
      <c r="AF23" s="103"/>
      <c r="AG23" s="103"/>
      <c r="AH23" s="103"/>
      <c r="AI23" s="103"/>
      <c r="AJ23" s="103"/>
      <c r="AK23" s="1"/>
      <c r="AL23" s="362"/>
      <c r="AM23" s="362"/>
      <c r="AN23" s="363">
        <f>AN21+1</f>
        <v>9</v>
      </c>
      <c r="AO23" s="363" t="s">
        <v>144</v>
      </c>
      <c r="AP23" s="363">
        <f>H23</f>
        <v>0</v>
      </c>
      <c r="AQ23" s="363">
        <f t="shared" ref="AQ23:AQ54" si="21">I23</f>
        <v>0</v>
      </c>
      <c r="AR23" s="363">
        <f>K23</f>
        <v>0</v>
      </c>
      <c r="AS23" s="363">
        <f>G23</f>
        <v>0</v>
      </c>
      <c r="AT23" s="362"/>
      <c r="AU23" s="362"/>
      <c r="AV23" s="362"/>
      <c r="AW23" s="362"/>
      <c r="AX23" s="362"/>
    </row>
    <row r="24" spans="1:50" ht="30" hidden="1" customHeight="1" thickTop="1" thickBot="1" x14ac:dyDescent="0.35">
      <c r="A24" s="1"/>
      <c r="B24" s="1"/>
      <c r="C24" s="265"/>
      <c r="D24" s="272"/>
      <c r="E24" s="274"/>
      <c r="F24" s="274"/>
      <c r="G24" s="276"/>
      <c r="H24" s="274"/>
      <c r="I24" s="274"/>
      <c r="J24" s="274"/>
      <c r="K24" s="274"/>
      <c r="L24" s="278"/>
      <c r="M24" s="278"/>
      <c r="N24" s="270"/>
      <c r="O24" s="117" t="s">
        <v>143</v>
      </c>
      <c r="P24" s="109"/>
      <c r="Q24" s="109"/>
      <c r="R24" s="120"/>
      <c r="S24" s="121"/>
      <c r="T24" s="121"/>
      <c r="U24" s="120"/>
      <c r="V24" s="122"/>
      <c r="W24" s="123"/>
      <c r="X24" s="123"/>
      <c r="Y24" s="123"/>
      <c r="Z24" s="123"/>
      <c r="AA24" s="123"/>
      <c r="AB24" s="120"/>
      <c r="AC24" s="122"/>
      <c r="AD24" s="123"/>
      <c r="AE24" s="123"/>
      <c r="AF24" s="123"/>
      <c r="AG24" s="123"/>
      <c r="AH24" s="123"/>
      <c r="AI24" s="123"/>
      <c r="AJ24" s="123"/>
      <c r="AK24" s="1"/>
      <c r="AL24" s="362"/>
      <c r="AM24" s="362"/>
      <c r="AN24" s="363" t="str">
        <f>IF((O24="MW"),G24," ")</f>
        <v xml:space="preserve"> </v>
      </c>
      <c r="AO24" s="363" t="s">
        <v>144</v>
      </c>
      <c r="AP24" s="363">
        <f t="shared" ref="AP24:AQ24" si="22">AP23</f>
        <v>0</v>
      </c>
      <c r="AQ24" s="363">
        <f t="shared" si="22"/>
        <v>0</v>
      </c>
      <c r="AR24" s="363">
        <f t="shared" ref="AR24:AS24" si="23">AR23</f>
        <v>0</v>
      </c>
      <c r="AS24" s="363">
        <f t="shared" si="23"/>
        <v>0</v>
      </c>
      <c r="AT24" s="362"/>
      <c r="AU24" s="362"/>
      <c r="AV24" s="362"/>
      <c r="AW24" s="362"/>
      <c r="AX24" s="362"/>
    </row>
    <row r="25" spans="1:50" ht="30" customHeight="1" thickTop="1" thickBot="1" x14ac:dyDescent="0.35">
      <c r="A25" s="1"/>
      <c r="B25" s="1"/>
      <c r="C25" s="266">
        <f>AN25</f>
        <v>10</v>
      </c>
      <c r="D25" s="271" t="s">
        <v>144</v>
      </c>
      <c r="E25" s="273"/>
      <c r="F25" s="273"/>
      <c r="G25" s="275"/>
      <c r="H25" s="273"/>
      <c r="I25" s="280"/>
      <c r="J25" s="273"/>
      <c r="K25" s="273"/>
      <c r="L25" s="277"/>
      <c r="M25" s="277"/>
      <c r="N25" s="279"/>
      <c r="O25" s="116" t="s">
        <v>142</v>
      </c>
      <c r="P25" s="106"/>
      <c r="Q25" s="106"/>
      <c r="R25" s="100"/>
      <c r="S25" s="100"/>
      <c r="T25" s="100"/>
      <c r="U25" s="101"/>
      <c r="V25" s="102"/>
      <c r="W25" s="103"/>
      <c r="X25" s="103"/>
      <c r="Y25" s="103"/>
      <c r="Z25" s="103"/>
      <c r="AA25" s="103"/>
      <c r="AB25" s="101"/>
      <c r="AC25" s="102"/>
      <c r="AD25" s="103"/>
      <c r="AE25" s="103"/>
      <c r="AF25" s="103"/>
      <c r="AG25" s="103"/>
      <c r="AH25" s="103"/>
      <c r="AI25" s="103"/>
      <c r="AJ25" s="103"/>
      <c r="AK25" s="1"/>
      <c r="AL25" s="362"/>
      <c r="AM25" s="362"/>
      <c r="AN25" s="363">
        <f>AN23+1</f>
        <v>10</v>
      </c>
      <c r="AO25" s="363" t="s">
        <v>144</v>
      </c>
      <c r="AP25" s="363">
        <f>H25</f>
        <v>0</v>
      </c>
      <c r="AQ25" s="363">
        <f t="shared" ref="AQ25:AQ56" si="24">I25</f>
        <v>0</v>
      </c>
      <c r="AR25" s="363">
        <f>K25</f>
        <v>0</v>
      </c>
      <c r="AS25" s="363">
        <f>G25</f>
        <v>0</v>
      </c>
      <c r="AT25" s="362"/>
      <c r="AU25" s="362"/>
      <c r="AV25" s="362"/>
      <c r="AW25" s="362"/>
      <c r="AX25" s="362"/>
    </row>
    <row r="26" spans="1:50" ht="30" customHeight="1" thickTop="1" thickBot="1" x14ac:dyDescent="0.35">
      <c r="A26" s="1"/>
      <c r="B26" s="1"/>
      <c r="C26" s="265"/>
      <c r="D26" s="272"/>
      <c r="E26" s="274"/>
      <c r="F26" s="274"/>
      <c r="G26" s="276"/>
      <c r="H26" s="274"/>
      <c r="I26" s="274"/>
      <c r="J26" s="274"/>
      <c r="K26" s="274"/>
      <c r="L26" s="278"/>
      <c r="M26" s="278"/>
      <c r="N26" s="270"/>
      <c r="O26" s="117" t="s">
        <v>143</v>
      </c>
      <c r="P26" s="109"/>
      <c r="Q26" s="109"/>
      <c r="R26" s="120"/>
      <c r="S26" s="121"/>
      <c r="T26" s="121"/>
      <c r="U26" s="120"/>
      <c r="V26" s="122"/>
      <c r="W26" s="123"/>
      <c r="X26" s="123"/>
      <c r="Y26" s="123"/>
      <c r="Z26" s="123"/>
      <c r="AA26" s="123"/>
      <c r="AB26" s="120"/>
      <c r="AC26" s="122"/>
      <c r="AD26" s="123"/>
      <c r="AE26" s="123"/>
      <c r="AF26" s="123"/>
      <c r="AG26" s="123"/>
      <c r="AH26" s="123"/>
      <c r="AI26" s="123"/>
      <c r="AJ26" s="123"/>
      <c r="AK26" s="1"/>
      <c r="AL26" s="362"/>
      <c r="AM26" s="362"/>
      <c r="AN26" s="363" t="str">
        <f>IF((O26="MW"),G26," ")</f>
        <v xml:space="preserve"> </v>
      </c>
      <c r="AO26" s="363" t="s">
        <v>144</v>
      </c>
      <c r="AP26" s="363">
        <f t="shared" ref="AP26:AQ26" si="25">AP25</f>
        <v>0</v>
      </c>
      <c r="AQ26" s="363">
        <f t="shared" si="25"/>
        <v>0</v>
      </c>
      <c r="AR26" s="363">
        <f t="shared" ref="AR26:AS26" si="26">AR25</f>
        <v>0</v>
      </c>
      <c r="AS26" s="363">
        <f t="shared" si="26"/>
        <v>0</v>
      </c>
      <c r="AT26" s="362"/>
      <c r="AU26" s="362"/>
      <c r="AV26" s="362"/>
      <c r="AW26" s="362"/>
      <c r="AX26" s="362"/>
    </row>
    <row r="27" spans="1:50" ht="30" hidden="1" customHeight="1" thickTop="1" thickBot="1" x14ac:dyDescent="0.35">
      <c r="A27" s="1"/>
      <c r="B27" s="1"/>
      <c r="C27" s="266">
        <f>AN27</f>
        <v>11</v>
      </c>
      <c r="D27" s="271" t="s">
        <v>144</v>
      </c>
      <c r="E27" s="273"/>
      <c r="F27" s="273"/>
      <c r="G27" s="275"/>
      <c r="H27" s="273"/>
      <c r="I27" s="280"/>
      <c r="J27" s="273"/>
      <c r="K27" s="273"/>
      <c r="L27" s="277"/>
      <c r="M27" s="277"/>
      <c r="N27" s="279"/>
      <c r="O27" s="116" t="s">
        <v>142</v>
      </c>
      <c r="P27" s="106"/>
      <c r="Q27" s="106"/>
      <c r="R27" s="100"/>
      <c r="S27" s="100"/>
      <c r="T27" s="100"/>
      <c r="U27" s="101"/>
      <c r="V27" s="102"/>
      <c r="W27" s="103"/>
      <c r="X27" s="103"/>
      <c r="Y27" s="103"/>
      <c r="Z27" s="103"/>
      <c r="AA27" s="103"/>
      <c r="AB27" s="101"/>
      <c r="AC27" s="102"/>
      <c r="AD27" s="103"/>
      <c r="AE27" s="103"/>
      <c r="AF27" s="103"/>
      <c r="AG27" s="103"/>
      <c r="AH27" s="103"/>
      <c r="AI27" s="103"/>
      <c r="AJ27" s="103"/>
      <c r="AK27" s="1"/>
      <c r="AL27" s="362"/>
      <c r="AM27" s="362"/>
      <c r="AN27" s="363">
        <f>AN25+1</f>
        <v>11</v>
      </c>
      <c r="AO27" s="363" t="s">
        <v>144</v>
      </c>
      <c r="AP27" s="363">
        <f>H27</f>
        <v>0</v>
      </c>
      <c r="AQ27" s="363">
        <f t="shared" ref="AQ27:AQ58" si="27">I27</f>
        <v>0</v>
      </c>
      <c r="AR27" s="363">
        <f>K27</f>
        <v>0</v>
      </c>
      <c r="AS27" s="363">
        <f>G27</f>
        <v>0</v>
      </c>
      <c r="AT27" s="362"/>
      <c r="AU27" s="362"/>
      <c r="AV27" s="362"/>
      <c r="AW27" s="362"/>
      <c r="AX27" s="362"/>
    </row>
    <row r="28" spans="1:50" ht="30" hidden="1" customHeight="1" thickTop="1" thickBot="1" x14ac:dyDescent="0.35">
      <c r="A28" s="1"/>
      <c r="B28" s="1"/>
      <c r="C28" s="265"/>
      <c r="D28" s="272"/>
      <c r="E28" s="274"/>
      <c r="F28" s="274"/>
      <c r="G28" s="276"/>
      <c r="H28" s="274"/>
      <c r="I28" s="274"/>
      <c r="J28" s="274"/>
      <c r="K28" s="274"/>
      <c r="L28" s="278"/>
      <c r="M28" s="278"/>
      <c r="N28" s="270"/>
      <c r="O28" s="117" t="s">
        <v>143</v>
      </c>
      <c r="P28" s="109"/>
      <c r="Q28" s="109"/>
      <c r="R28" s="120"/>
      <c r="S28" s="121"/>
      <c r="T28" s="121"/>
      <c r="U28" s="120"/>
      <c r="V28" s="122"/>
      <c r="W28" s="123"/>
      <c r="X28" s="123"/>
      <c r="Y28" s="123"/>
      <c r="Z28" s="123"/>
      <c r="AA28" s="123"/>
      <c r="AB28" s="120"/>
      <c r="AC28" s="122"/>
      <c r="AD28" s="123"/>
      <c r="AE28" s="123"/>
      <c r="AF28" s="123"/>
      <c r="AG28" s="123"/>
      <c r="AH28" s="123"/>
      <c r="AI28" s="123"/>
      <c r="AJ28" s="123"/>
      <c r="AK28" s="1"/>
      <c r="AL28" s="362"/>
      <c r="AM28" s="362"/>
      <c r="AN28" s="363" t="str">
        <f>IF((O28="MW"),G28," ")</f>
        <v xml:space="preserve"> </v>
      </c>
      <c r="AO28" s="363" t="s">
        <v>144</v>
      </c>
      <c r="AP28" s="363">
        <f t="shared" ref="AP28:AQ28" si="28">AP27</f>
        <v>0</v>
      </c>
      <c r="AQ28" s="363">
        <f t="shared" si="28"/>
        <v>0</v>
      </c>
      <c r="AR28" s="363">
        <f t="shared" ref="AR28:AS28" si="29">AR27</f>
        <v>0</v>
      </c>
      <c r="AS28" s="363">
        <f t="shared" si="29"/>
        <v>0</v>
      </c>
      <c r="AT28" s="362"/>
      <c r="AU28" s="362"/>
      <c r="AV28" s="362"/>
      <c r="AW28" s="362"/>
      <c r="AX28" s="362"/>
    </row>
    <row r="29" spans="1:50" ht="30" hidden="1" customHeight="1" thickTop="1" thickBot="1" x14ac:dyDescent="0.35">
      <c r="A29" s="1"/>
      <c r="B29" s="1"/>
      <c r="C29" s="266">
        <f>AN29</f>
        <v>12</v>
      </c>
      <c r="D29" s="271" t="s">
        <v>144</v>
      </c>
      <c r="E29" s="273"/>
      <c r="F29" s="273"/>
      <c r="G29" s="275"/>
      <c r="H29" s="273"/>
      <c r="I29" s="280"/>
      <c r="J29" s="273"/>
      <c r="K29" s="273"/>
      <c r="L29" s="277"/>
      <c r="M29" s="277"/>
      <c r="N29" s="279"/>
      <c r="O29" s="116" t="s">
        <v>142</v>
      </c>
      <c r="P29" s="106"/>
      <c r="Q29" s="106"/>
      <c r="R29" s="100"/>
      <c r="S29" s="100"/>
      <c r="T29" s="100"/>
      <c r="U29" s="101"/>
      <c r="V29" s="102"/>
      <c r="W29" s="103"/>
      <c r="X29" s="103"/>
      <c r="Y29" s="103"/>
      <c r="Z29" s="103"/>
      <c r="AA29" s="103"/>
      <c r="AB29" s="101"/>
      <c r="AC29" s="102"/>
      <c r="AD29" s="103"/>
      <c r="AE29" s="103"/>
      <c r="AF29" s="103"/>
      <c r="AG29" s="103"/>
      <c r="AH29" s="103"/>
      <c r="AI29" s="103"/>
      <c r="AJ29" s="103"/>
      <c r="AK29" s="1"/>
      <c r="AL29" s="362"/>
      <c r="AM29" s="362"/>
      <c r="AN29" s="363">
        <f>AN27+1</f>
        <v>12</v>
      </c>
      <c r="AO29" s="363" t="s">
        <v>144</v>
      </c>
      <c r="AP29" s="363">
        <f>H29</f>
        <v>0</v>
      </c>
      <c r="AQ29" s="363">
        <f t="shared" ref="AQ29:AQ60" si="30">I29</f>
        <v>0</v>
      </c>
      <c r="AR29" s="363">
        <f>K29</f>
        <v>0</v>
      </c>
      <c r="AS29" s="363">
        <f>G29</f>
        <v>0</v>
      </c>
      <c r="AT29" s="362"/>
      <c r="AU29" s="362"/>
      <c r="AV29" s="362"/>
      <c r="AW29" s="362"/>
      <c r="AX29" s="362"/>
    </row>
    <row r="30" spans="1:50" ht="30" hidden="1" customHeight="1" thickTop="1" thickBot="1" x14ac:dyDescent="0.35">
      <c r="A30" s="1"/>
      <c r="B30" s="1"/>
      <c r="C30" s="265"/>
      <c r="D30" s="272"/>
      <c r="E30" s="274"/>
      <c r="F30" s="274"/>
      <c r="G30" s="276"/>
      <c r="H30" s="274"/>
      <c r="I30" s="274"/>
      <c r="J30" s="274"/>
      <c r="K30" s="274"/>
      <c r="L30" s="278"/>
      <c r="M30" s="278"/>
      <c r="N30" s="270"/>
      <c r="O30" s="117" t="s">
        <v>143</v>
      </c>
      <c r="P30" s="109"/>
      <c r="Q30" s="109"/>
      <c r="R30" s="120"/>
      <c r="S30" s="121"/>
      <c r="T30" s="121"/>
      <c r="U30" s="120"/>
      <c r="V30" s="122"/>
      <c r="W30" s="123"/>
      <c r="X30" s="123"/>
      <c r="Y30" s="123"/>
      <c r="Z30" s="123"/>
      <c r="AA30" s="123"/>
      <c r="AB30" s="120"/>
      <c r="AC30" s="122"/>
      <c r="AD30" s="123"/>
      <c r="AE30" s="123"/>
      <c r="AF30" s="123"/>
      <c r="AG30" s="123"/>
      <c r="AH30" s="123"/>
      <c r="AI30" s="123"/>
      <c r="AJ30" s="123"/>
      <c r="AK30" s="1"/>
      <c r="AL30" s="362"/>
      <c r="AM30" s="362"/>
      <c r="AN30" s="363"/>
      <c r="AO30" s="363" t="s">
        <v>144</v>
      </c>
      <c r="AP30" s="363">
        <f t="shared" ref="AP30:AQ30" si="31">AP29</f>
        <v>0</v>
      </c>
      <c r="AQ30" s="363">
        <f t="shared" si="31"/>
        <v>0</v>
      </c>
      <c r="AR30" s="363">
        <f t="shared" ref="AR30:AS30" si="32">AR29</f>
        <v>0</v>
      </c>
      <c r="AS30" s="363">
        <f t="shared" si="32"/>
        <v>0</v>
      </c>
      <c r="AT30" s="362"/>
      <c r="AU30" s="362"/>
      <c r="AV30" s="362"/>
      <c r="AW30" s="362"/>
      <c r="AX30" s="362"/>
    </row>
    <row r="31" spans="1:50" ht="30" hidden="1" customHeight="1" thickTop="1" thickBot="1" x14ac:dyDescent="0.35">
      <c r="A31" s="1"/>
      <c r="B31" s="1"/>
      <c r="C31" s="266">
        <f>AN31</f>
        <v>13</v>
      </c>
      <c r="D31" s="271" t="s">
        <v>144</v>
      </c>
      <c r="E31" s="273"/>
      <c r="F31" s="273"/>
      <c r="G31" s="275"/>
      <c r="H31" s="273"/>
      <c r="I31" s="280"/>
      <c r="J31" s="273"/>
      <c r="K31" s="273"/>
      <c r="L31" s="277"/>
      <c r="M31" s="277"/>
      <c r="N31" s="279"/>
      <c r="O31" s="116" t="s">
        <v>142</v>
      </c>
      <c r="P31" s="106"/>
      <c r="Q31" s="106"/>
      <c r="R31" s="100"/>
      <c r="S31" s="100"/>
      <c r="T31" s="100"/>
      <c r="U31" s="101"/>
      <c r="V31" s="102"/>
      <c r="W31" s="103"/>
      <c r="X31" s="103"/>
      <c r="Y31" s="103"/>
      <c r="Z31" s="103"/>
      <c r="AA31" s="103"/>
      <c r="AB31" s="101"/>
      <c r="AC31" s="102"/>
      <c r="AD31" s="103"/>
      <c r="AE31" s="103"/>
      <c r="AF31" s="103"/>
      <c r="AG31" s="103"/>
      <c r="AH31" s="103"/>
      <c r="AI31" s="103"/>
      <c r="AJ31" s="103"/>
      <c r="AK31" s="1"/>
      <c r="AL31" s="362"/>
      <c r="AM31" s="362"/>
      <c r="AN31" s="363">
        <f>AN29+1</f>
        <v>13</v>
      </c>
      <c r="AO31" s="363" t="s">
        <v>144</v>
      </c>
      <c r="AP31" s="363">
        <f>H31</f>
        <v>0</v>
      </c>
      <c r="AQ31" s="363">
        <f t="shared" ref="AQ31:AQ62" si="33">I31</f>
        <v>0</v>
      </c>
      <c r="AR31" s="363">
        <f>K31</f>
        <v>0</v>
      </c>
      <c r="AS31" s="363">
        <f>G31</f>
        <v>0</v>
      </c>
      <c r="AT31" s="362"/>
      <c r="AU31" s="362"/>
      <c r="AV31" s="362"/>
      <c r="AW31" s="362"/>
      <c r="AX31" s="362"/>
    </row>
    <row r="32" spans="1:50" ht="30" hidden="1" customHeight="1" thickTop="1" thickBot="1" x14ac:dyDescent="0.35">
      <c r="A32" s="1"/>
      <c r="B32" s="1"/>
      <c r="C32" s="265"/>
      <c r="D32" s="272"/>
      <c r="E32" s="274"/>
      <c r="F32" s="274"/>
      <c r="G32" s="276"/>
      <c r="H32" s="274"/>
      <c r="I32" s="274"/>
      <c r="J32" s="274"/>
      <c r="K32" s="274"/>
      <c r="L32" s="278"/>
      <c r="M32" s="278"/>
      <c r="N32" s="270"/>
      <c r="O32" s="117" t="s">
        <v>143</v>
      </c>
      <c r="P32" s="109"/>
      <c r="Q32" s="109"/>
      <c r="R32" s="120"/>
      <c r="S32" s="121"/>
      <c r="T32" s="121"/>
      <c r="U32" s="120"/>
      <c r="V32" s="122"/>
      <c r="W32" s="123"/>
      <c r="X32" s="123"/>
      <c r="Y32" s="123"/>
      <c r="Z32" s="123"/>
      <c r="AA32" s="123"/>
      <c r="AB32" s="120"/>
      <c r="AC32" s="122"/>
      <c r="AD32" s="123"/>
      <c r="AE32" s="123"/>
      <c r="AF32" s="123"/>
      <c r="AG32" s="123"/>
      <c r="AH32" s="123"/>
      <c r="AI32" s="123"/>
      <c r="AJ32" s="123"/>
      <c r="AK32" s="1"/>
      <c r="AL32" s="362"/>
      <c r="AM32" s="362"/>
      <c r="AN32" s="363" t="str">
        <f>IF((O32="MW"),G32," ")</f>
        <v xml:space="preserve"> </v>
      </c>
      <c r="AO32" s="363" t="s">
        <v>144</v>
      </c>
      <c r="AP32" s="363">
        <f t="shared" ref="AP32:AQ32" si="34">AP31</f>
        <v>0</v>
      </c>
      <c r="AQ32" s="363">
        <f t="shared" si="34"/>
        <v>0</v>
      </c>
      <c r="AR32" s="363">
        <f t="shared" ref="AR32:AS32" si="35">AR31</f>
        <v>0</v>
      </c>
      <c r="AS32" s="363">
        <f t="shared" si="35"/>
        <v>0</v>
      </c>
      <c r="AT32" s="362"/>
      <c r="AU32" s="362"/>
      <c r="AV32" s="362"/>
      <c r="AW32" s="362"/>
      <c r="AX32" s="362"/>
    </row>
    <row r="33" spans="1:50" ht="30" hidden="1" customHeight="1" thickTop="1" thickBot="1" x14ac:dyDescent="0.35">
      <c r="A33" s="1"/>
      <c r="B33" s="1"/>
      <c r="C33" s="266">
        <f>AN33</f>
        <v>14</v>
      </c>
      <c r="D33" s="271" t="s">
        <v>144</v>
      </c>
      <c r="E33" s="273"/>
      <c r="F33" s="273"/>
      <c r="G33" s="275"/>
      <c r="H33" s="273"/>
      <c r="I33" s="280"/>
      <c r="J33" s="273"/>
      <c r="K33" s="273"/>
      <c r="L33" s="277"/>
      <c r="M33" s="277"/>
      <c r="N33" s="279"/>
      <c r="O33" s="116" t="s">
        <v>142</v>
      </c>
      <c r="P33" s="106"/>
      <c r="Q33" s="106"/>
      <c r="R33" s="100"/>
      <c r="S33" s="100"/>
      <c r="T33" s="100"/>
      <c r="U33" s="101"/>
      <c r="V33" s="102"/>
      <c r="W33" s="103"/>
      <c r="X33" s="103"/>
      <c r="Y33" s="103"/>
      <c r="Z33" s="103"/>
      <c r="AA33" s="103"/>
      <c r="AB33" s="101"/>
      <c r="AC33" s="102"/>
      <c r="AD33" s="103"/>
      <c r="AE33" s="103"/>
      <c r="AF33" s="103"/>
      <c r="AG33" s="103"/>
      <c r="AH33" s="103"/>
      <c r="AI33" s="103"/>
      <c r="AJ33" s="103"/>
      <c r="AK33" s="1"/>
      <c r="AL33" s="362"/>
      <c r="AM33" s="362"/>
      <c r="AN33" s="363">
        <f>AN31+1</f>
        <v>14</v>
      </c>
      <c r="AO33" s="363" t="s">
        <v>144</v>
      </c>
      <c r="AP33" s="363">
        <f>H33</f>
        <v>0</v>
      </c>
      <c r="AQ33" s="363">
        <f t="shared" ref="AQ33:AQ64" si="36">I33</f>
        <v>0</v>
      </c>
      <c r="AR33" s="363">
        <f>K33</f>
        <v>0</v>
      </c>
      <c r="AS33" s="363">
        <f>G33</f>
        <v>0</v>
      </c>
      <c r="AT33" s="362"/>
      <c r="AU33" s="362"/>
      <c r="AV33" s="362"/>
      <c r="AW33" s="362"/>
      <c r="AX33" s="362"/>
    </row>
    <row r="34" spans="1:50" ht="30" hidden="1" customHeight="1" thickTop="1" thickBot="1" x14ac:dyDescent="0.35">
      <c r="A34" s="1"/>
      <c r="B34" s="1"/>
      <c r="C34" s="265"/>
      <c r="D34" s="272"/>
      <c r="E34" s="274"/>
      <c r="F34" s="274"/>
      <c r="G34" s="276"/>
      <c r="H34" s="274"/>
      <c r="I34" s="274"/>
      <c r="J34" s="274"/>
      <c r="K34" s="274"/>
      <c r="L34" s="278"/>
      <c r="M34" s="278"/>
      <c r="N34" s="270"/>
      <c r="O34" s="117" t="s">
        <v>143</v>
      </c>
      <c r="P34" s="109"/>
      <c r="Q34" s="109"/>
      <c r="R34" s="120"/>
      <c r="S34" s="121"/>
      <c r="T34" s="121"/>
      <c r="U34" s="120"/>
      <c r="V34" s="122"/>
      <c r="W34" s="123"/>
      <c r="X34" s="123"/>
      <c r="Y34" s="123"/>
      <c r="Z34" s="123"/>
      <c r="AA34" s="123"/>
      <c r="AB34" s="120"/>
      <c r="AC34" s="122"/>
      <c r="AD34" s="123"/>
      <c r="AE34" s="123"/>
      <c r="AF34" s="123"/>
      <c r="AG34" s="123"/>
      <c r="AH34" s="123"/>
      <c r="AI34" s="123"/>
      <c r="AJ34" s="123"/>
      <c r="AK34" s="1"/>
      <c r="AL34" s="362"/>
      <c r="AM34" s="362"/>
      <c r="AN34" s="363" t="str">
        <f>IF((O34="MW"),G34," ")</f>
        <v xml:space="preserve"> </v>
      </c>
      <c r="AO34" s="363" t="s">
        <v>144</v>
      </c>
      <c r="AP34" s="363">
        <f t="shared" ref="AP34:AQ34" si="37">AP33</f>
        <v>0</v>
      </c>
      <c r="AQ34" s="363">
        <f t="shared" si="37"/>
        <v>0</v>
      </c>
      <c r="AR34" s="363">
        <f t="shared" ref="AR34:AS34" si="38">AR33</f>
        <v>0</v>
      </c>
      <c r="AS34" s="363">
        <f t="shared" si="38"/>
        <v>0</v>
      </c>
      <c r="AT34" s="362"/>
      <c r="AU34" s="362"/>
      <c r="AV34" s="362"/>
      <c r="AW34" s="362"/>
      <c r="AX34" s="362"/>
    </row>
    <row r="35" spans="1:50" ht="30" hidden="1" customHeight="1" thickTop="1" thickBot="1" x14ac:dyDescent="0.35">
      <c r="A35" s="1"/>
      <c r="B35" s="1"/>
      <c r="C35" s="266">
        <f>AN35</f>
        <v>15</v>
      </c>
      <c r="D35" s="271" t="s">
        <v>144</v>
      </c>
      <c r="E35" s="273"/>
      <c r="F35" s="273"/>
      <c r="G35" s="275"/>
      <c r="H35" s="273"/>
      <c r="I35" s="280"/>
      <c r="J35" s="273"/>
      <c r="K35" s="273"/>
      <c r="L35" s="277"/>
      <c r="M35" s="277"/>
      <c r="N35" s="279"/>
      <c r="O35" s="116" t="s">
        <v>142</v>
      </c>
      <c r="P35" s="106"/>
      <c r="Q35" s="106"/>
      <c r="R35" s="100"/>
      <c r="S35" s="100"/>
      <c r="T35" s="100"/>
      <c r="U35" s="101"/>
      <c r="V35" s="102"/>
      <c r="W35" s="103"/>
      <c r="X35" s="103"/>
      <c r="Y35" s="103"/>
      <c r="Z35" s="103"/>
      <c r="AA35" s="103"/>
      <c r="AB35" s="101"/>
      <c r="AC35" s="102"/>
      <c r="AD35" s="103"/>
      <c r="AE35" s="103"/>
      <c r="AF35" s="103"/>
      <c r="AG35" s="103"/>
      <c r="AH35" s="103"/>
      <c r="AI35" s="103"/>
      <c r="AJ35" s="103"/>
      <c r="AK35" s="1"/>
      <c r="AL35" s="362"/>
      <c r="AM35" s="362"/>
      <c r="AN35" s="363">
        <f>AN33+1</f>
        <v>15</v>
      </c>
      <c r="AO35" s="363" t="s">
        <v>144</v>
      </c>
      <c r="AP35" s="363">
        <f>H35</f>
        <v>0</v>
      </c>
      <c r="AQ35" s="363">
        <f t="shared" ref="AQ35:AQ66" si="39">I35</f>
        <v>0</v>
      </c>
      <c r="AR35" s="363">
        <f>K35</f>
        <v>0</v>
      </c>
      <c r="AS35" s="363">
        <f>G35</f>
        <v>0</v>
      </c>
      <c r="AT35" s="362"/>
      <c r="AU35" s="362"/>
      <c r="AV35" s="362"/>
      <c r="AW35" s="362"/>
      <c r="AX35" s="362"/>
    </row>
    <row r="36" spans="1:50" ht="30" hidden="1" customHeight="1" thickTop="1" thickBot="1" x14ac:dyDescent="0.35">
      <c r="A36" s="1"/>
      <c r="B36" s="1"/>
      <c r="C36" s="265"/>
      <c r="D36" s="272"/>
      <c r="E36" s="274"/>
      <c r="F36" s="274"/>
      <c r="G36" s="276"/>
      <c r="H36" s="274"/>
      <c r="I36" s="274"/>
      <c r="J36" s="274"/>
      <c r="K36" s="274"/>
      <c r="L36" s="278"/>
      <c r="M36" s="278"/>
      <c r="N36" s="270"/>
      <c r="O36" s="117" t="s">
        <v>143</v>
      </c>
      <c r="P36" s="109"/>
      <c r="Q36" s="109"/>
      <c r="R36" s="120"/>
      <c r="S36" s="121"/>
      <c r="T36" s="121"/>
      <c r="U36" s="120"/>
      <c r="V36" s="122"/>
      <c r="W36" s="123"/>
      <c r="X36" s="123"/>
      <c r="Y36" s="123"/>
      <c r="Z36" s="123"/>
      <c r="AA36" s="123"/>
      <c r="AB36" s="120"/>
      <c r="AC36" s="122"/>
      <c r="AD36" s="123"/>
      <c r="AE36" s="123"/>
      <c r="AF36" s="123"/>
      <c r="AG36" s="123"/>
      <c r="AH36" s="123"/>
      <c r="AI36" s="123"/>
      <c r="AJ36" s="123"/>
      <c r="AK36" s="1"/>
      <c r="AL36" s="362"/>
      <c r="AM36" s="362"/>
      <c r="AN36" s="363" t="str">
        <f>IF((O36="MW"),G36," ")</f>
        <v xml:space="preserve"> </v>
      </c>
      <c r="AO36" s="363" t="s">
        <v>144</v>
      </c>
      <c r="AP36" s="363">
        <f t="shared" ref="AP36:AQ36" si="40">AP35</f>
        <v>0</v>
      </c>
      <c r="AQ36" s="363">
        <f t="shared" si="40"/>
        <v>0</v>
      </c>
      <c r="AR36" s="363">
        <f t="shared" ref="AR36:AS36" si="41">AR35</f>
        <v>0</v>
      </c>
      <c r="AS36" s="363">
        <f t="shared" si="41"/>
        <v>0</v>
      </c>
      <c r="AT36" s="362"/>
      <c r="AU36" s="362"/>
      <c r="AV36" s="362"/>
      <c r="AW36" s="362"/>
      <c r="AX36" s="362"/>
    </row>
    <row r="37" spans="1:50" ht="30" hidden="1" customHeight="1" thickTop="1" thickBot="1" x14ac:dyDescent="0.35">
      <c r="A37" s="1"/>
      <c r="B37" s="1"/>
      <c r="C37" s="266">
        <f>AN37</f>
        <v>16</v>
      </c>
      <c r="D37" s="271" t="s">
        <v>144</v>
      </c>
      <c r="E37" s="273"/>
      <c r="F37" s="273"/>
      <c r="G37" s="275"/>
      <c r="H37" s="273"/>
      <c r="I37" s="280"/>
      <c r="J37" s="273"/>
      <c r="K37" s="273"/>
      <c r="L37" s="277"/>
      <c r="M37" s="277"/>
      <c r="N37" s="279"/>
      <c r="O37" s="116" t="s">
        <v>142</v>
      </c>
      <c r="P37" s="106"/>
      <c r="Q37" s="106"/>
      <c r="R37" s="100"/>
      <c r="S37" s="100"/>
      <c r="T37" s="100"/>
      <c r="U37" s="101"/>
      <c r="V37" s="102"/>
      <c r="W37" s="103"/>
      <c r="X37" s="103"/>
      <c r="Y37" s="103"/>
      <c r="Z37" s="103"/>
      <c r="AA37" s="103"/>
      <c r="AB37" s="101"/>
      <c r="AC37" s="102"/>
      <c r="AD37" s="103"/>
      <c r="AE37" s="103"/>
      <c r="AF37" s="103"/>
      <c r="AG37" s="103"/>
      <c r="AH37" s="103"/>
      <c r="AI37" s="103"/>
      <c r="AJ37" s="103"/>
      <c r="AK37" s="1"/>
      <c r="AL37" s="362"/>
      <c r="AM37" s="362"/>
      <c r="AN37" s="363">
        <f>AN35+1</f>
        <v>16</v>
      </c>
      <c r="AO37" s="363" t="s">
        <v>144</v>
      </c>
      <c r="AP37" s="363">
        <f>H37</f>
        <v>0</v>
      </c>
      <c r="AQ37" s="363">
        <f t="shared" ref="AQ37:AQ68" si="42">I37</f>
        <v>0</v>
      </c>
      <c r="AR37" s="363">
        <f>K37</f>
        <v>0</v>
      </c>
      <c r="AS37" s="363">
        <f>G37</f>
        <v>0</v>
      </c>
      <c r="AT37" s="362"/>
      <c r="AU37" s="362"/>
      <c r="AV37" s="362"/>
      <c r="AW37" s="362"/>
      <c r="AX37" s="362"/>
    </row>
    <row r="38" spans="1:50" ht="30" hidden="1" customHeight="1" thickTop="1" thickBot="1" x14ac:dyDescent="0.35">
      <c r="A38" s="1"/>
      <c r="B38" s="1"/>
      <c r="C38" s="265"/>
      <c r="D38" s="272"/>
      <c r="E38" s="274"/>
      <c r="F38" s="274"/>
      <c r="G38" s="276"/>
      <c r="H38" s="274"/>
      <c r="I38" s="274"/>
      <c r="J38" s="274"/>
      <c r="K38" s="274"/>
      <c r="L38" s="278"/>
      <c r="M38" s="278"/>
      <c r="N38" s="270"/>
      <c r="O38" s="117" t="s">
        <v>143</v>
      </c>
      <c r="P38" s="109"/>
      <c r="Q38" s="109"/>
      <c r="R38" s="120"/>
      <c r="S38" s="121"/>
      <c r="T38" s="121"/>
      <c r="U38" s="120"/>
      <c r="V38" s="122"/>
      <c r="W38" s="123"/>
      <c r="X38" s="123"/>
      <c r="Y38" s="123"/>
      <c r="Z38" s="123"/>
      <c r="AA38" s="123"/>
      <c r="AB38" s="120"/>
      <c r="AC38" s="122"/>
      <c r="AD38" s="123"/>
      <c r="AE38" s="123"/>
      <c r="AF38" s="123"/>
      <c r="AG38" s="123"/>
      <c r="AH38" s="123"/>
      <c r="AI38" s="123"/>
      <c r="AJ38" s="123"/>
      <c r="AK38" s="1"/>
      <c r="AL38" s="362"/>
      <c r="AM38" s="362"/>
      <c r="AN38" s="363" t="str">
        <f>IF((O38="MW"),G38," ")</f>
        <v xml:space="preserve"> </v>
      </c>
      <c r="AO38" s="363" t="s">
        <v>144</v>
      </c>
      <c r="AP38" s="363">
        <f t="shared" ref="AP38:AQ38" si="43">AP37</f>
        <v>0</v>
      </c>
      <c r="AQ38" s="363">
        <f t="shared" si="43"/>
        <v>0</v>
      </c>
      <c r="AR38" s="363">
        <f t="shared" ref="AR38:AS38" si="44">AR37</f>
        <v>0</v>
      </c>
      <c r="AS38" s="363">
        <f t="shared" si="44"/>
        <v>0</v>
      </c>
      <c r="AT38" s="362"/>
      <c r="AU38" s="362"/>
      <c r="AV38" s="362"/>
      <c r="AW38" s="362"/>
      <c r="AX38" s="362"/>
    </row>
    <row r="39" spans="1:50" ht="30" hidden="1" customHeight="1" thickTop="1" thickBot="1" x14ac:dyDescent="0.35">
      <c r="A39" s="1"/>
      <c r="B39" s="1"/>
      <c r="C39" s="266">
        <f>AN39</f>
        <v>17</v>
      </c>
      <c r="D39" s="271" t="s">
        <v>144</v>
      </c>
      <c r="E39" s="273"/>
      <c r="F39" s="273"/>
      <c r="G39" s="275"/>
      <c r="H39" s="273"/>
      <c r="I39" s="280"/>
      <c r="J39" s="273"/>
      <c r="K39" s="273"/>
      <c r="L39" s="277"/>
      <c r="M39" s="277"/>
      <c r="N39" s="279"/>
      <c r="O39" s="116" t="s">
        <v>142</v>
      </c>
      <c r="P39" s="106"/>
      <c r="Q39" s="106"/>
      <c r="R39" s="100"/>
      <c r="S39" s="100"/>
      <c r="T39" s="100"/>
      <c r="U39" s="101"/>
      <c r="V39" s="102"/>
      <c r="W39" s="103"/>
      <c r="X39" s="103"/>
      <c r="Y39" s="103"/>
      <c r="Z39" s="103"/>
      <c r="AA39" s="103"/>
      <c r="AB39" s="101"/>
      <c r="AC39" s="102"/>
      <c r="AD39" s="103"/>
      <c r="AE39" s="103"/>
      <c r="AF39" s="103"/>
      <c r="AG39" s="103"/>
      <c r="AH39" s="103"/>
      <c r="AI39" s="103"/>
      <c r="AJ39" s="103"/>
      <c r="AK39" s="1"/>
      <c r="AL39" s="362"/>
      <c r="AM39" s="362"/>
      <c r="AN39" s="363">
        <f>AN37+1</f>
        <v>17</v>
      </c>
      <c r="AO39" s="363" t="s">
        <v>144</v>
      </c>
      <c r="AP39" s="363">
        <f>H39</f>
        <v>0</v>
      </c>
      <c r="AQ39" s="363">
        <f t="shared" ref="AQ39:AQ70" si="45">I39</f>
        <v>0</v>
      </c>
      <c r="AR39" s="363">
        <f>K39</f>
        <v>0</v>
      </c>
      <c r="AS39" s="363">
        <f>G39</f>
        <v>0</v>
      </c>
      <c r="AT39" s="362"/>
      <c r="AU39" s="362"/>
      <c r="AV39" s="362"/>
      <c r="AW39" s="362"/>
      <c r="AX39" s="362"/>
    </row>
    <row r="40" spans="1:50" ht="30" hidden="1" customHeight="1" thickTop="1" thickBot="1" x14ac:dyDescent="0.35">
      <c r="A40" s="1"/>
      <c r="B40" s="1"/>
      <c r="C40" s="265"/>
      <c r="D40" s="272"/>
      <c r="E40" s="274"/>
      <c r="F40" s="274"/>
      <c r="G40" s="276"/>
      <c r="H40" s="274"/>
      <c r="I40" s="274"/>
      <c r="J40" s="274"/>
      <c r="K40" s="274"/>
      <c r="L40" s="278"/>
      <c r="M40" s="278"/>
      <c r="N40" s="270"/>
      <c r="O40" s="117" t="s">
        <v>143</v>
      </c>
      <c r="P40" s="109"/>
      <c r="Q40" s="109"/>
      <c r="R40" s="120"/>
      <c r="S40" s="121"/>
      <c r="T40" s="121"/>
      <c r="U40" s="120"/>
      <c r="V40" s="122"/>
      <c r="W40" s="123"/>
      <c r="X40" s="123"/>
      <c r="Y40" s="123"/>
      <c r="Z40" s="123"/>
      <c r="AA40" s="123"/>
      <c r="AB40" s="120"/>
      <c r="AC40" s="122"/>
      <c r="AD40" s="123"/>
      <c r="AE40" s="123"/>
      <c r="AF40" s="123"/>
      <c r="AG40" s="123"/>
      <c r="AH40" s="123"/>
      <c r="AI40" s="123"/>
      <c r="AJ40" s="123"/>
      <c r="AK40" s="1"/>
      <c r="AL40" s="362"/>
      <c r="AM40" s="362"/>
      <c r="AN40" s="363"/>
      <c r="AO40" s="363" t="s">
        <v>144</v>
      </c>
      <c r="AP40" s="363">
        <f t="shared" ref="AP40:AQ40" si="46">AP39</f>
        <v>0</v>
      </c>
      <c r="AQ40" s="363">
        <f t="shared" si="46"/>
        <v>0</v>
      </c>
      <c r="AR40" s="363">
        <f t="shared" ref="AR40:AS40" si="47">AR39</f>
        <v>0</v>
      </c>
      <c r="AS40" s="363">
        <f t="shared" si="47"/>
        <v>0</v>
      </c>
      <c r="AT40" s="362"/>
      <c r="AU40" s="362"/>
      <c r="AV40" s="362"/>
      <c r="AW40" s="362"/>
      <c r="AX40" s="362"/>
    </row>
    <row r="41" spans="1:50" ht="30" hidden="1" customHeight="1" thickTop="1" thickBot="1" x14ac:dyDescent="0.35">
      <c r="A41" s="1"/>
      <c r="B41" s="1"/>
      <c r="C41" s="266">
        <f>AN41</f>
        <v>18</v>
      </c>
      <c r="D41" s="271" t="s">
        <v>144</v>
      </c>
      <c r="E41" s="273"/>
      <c r="F41" s="273"/>
      <c r="G41" s="275"/>
      <c r="H41" s="273"/>
      <c r="I41" s="280"/>
      <c r="J41" s="273"/>
      <c r="K41" s="273"/>
      <c r="L41" s="277"/>
      <c r="M41" s="277"/>
      <c r="N41" s="279"/>
      <c r="O41" s="116" t="s">
        <v>142</v>
      </c>
      <c r="P41" s="106"/>
      <c r="Q41" s="106"/>
      <c r="R41" s="100"/>
      <c r="S41" s="100"/>
      <c r="T41" s="100"/>
      <c r="U41" s="101"/>
      <c r="V41" s="102"/>
      <c r="W41" s="103"/>
      <c r="X41" s="103"/>
      <c r="Y41" s="103"/>
      <c r="Z41" s="103"/>
      <c r="AA41" s="103"/>
      <c r="AB41" s="101"/>
      <c r="AC41" s="102"/>
      <c r="AD41" s="103"/>
      <c r="AE41" s="103"/>
      <c r="AF41" s="103"/>
      <c r="AG41" s="103"/>
      <c r="AH41" s="103"/>
      <c r="AI41" s="103"/>
      <c r="AJ41" s="103"/>
      <c r="AK41" s="1"/>
      <c r="AL41" s="362"/>
      <c r="AM41" s="362"/>
      <c r="AN41" s="363">
        <f>AN39+1</f>
        <v>18</v>
      </c>
      <c r="AO41" s="363" t="s">
        <v>144</v>
      </c>
      <c r="AP41" s="363">
        <f>H41</f>
        <v>0</v>
      </c>
      <c r="AQ41" s="363">
        <f t="shared" ref="AQ41:AQ72" si="48">I41</f>
        <v>0</v>
      </c>
      <c r="AR41" s="363">
        <f>K41</f>
        <v>0</v>
      </c>
      <c r="AS41" s="363">
        <f>G41</f>
        <v>0</v>
      </c>
      <c r="AT41" s="362"/>
      <c r="AU41" s="362"/>
      <c r="AV41" s="362"/>
      <c r="AW41" s="362"/>
      <c r="AX41" s="362"/>
    </row>
    <row r="42" spans="1:50" ht="30" hidden="1" customHeight="1" thickTop="1" thickBot="1" x14ac:dyDescent="0.35">
      <c r="A42" s="1"/>
      <c r="B42" s="1"/>
      <c r="C42" s="265"/>
      <c r="D42" s="272"/>
      <c r="E42" s="274"/>
      <c r="F42" s="274"/>
      <c r="G42" s="276"/>
      <c r="H42" s="274"/>
      <c r="I42" s="274"/>
      <c r="J42" s="274"/>
      <c r="K42" s="274"/>
      <c r="L42" s="278"/>
      <c r="M42" s="278"/>
      <c r="N42" s="270"/>
      <c r="O42" s="117" t="s">
        <v>143</v>
      </c>
      <c r="P42" s="109"/>
      <c r="Q42" s="109"/>
      <c r="R42" s="120"/>
      <c r="S42" s="121"/>
      <c r="T42" s="121"/>
      <c r="U42" s="120"/>
      <c r="V42" s="122"/>
      <c r="W42" s="123"/>
      <c r="X42" s="123"/>
      <c r="Y42" s="123"/>
      <c r="Z42" s="123"/>
      <c r="AA42" s="123"/>
      <c r="AB42" s="120"/>
      <c r="AC42" s="122"/>
      <c r="AD42" s="123"/>
      <c r="AE42" s="123"/>
      <c r="AF42" s="123"/>
      <c r="AG42" s="123"/>
      <c r="AH42" s="123"/>
      <c r="AI42" s="123"/>
      <c r="AJ42" s="123"/>
      <c r="AK42" s="1"/>
      <c r="AL42" s="362"/>
      <c r="AM42" s="362"/>
      <c r="AN42" s="363" t="str">
        <f>IF((O42="MW"),G42," ")</f>
        <v xml:space="preserve"> </v>
      </c>
      <c r="AO42" s="363" t="s">
        <v>144</v>
      </c>
      <c r="AP42" s="363">
        <f t="shared" ref="AP42:AQ42" si="49">AP41</f>
        <v>0</v>
      </c>
      <c r="AQ42" s="363">
        <f t="shared" si="49"/>
        <v>0</v>
      </c>
      <c r="AR42" s="363">
        <f t="shared" ref="AR42:AS42" si="50">AR41</f>
        <v>0</v>
      </c>
      <c r="AS42" s="363">
        <f t="shared" si="50"/>
        <v>0</v>
      </c>
      <c r="AT42" s="362"/>
      <c r="AU42" s="362"/>
      <c r="AV42" s="362"/>
      <c r="AW42" s="362"/>
      <c r="AX42" s="362"/>
    </row>
    <row r="43" spans="1:50" ht="30" hidden="1" customHeight="1" thickTop="1" thickBot="1" x14ac:dyDescent="0.35">
      <c r="A43" s="1"/>
      <c r="B43" s="1"/>
      <c r="C43" s="266">
        <f>AN43</f>
        <v>19</v>
      </c>
      <c r="D43" s="271" t="s">
        <v>144</v>
      </c>
      <c r="E43" s="273"/>
      <c r="F43" s="273"/>
      <c r="G43" s="275"/>
      <c r="H43" s="273"/>
      <c r="I43" s="280"/>
      <c r="J43" s="273"/>
      <c r="K43" s="273"/>
      <c r="L43" s="277"/>
      <c r="M43" s="277"/>
      <c r="N43" s="279"/>
      <c r="O43" s="116" t="s">
        <v>142</v>
      </c>
      <c r="P43" s="106"/>
      <c r="Q43" s="106"/>
      <c r="R43" s="100"/>
      <c r="S43" s="100"/>
      <c r="T43" s="100"/>
      <c r="U43" s="101"/>
      <c r="V43" s="102"/>
      <c r="W43" s="103"/>
      <c r="X43" s="103"/>
      <c r="Y43" s="103"/>
      <c r="Z43" s="103"/>
      <c r="AA43" s="103"/>
      <c r="AB43" s="101"/>
      <c r="AC43" s="102"/>
      <c r="AD43" s="103"/>
      <c r="AE43" s="103"/>
      <c r="AF43" s="103"/>
      <c r="AG43" s="103"/>
      <c r="AH43" s="103"/>
      <c r="AI43" s="103"/>
      <c r="AJ43" s="103"/>
      <c r="AK43" s="1"/>
      <c r="AL43" s="362"/>
      <c r="AM43" s="362"/>
      <c r="AN43" s="363">
        <f>AN41+1</f>
        <v>19</v>
      </c>
      <c r="AO43" s="363" t="s">
        <v>144</v>
      </c>
      <c r="AP43" s="363">
        <f>H43</f>
        <v>0</v>
      </c>
      <c r="AQ43" s="363">
        <f t="shared" ref="AQ43:AQ74" si="51">I43</f>
        <v>0</v>
      </c>
      <c r="AR43" s="363">
        <f>K43</f>
        <v>0</v>
      </c>
      <c r="AS43" s="363">
        <f>G43</f>
        <v>0</v>
      </c>
      <c r="AT43" s="362"/>
      <c r="AU43" s="362"/>
      <c r="AV43" s="362"/>
      <c r="AW43" s="362"/>
      <c r="AX43" s="362"/>
    </row>
    <row r="44" spans="1:50" ht="30" hidden="1" customHeight="1" thickTop="1" thickBot="1" x14ac:dyDescent="0.35">
      <c r="A44" s="1"/>
      <c r="B44" s="1"/>
      <c r="C44" s="265"/>
      <c r="D44" s="272"/>
      <c r="E44" s="274"/>
      <c r="F44" s="274"/>
      <c r="G44" s="276"/>
      <c r="H44" s="274"/>
      <c r="I44" s="274"/>
      <c r="J44" s="274"/>
      <c r="K44" s="274"/>
      <c r="L44" s="278"/>
      <c r="M44" s="278"/>
      <c r="N44" s="270"/>
      <c r="O44" s="117" t="s">
        <v>143</v>
      </c>
      <c r="P44" s="109"/>
      <c r="Q44" s="109"/>
      <c r="R44" s="120"/>
      <c r="S44" s="121"/>
      <c r="T44" s="121"/>
      <c r="U44" s="120"/>
      <c r="V44" s="122"/>
      <c r="W44" s="123"/>
      <c r="X44" s="123"/>
      <c r="Y44" s="123"/>
      <c r="Z44" s="123"/>
      <c r="AA44" s="123"/>
      <c r="AB44" s="120"/>
      <c r="AC44" s="122"/>
      <c r="AD44" s="123"/>
      <c r="AE44" s="123"/>
      <c r="AF44" s="123"/>
      <c r="AG44" s="123"/>
      <c r="AH44" s="123"/>
      <c r="AI44" s="123"/>
      <c r="AJ44" s="123"/>
      <c r="AK44" s="1"/>
      <c r="AL44" s="362"/>
      <c r="AM44" s="362"/>
      <c r="AN44" s="363" t="str">
        <f>IF((O44="MW"),G44," ")</f>
        <v xml:space="preserve"> </v>
      </c>
      <c r="AO44" s="363" t="s">
        <v>144</v>
      </c>
      <c r="AP44" s="363">
        <f t="shared" ref="AP44:AQ44" si="52">AP43</f>
        <v>0</v>
      </c>
      <c r="AQ44" s="363">
        <f t="shared" si="52"/>
        <v>0</v>
      </c>
      <c r="AR44" s="363">
        <f t="shared" ref="AR44:AS44" si="53">AR43</f>
        <v>0</v>
      </c>
      <c r="AS44" s="363">
        <f t="shared" si="53"/>
        <v>0</v>
      </c>
      <c r="AT44" s="362"/>
      <c r="AU44" s="362"/>
      <c r="AV44" s="362"/>
      <c r="AW44" s="362"/>
      <c r="AX44" s="362"/>
    </row>
    <row r="45" spans="1:50" ht="30" hidden="1" customHeight="1" thickTop="1" thickBot="1" x14ac:dyDescent="0.35">
      <c r="A45" s="1"/>
      <c r="B45" s="1"/>
      <c r="C45" s="266">
        <f>AN45</f>
        <v>20</v>
      </c>
      <c r="D45" s="271" t="s">
        <v>144</v>
      </c>
      <c r="E45" s="273"/>
      <c r="F45" s="273"/>
      <c r="G45" s="275"/>
      <c r="H45" s="273"/>
      <c r="I45" s="280"/>
      <c r="J45" s="273"/>
      <c r="K45" s="273"/>
      <c r="L45" s="277"/>
      <c r="M45" s="277"/>
      <c r="N45" s="279"/>
      <c r="O45" s="116" t="s">
        <v>142</v>
      </c>
      <c r="P45" s="106"/>
      <c r="Q45" s="106"/>
      <c r="R45" s="100"/>
      <c r="S45" s="100"/>
      <c r="T45" s="100"/>
      <c r="U45" s="101"/>
      <c r="V45" s="102"/>
      <c r="W45" s="103"/>
      <c r="X45" s="103"/>
      <c r="Y45" s="103"/>
      <c r="Z45" s="103"/>
      <c r="AA45" s="103"/>
      <c r="AB45" s="101"/>
      <c r="AC45" s="102"/>
      <c r="AD45" s="103"/>
      <c r="AE45" s="103"/>
      <c r="AF45" s="103"/>
      <c r="AG45" s="103"/>
      <c r="AH45" s="103"/>
      <c r="AI45" s="103"/>
      <c r="AJ45" s="103"/>
      <c r="AK45" s="1"/>
      <c r="AL45" s="362"/>
      <c r="AM45" s="362"/>
      <c r="AN45" s="363">
        <f>AN43+1</f>
        <v>20</v>
      </c>
      <c r="AO45" s="363" t="s">
        <v>144</v>
      </c>
      <c r="AP45" s="363">
        <f>H45</f>
        <v>0</v>
      </c>
      <c r="AQ45" s="363">
        <f t="shared" ref="AQ45:AQ76" si="54">I45</f>
        <v>0</v>
      </c>
      <c r="AR45" s="363">
        <f>K45</f>
        <v>0</v>
      </c>
      <c r="AS45" s="363">
        <f>G45</f>
        <v>0</v>
      </c>
      <c r="AT45" s="362"/>
      <c r="AU45" s="362"/>
      <c r="AV45" s="362"/>
      <c r="AW45" s="362"/>
      <c r="AX45" s="362"/>
    </row>
    <row r="46" spans="1:50" ht="30" hidden="1" customHeight="1" thickTop="1" thickBot="1" x14ac:dyDescent="0.35">
      <c r="A46" s="1"/>
      <c r="B46" s="1"/>
      <c r="C46" s="265"/>
      <c r="D46" s="272"/>
      <c r="E46" s="274"/>
      <c r="F46" s="274"/>
      <c r="G46" s="276"/>
      <c r="H46" s="274"/>
      <c r="I46" s="274"/>
      <c r="J46" s="274"/>
      <c r="K46" s="274"/>
      <c r="L46" s="278"/>
      <c r="M46" s="278"/>
      <c r="N46" s="270"/>
      <c r="O46" s="117" t="s">
        <v>143</v>
      </c>
      <c r="P46" s="109"/>
      <c r="Q46" s="109"/>
      <c r="R46" s="120"/>
      <c r="S46" s="121"/>
      <c r="T46" s="121"/>
      <c r="U46" s="120"/>
      <c r="V46" s="122"/>
      <c r="W46" s="123"/>
      <c r="X46" s="123"/>
      <c r="Y46" s="123"/>
      <c r="Z46" s="123"/>
      <c r="AA46" s="123"/>
      <c r="AB46" s="120"/>
      <c r="AC46" s="122"/>
      <c r="AD46" s="123"/>
      <c r="AE46" s="123"/>
      <c r="AF46" s="123"/>
      <c r="AG46" s="123"/>
      <c r="AH46" s="123"/>
      <c r="AI46" s="123"/>
      <c r="AJ46" s="123"/>
      <c r="AK46" s="1"/>
      <c r="AL46" s="362"/>
      <c r="AM46" s="362"/>
      <c r="AN46" s="363" t="str">
        <f>IF((O46="MW"),G46," ")</f>
        <v xml:space="preserve"> </v>
      </c>
      <c r="AO46" s="363" t="s">
        <v>144</v>
      </c>
      <c r="AP46" s="363">
        <f t="shared" ref="AP46:AQ46" si="55">AP45</f>
        <v>0</v>
      </c>
      <c r="AQ46" s="363">
        <f t="shared" si="55"/>
        <v>0</v>
      </c>
      <c r="AR46" s="363">
        <f t="shared" ref="AR46:AS46" si="56">AR45</f>
        <v>0</v>
      </c>
      <c r="AS46" s="363">
        <f t="shared" si="56"/>
        <v>0</v>
      </c>
      <c r="AT46" s="362"/>
      <c r="AU46" s="362"/>
      <c r="AV46" s="362"/>
      <c r="AW46" s="362"/>
      <c r="AX46" s="362"/>
    </row>
    <row r="47" spans="1:50" ht="30" hidden="1" customHeight="1" thickTop="1" thickBot="1" x14ac:dyDescent="0.35">
      <c r="A47" s="1"/>
      <c r="B47" s="1"/>
      <c r="C47" s="266">
        <f>AN47</f>
        <v>21</v>
      </c>
      <c r="D47" s="271" t="s">
        <v>144</v>
      </c>
      <c r="E47" s="273"/>
      <c r="F47" s="273"/>
      <c r="G47" s="275"/>
      <c r="H47" s="273"/>
      <c r="I47" s="280"/>
      <c r="J47" s="273"/>
      <c r="K47" s="273"/>
      <c r="L47" s="277"/>
      <c r="M47" s="277"/>
      <c r="N47" s="279"/>
      <c r="O47" s="116" t="s">
        <v>142</v>
      </c>
      <c r="P47" s="106"/>
      <c r="Q47" s="106"/>
      <c r="R47" s="100"/>
      <c r="S47" s="100"/>
      <c r="T47" s="100"/>
      <c r="U47" s="101"/>
      <c r="V47" s="102"/>
      <c r="W47" s="103"/>
      <c r="X47" s="103"/>
      <c r="Y47" s="103"/>
      <c r="Z47" s="103"/>
      <c r="AA47" s="103"/>
      <c r="AB47" s="101"/>
      <c r="AC47" s="102"/>
      <c r="AD47" s="103"/>
      <c r="AE47" s="103"/>
      <c r="AF47" s="103"/>
      <c r="AG47" s="103"/>
      <c r="AH47" s="103"/>
      <c r="AI47" s="103"/>
      <c r="AJ47" s="103"/>
      <c r="AK47" s="1"/>
      <c r="AL47" s="362"/>
      <c r="AM47" s="362"/>
      <c r="AN47" s="363">
        <f>AN45+1</f>
        <v>21</v>
      </c>
      <c r="AO47" s="363" t="s">
        <v>144</v>
      </c>
      <c r="AP47" s="363">
        <f>H47</f>
        <v>0</v>
      </c>
      <c r="AQ47" s="363">
        <f t="shared" ref="AQ47:AQ78" si="57">I47</f>
        <v>0</v>
      </c>
      <c r="AR47" s="363">
        <f>K47</f>
        <v>0</v>
      </c>
      <c r="AS47" s="363">
        <f>G47</f>
        <v>0</v>
      </c>
      <c r="AT47" s="362"/>
      <c r="AU47" s="362"/>
      <c r="AV47" s="362"/>
      <c r="AW47" s="362"/>
      <c r="AX47" s="362"/>
    </row>
    <row r="48" spans="1:50" ht="30" hidden="1" customHeight="1" thickTop="1" thickBot="1" x14ac:dyDescent="0.35">
      <c r="A48" s="1"/>
      <c r="B48" s="1"/>
      <c r="C48" s="265"/>
      <c r="D48" s="272"/>
      <c r="E48" s="274"/>
      <c r="F48" s="274"/>
      <c r="G48" s="276"/>
      <c r="H48" s="274"/>
      <c r="I48" s="274"/>
      <c r="J48" s="274"/>
      <c r="K48" s="274"/>
      <c r="L48" s="278"/>
      <c r="M48" s="278"/>
      <c r="N48" s="270"/>
      <c r="O48" s="117" t="s">
        <v>143</v>
      </c>
      <c r="P48" s="109"/>
      <c r="Q48" s="109"/>
      <c r="R48" s="120"/>
      <c r="S48" s="121"/>
      <c r="T48" s="121"/>
      <c r="U48" s="120"/>
      <c r="V48" s="122"/>
      <c r="W48" s="123"/>
      <c r="X48" s="123"/>
      <c r="Y48" s="123"/>
      <c r="Z48" s="123"/>
      <c r="AA48" s="123"/>
      <c r="AB48" s="120"/>
      <c r="AC48" s="122"/>
      <c r="AD48" s="123"/>
      <c r="AE48" s="123"/>
      <c r="AF48" s="123"/>
      <c r="AG48" s="123"/>
      <c r="AH48" s="123"/>
      <c r="AI48" s="123"/>
      <c r="AJ48" s="123"/>
      <c r="AK48" s="1"/>
      <c r="AL48" s="362"/>
      <c r="AM48" s="362"/>
      <c r="AN48" s="363"/>
      <c r="AO48" s="363" t="s">
        <v>144</v>
      </c>
      <c r="AP48" s="363">
        <f t="shared" ref="AP48:AQ48" si="58">AP47</f>
        <v>0</v>
      </c>
      <c r="AQ48" s="363">
        <f t="shared" si="58"/>
        <v>0</v>
      </c>
      <c r="AR48" s="363">
        <f t="shared" ref="AR48:AS48" si="59">AR47</f>
        <v>0</v>
      </c>
      <c r="AS48" s="363">
        <f t="shared" si="59"/>
        <v>0</v>
      </c>
      <c r="AT48" s="362"/>
      <c r="AU48" s="362"/>
      <c r="AV48" s="362"/>
      <c r="AW48" s="362"/>
      <c r="AX48" s="362"/>
    </row>
    <row r="49" spans="1:50" ht="30" hidden="1" customHeight="1" thickTop="1" thickBot="1" x14ac:dyDescent="0.35">
      <c r="A49" s="1"/>
      <c r="B49" s="1"/>
      <c r="C49" s="266">
        <f>AN49</f>
        <v>22</v>
      </c>
      <c r="D49" s="271" t="s">
        <v>144</v>
      </c>
      <c r="E49" s="273"/>
      <c r="F49" s="273"/>
      <c r="G49" s="275"/>
      <c r="H49" s="273"/>
      <c r="I49" s="280"/>
      <c r="J49" s="273"/>
      <c r="K49" s="273"/>
      <c r="L49" s="277"/>
      <c r="M49" s="277"/>
      <c r="N49" s="279"/>
      <c r="O49" s="116" t="s">
        <v>142</v>
      </c>
      <c r="P49" s="106"/>
      <c r="Q49" s="106"/>
      <c r="R49" s="100"/>
      <c r="S49" s="100"/>
      <c r="T49" s="100"/>
      <c r="U49" s="101"/>
      <c r="V49" s="102"/>
      <c r="W49" s="103"/>
      <c r="X49" s="103"/>
      <c r="Y49" s="103"/>
      <c r="Z49" s="103"/>
      <c r="AA49" s="103"/>
      <c r="AB49" s="101"/>
      <c r="AC49" s="102"/>
      <c r="AD49" s="103"/>
      <c r="AE49" s="103"/>
      <c r="AF49" s="103"/>
      <c r="AG49" s="103"/>
      <c r="AH49" s="103"/>
      <c r="AI49" s="103"/>
      <c r="AJ49" s="103"/>
      <c r="AK49" s="1"/>
      <c r="AL49" s="362"/>
      <c r="AM49" s="362"/>
      <c r="AN49" s="363">
        <f>AN47+1</f>
        <v>22</v>
      </c>
      <c r="AO49" s="363" t="s">
        <v>144</v>
      </c>
      <c r="AP49" s="363">
        <f>H49</f>
        <v>0</v>
      </c>
      <c r="AQ49" s="363">
        <f t="shared" ref="AQ49:AQ80" si="60">I49</f>
        <v>0</v>
      </c>
      <c r="AR49" s="363">
        <f>K49</f>
        <v>0</v>
      </c>
      <c r="AS49" s="363">
        <f>G49</f>
        <v>0</v>
      </c>
      <c r="AT49" s="362"/>
      <c r="AU49" s="362"/>
      <c r="AV49" s="362"/>
      <c r="AW49" s="362"/>
      <c r="AX49" s="362"/>
    </row>
    <row r="50" spans="1:50" ht="30" hidden="1" customHeight="1" thickTop="1" thickBot="1" x14ac:dyDescent="0.35">
      <c r="A50" s="1"/>
      <c r="B50" s="1"/>
      <c r="C50" s="265"/>
      <c r="D50" s="272"/>
      <c r="E50" s="274"/>
      <c r="F50" s="274"/>
      <c r="G50" s="276"/>
      <c r="H50" s="274"/>
      <c r="I50" s="274"/>
      <c r="J50" s="274"/>
      <c r="K50" s="274"/>
      <c r="L50" s="278"/>
      <c r="M50" s="278"/>
      <c r="N50" s="270"/>
      <c r="O50" s="117" t="s">
        <v>143</v>
      </c>
      <c r="P50" s="109"/>
      <c r="Q50" s="109"/>
      <c r="R50" s="120"/>
      <c r="S50" s="121"/>
      <c r="T50" s="121"/>
      <c r="U50" s="120"/>
      <c r="V50" s="122"/>
      <c r="W50" s="123"/>
      <c r="X50" s="123"/>
      <c r="Y50" s="123"/>
      <c r="Z50" s="123"/>
      <c r="AA50" s="123"/>
      <c r="AB50" s="120"/>
      <c r="AC50" s="122"/>
      <c r="AD50" s="123"/>
      <c r="AE50" s="123"/>
      <c r="AF50" s="123"/>
      <c r="AG50" s="123"/>
      <c r="AH50" s="123"/>
      <c r="AI50" s="123"/>
      <c r="AJ50" s="123"/>
      <c r="AK50" s="1"/>
      <c r="AL50" s="362"/>
      <c r="AM50" s="362"/>
      <c r="AN50" s="363" t="str">
        <f>IF((O50="MW"),G50," ")</f>
        <v xml:space="preserve"> </v>
      </c>
      <c r="AO50" s="363" t="s">
        <v>144</v>
      </c>
      <c r="AP50" s="363">
        <f t="shared" ref="AP50:AQ50" si="61">AP49</f>
        <v>0</v>
      </c>
      <c r="AQ50" s="363">
        <f t="shared" si="61"/>
        <v>0</v>
      </c>
      <c r="AR50" s="363">
        <f t="shared" ref="AR50:AS50" si="62">AR49</f>
        <v>0</v>
      </c>
      <c r="AS50" s="363">
        <f t="shared" si="62"/>
        <v>0</v>
      </c>
      <c r="AT50" s="362"/>
      <c r="AU50" s="362"/>
      <c r="AV50" s="362"/>
      <c r="AW50" s="362"/>
      <c r="AX50" s="362"/>
    </row>
    <row r="51" spans="1:50" ht="30" hidden="1" customHeight="1" thickTop="1" thickBot="1" x14ac:dyDescent="0.35">
      <c r="A51" s="1"/>
      <c r="B51" s="1"/>
      <c r="C51" s="266">
        <f>AN51</f>
        <v>23</v>
      </c>
      <c r="D51" s="271" t="s">
        <v>144</v>
      </c>
      <c r="E51" s="273"/>
      <c r="F51" s="273"/>
      <c r="G51" s="275"/>
      <c r="H51" s="273"/>
      <c r="I51" s="280"/>
      <c r="J51" s="273"/>
      <c r="K51" s="273"/>
      <c r="L51" s="277"/>
      <c r="M51" s="277"/>
      <c r="N51" s="279"/>
      <c r="O51" s="116" t="s">
        <v>142</v>
      </c>
      <c r="P51" s="106"/>
      <c r="Q51" s="106"/>
      <c r="R51" s="100"/>
      <c r="S51" s="100"/>
      <c r="T51" s="100"/>
      <c r="U51" s="101"/>
      <c r="V51" s="102"/>
      <c r="W51" s="103"/>
      <c r="X51" s="103"/>
      <c r="Y51" s="103"/>
      <c r="Z51" s="103"/>
      <c r="AA51" s="103"/>
      <c r="AB51" s="101"/>
      <c r="AC51" s="102"/>
      <c r="AD51" s="103"/>
      <c r="AE51" s="103"/>
      <c r="AF51" s="103"/>
      <c r="AG51" s="103"/>
      <c r="AH51" s="103"/>
      <c r="AI51" s="103"/>
      <c r="AJ51" s="103"/>
      <c r="AK51" s="1"/>
      <c r="AL51" s="362"/>
      <c r="AM51" s="362"/>
      <c r="AN51" s="363">
        <f>AN49+1</f>
        <v>23</v>
      </c>
      <c r="AO51" s="363" t="s">
        <v>144</v>
      </c>
      <c r="AP51" s="363">
        <f>H51</f>
        <v>0</v>
      </c>
      <c r="AQ51" s="363">
        <f t="shared" ref="AQ51:AQ82" si="63">I51</f>
        <v>0</v>
      </c>
      <c r="AR51" s="363">
        <f>K51</f>
        <v>0</v>
      </c>
      <c r="AS51" s="363">
        <f>G51</f>
        <v>0</v>
      </c>
      <c r="AT51" s="362"/>
      <c r="AU51" s="362"/>
      <c r="AV51" s="362"/>
      <c r="AW51" s="362"/>
      <c r="AX51" s="362"/>
    </row>
    <row r="52" spans="1:50" ht="30" hidden="1" customHeight="1" thickTop="1" thickBot="1" x14ac:dyDescent="0.35">
      <c r="A52" s="1"/>
      <c r="B52" s="1"/>
      <c r="C52" s="265"/>
      <c r="D52" s="272"/>
      <c r="E52" s="274"/>
      <c r="F52" s="274"/>
      <c r="G52" s="276"/>
      <c r="H52" s="274"/>
      <c r="I52" s="274"/>
      <c r="J52" s="274"/>
      <c r="K52" s="274"/>
      <c r="L52" s="278"/>
      <c r="M52" s="278"/>
      <c r="N52" s="270"/>
      <c r="O52" s="117" t="s">
        <v>143</v>
      </c>
      <c r="P52" s="109"/>
      <c r="Q52" s="109"/>
      <c r="R52" s="120"/>
      <c r="S52" s="121"/>
      <c r="T52" s="121"/>
      <c r="U52" s="120"/>
      <c r="V52" s="122"/>
      <c r="W52" s="123"/>
      <c r="X52" s="123"/>
      <c r="Y52" s="123"/>
      <c r="Z52" s="123"/>
      <c r="AA52" s="123"/>
      <c r="AB52" s="120"/>
      <c r="AC52" s="122"/>
      <c r="AD52" s="123"/>
      <c r="AE52" s="123"/>
      <c r="AF52" s="123"/>
      <c r="AG52" s="123"/>
      <c r="AH52" s="123"/>
      <c r="AI52" s="123"/>
      <c r="AJ52" s="123"/>
      <c r="AK52" s="1"/>
      <c r="AL52" s="362"/>
      <c r="AM52" s="362"/>
      <c r="AN52" s="363" t="str">
        <f>IF((O52="MW"),G52," ")</f>
        <v xml:space="preserve"> </v>
      </c>
      <c r="AO52" s="363" t="s">
        <v>144</v>
      </c>
      <c r="AP52" s="363">
        <f t="shared" ref="AP52:AQ52" si="64">AP51</f>
        <v>0</v>
      </c>
      <c r="AQ52" s="363">
        <f t="shared" si="64"/>
        <v>0</v>
      </c>
      <c r="AR52" s="363">
        <f t="shared" ref="AR52:AS52" si="65">AR51</f>
        <v>0</v>
      </c>
      <c r="AS52" s="363">
        <f t="shared" si="65"/>
        <v>0</v>
      </c>
      <c r="AT52" s="362"/>
      <c r="AU52" s="362"/>
      <c r="AV52" s="362"/>
      <c r="AW52" s="362"/>
      <c r="AX52" s="362"/>
    </row>
    <row r="53" spans="1:50" ht="30" hidden="1" customHeight="1" thickTop="1" thickBot="1" x14ac:dyDescent="0.35">
      <c r="A53" s="1"/>
      <c r="B53" s="1"/>
      <c r="C53" s="266">
        <f>AN53</f>
        <v>24</v>
      </c>
      <c r="D53" s="271" t="s">
        <v>144</v>
      </c>
      <c r="E53" s="273"/>
      <c r="F53" s="273"/>
      <c r="G53" s="275"/>
      <c r="H53" s="273"/>
      <c r="I53" s="280"/>
      <c r="J53" s="273"/>
      <c r="K53" s="273"/>
      <c r="L53" s="277"/>
      <c r="M53" s="277"/>
      <c r="N53" s="279"/>
      <c r="O53" s="116" t="s">
        <v>142</v>
      </c>
      <c r="P53" s="106"/>
      <c r="Q53" s="106"/>
      <c r="R53" s="100"/>
      <c r="S53" s="100"/>
      <c r="T53" s="100"/>
      <c r="U53" s="101"/>
      <c r="V53" s="102"/>
      <c r="W53" s="103"/>
      <c r="X53" s="103"/>
      <c r="Y53" s="103"/>
      <c r="Z53" s="103"/>
      <c r="AA53" s="103"/>
      <c r="AB53" s="101"/>
      <c r="AC53" s="102"/>
      <c r="AD53" s="103"/>
      <c r="AE53" s="103"/>
      <c r="AF53" s="103"/>
      <c r="AG53" s="103"/>
      <c r="AH53" s="103"/>
      <c r="AI53" s="103"/>
      <c r="AJ53" s="103"/>
      <c r="AK53" s="1"/>
      <c r="AL53" s="362"/>
      <c r="AM53" s="362"/>
      <c r="AN53" s="363">
        <f>AN51+1</f>
        <v>24</v>
      </c>
      <c r="AO53" s="363" t="s">
        <v>144</v>
      </c>
      <c r="AP53" s="363">
        <f>H53</f>
        <v>0</v>
      </c>
      <c r="AQ53" s="363">
        <f t="shared" ref="AQ53:AQ84" si="66">I53</f>
        <v>0</v>
      </c>
      <c r="AR53" s="363">
        <f>K53</f>
        <v>0</v>
      </c>
      <c r="AS53" s="363">
        <f>G53</f>
        <v>0</v>
      </c>
      <c r="AT53" s="362"/>
      <c r="AU53" s="362"/>
      <c r="AV53" s="362"/>
      <c r="AW53" s="362"/>
      <c r="AX53" s="362"/>
    </row>
    <row r="54" spans="1:50" ht="30" hidden="1" customHeight="1" thickTop="1" thickBot="1" x14ac:dyDescent="0.35">
      <c r="A54" s="1"/>
      <c r="B54" s="1"/>
      <c r="C54" s="265"/>
      <c r="D54" s="272"/>
      <c r="E54" s="274"/>
      <c r="F54" s="274"/>
      <c r="G54" s="276"/>
      <c r="H54" s="274"/>
      <c r="I54" s="274"/>
      <c r="J54" s="274"/>
      <c r="K54" s="274"/>
      <c r="L54" s="278"/>
      <c r="M54" s="278"/>
      <c r="N54" s="270"/>
      <c r="O54" s="117" t="s">
        <v>143</v>
      </c>
      <c r="P54" s="109"/>
      <c r="Q54" s="109"/>
      <c r="R54" s="120"/>
      <c r="S54" s="121"/>
      <c r="T54" s="121"/>
      <c r="U54" s="120"/>
      <c r="V54" s="122"/>
      <c r="W54" s="123"/>
      <c r="X54" s="123"/>
      <c r="Y54" s="123"/>
      <c r="Z54" s="123"/>
      <c r="AA54" s="123"/>
      <c r="AB54" s="120"/>
      <c r="AC54" s="122"/>
      <c r="AD54" s="123"/>
      <c r="AE54" s="123"/>
      <c r="AF54" s="123"/>
      <c r="AG54" s="123"/>
      <c r="AH54" s="123"/>
      <c r="AI54" s="123"/>
      <c r="AJ54" s="123"/>
      <c r="AK54" s="1"/>
      <c r="AL54" s="362"/>
      <c r="AM54" s="362"/>
      <c r="AN54" s="363" t="str">
        <f>IF((O54="MW"),G54," ")</f>
        <v xml:space="preserve"> </v>
      </c>
      <c r="AO54" s="363" t="s">
        <v>144</v>
      </c>
      <c r="AP54" s="363">
        <f t="shared" ref="AP54:AQ54" si="67">AP53</f>
        <v>0</v>
      </c>
      <c r="AQ54" s="363">
        <f t="shared" si="67"/>
        <v>0</v>
      </c>
      <c r="AR54" s="363">
        <f t="shared" ref="AR54:AS54" si="68">AR53</f>
        <v>0</v>
      </c>
      <c r="AS54" s="363">
        <f t="shared" si="68"/>
        <v>0</v>
      </c>
      <c r="AT54" s="362"/>
      <c r="AU54" s="362"/>
      <c r="AV54" s="362"/>
      <c r="AW54" s="362"/>
      <c r="AX54" s="362"/>
    </row>
    <row r="55" spans="1:50" ht="30" hidden="1" customHeight="1" thickTop="1" thickBot="1" x14ac:dyDescent="0.35">
      <c r="A55" s="1"/>
      <c r="B55" s="1"/>
      <c r="C55" s="266">
        <f>AN55</f>
        <v>25</v>
      </c>
      <c r="D55" s="271" t="s">
        <v>144</v>
      </c>
      <c r="E55" s="273"/>
      <c r="F55" s="273"/>
      <c r="G55" s="275"/>
      <c r="H55" s="273"/>
      <c r="I55" s="280"/>
      <c r="J55" s="273"/>
      <c r="K55" s="273"/>
      <c r="L55" s="277"/>
      <c r="M55" s="277"/>
      <c r="N55" s="279"/>
      <c r="O55" s="116" t="s">
        <v>142</v>
      </c>
      <c r="P55" s="106"/>
      <c r="Q55" s="106"/>
      <c r="R55" s="100"/>
      <c r="S55" s="100"/>
      <c r="T55" s="100"/>
      <c r="U55" s="101"/>
      <c r="V55" s="102"/>
      <c r="W55" s="103"/>
      <c r="X55" s="103"/>
      <c r="Y55" s="103"/>
      <c r="Z55" s="103"/>
      <c r="AA55" s="103"/>
      <c r="AB55" s="101"/>
      <c r="AC55" s="102"/>
      <c r="AD55" s="103"/>
      <c r="AE55" s="103"/>
      <c r="AF55" s="103"/>
      <c r="AG55" s="103"/>
      <c r="AH55" s="103"/>
      <c r="AI55" s="103"/>
      <c r="AJ55" s="103"/>
      <c r="AK55" s="1"/>
      <c r="AL55" s="362"/>
      <c r="AM55" s="362"/>
      <c r="AN55" s="363">
        <f>AN53+1</f>
        <v>25</v>
      </c>
      <c r="AO55" s="363" t="s">
        <v>144</v>
      </c>
      <c r="AP55" s="363">
        <f>H55</f>
        <v>0</v>
      </c>
      <c r="AQ55" s="363">
        <f t="shared" ref="AQ55:AQ86" si="69">I55</f>
        <v>0</v>
      </c>
      <c r="AR55" s="363">
        <f>K55</f>
        <v>0</v>
      </c>
      <c r="AS55" s="363">
        <f>G55</f>
        <v>0</v>
      </c>
      <c r="AT55" s="362"/>
      <c r="AU55" s="362"/>
      <c r="AV55" s="362"/>
      <c r="AW55" s="362"/>
      <c r="AX55" s="362"/>
    </row>
    <row r="56" spans="1:50" ht="30" hidden="1" customHeight="1" thickTop="1" thickBot="1" x14ac:dyDescent="0.35">
      <c r="A56" s="1"/>
      <c r="B56" s="1"/>
      <c r="C56" s="265"/>
      <c r="D56" s="272"/>
      <c r="E56" s="274"/>
      <c r="F56" s="274"/>
      <c r="G56" s="276"/>
      <c r="H56" s="274"/>
      <c r="I56" s="274"/>
      <c r="J56" s="274"/>
      <c r="K56" s="274"/>
      <c r="L56" s="278"/>
      <c r="M56" s="278"/>
      <c r="N56" s="270"/>
      <c r="O56" s="117" t="s">
        <v>143</v>
      </c>
      <c r="P56" s="109"/>
      <c r="Q56" s="109"/>
      <c r="R56" s="120"/>
      <c r="S56" s="121"/>
      <c r="T56" s="121"/>
      <c r="U56" s="120"/>
      <c r="V56" s="122"/>
      <c r="W56" s="123"/>
      <c r="X56" s="123"/>
      <c r="Y56" s="123"/>
      <c r="Z56" s="123"/>
      <c r="AA56" s="123"/>
      <c r="AB56" s="120"/>
      <c r="AC56" s="122"/>
      <c r="AD56" s="123"/>
      <c r="AE56" s="123"/>
      <c r="AF56" s="123"/>
      <c r="AG56" s="123"/>
      <c r="AH56" s="123"/>
      <c r="AI56" s="123"/>
      <c r="AJ56" s="123"/>
      <c r="AK56" s="1"/>
      <c r="AL56" s="362"/>
      <c r="AM56" s="362"/>
      <c r="AN56" s="363" t="str">
        <f>IF((O56="MW"),G56," ")</f>
        <v xml:space="preserve"> </v>
      </c>
      <c r="AO56" s="363" t="s">
        <v>144</v>
      </c>
      <c r="AP56" s="363">
        <f t="shared" ref="AP56:AQ56" si="70">AP55</f>
        <v>0</v>
      </c>
      <c r="AQ56" s="363">
        <f t="shared" si="70"/>
        <v>0</v>
      </c>
      <c r="AR56" s="363">
        <f t="shared" ref="AR56:AS56" si="71">AR55</f>
        <v>0</v>
      </c>
      <c r="AS56" s="363">
        <f t="shared" si="71"/>
        <v>0</v>
      </c>
      <c r="AT56" s="362"/>
      <c r="AU56" s="362"/>
      <c r="AV56" s="362"/>
      <c r="AW56" s="362"/>
      <c r="AX56" s="362"/>
    </row>
    <row r="57" spans="1:50" ht="30" hidden="1" customHeight="1" thickTop="1" thickBot="1" x14ac:dyDescent="0.35">
      <c r="A57" s="1"/>
      <c r="B57" s="1"/>
      <c r="C57" s="266">
        <f>AN57</f>
        <v>26</v>
      </c>
      <c r="D57" s="271" t="s">
        <v>144</v>
      </c>
      <c r="E57" s="273"/>
      <c r="F57" s="273"/>
      <c r="G57" s="275"/>
      <c r="H57" s="273"/>
      <c r="I57" s="280"/>
      <c r="J57" s="273"/>
      <c r="K57" s="273"/>
      <c r="L57" s="277"/>
      <c r="M57" s="277"/>
      <c r="N57" s="279"/>
      <c r="O57" s="116" t="s">
        <v>142</v>
      </c>
      <c r="P57" s="106"/>
      <c r="Q57" s="106"/>
      <c r="R57" s="100"/>
      <c r="S57" s="100"/>
      <c r="T57" s="100"/>
      <c r="U57" s="101"/>
      <c r="V57" s="102"/>
      <c r="W57" s="103"/>
      <c r="X57" s="103"/>
      <c r="Y57" s="103"/>
      <c r="Z57" s="103"/>
      <c r="AA57" s="103"/>
      <c r="AB57" s="101"/>
      <c r="AC57" s="102"/>
      <c r="AD57" s="103"/>
      <c r="AE57" s="103"/>
      <c r="AF57" s="103"/>
      <c r="AG57" s="103"/>
      <c r="AH57" s="103"/>
      <c r="AI57" s="103"/>
      <c r="AJ57" s="103"/>
      <c r="AK57" s="1"/>
      <c r="AL57" s="362"/>
      <c r="AM57" s="362"/>
      <c r="AN57" s="363">
        <f>AN55+1</f>
        <v>26</v>
      </c>
      <c r="AO57" s="363" t="s">
        <v>144</v>
      </c>
      <c r="AP57" s="363">
        <f>H57</f>
        <v>0</v>
      </c>
      <c r="AQ57" s="363">
        <f t="shared" ref="AQ57:AQ88" si="72">I57</f>
        <v>0</v>
      </c>
      <c r="AR57" s="363">
        <f>K57</f>
        <v>0</v>
      </c>
      <c r="AS57" s="363">
        <f>G57</f>
        <v>0</v>
      </c>
      <c r="AT57" s="362"/>
      <c r="AU57" s="362"/>
      <c r="AV57" s="362"/>
      <c r="AW57" s="362"/>
      <c r="AX57" s="362"/>
    </row>
    <row r="58" spans="1:50" ht="30" hidden="1" customHeight="1" thickTop="1" thickBot="1" x14ac:dyDescent="0.35">
      <c r="A58" s="1"/>
      <c r="B58" s="1"/>
      <c r="C58" s="265"/>
      <c r="D58" s="272"/>
      <c r="E58" s="274"/>
      <c r="F58" s="274"/>
      <c r="G58" s="276"/>
      <c r="H58" s="274"/>
      <c r="I58" s="274"/>
      <c r="J58" s="274"/>
      <c r="K58" s="274"/>
      <c r="L58" s="278"/>
      <c r="M58" s="278"/>
      <c r="N58" s="270"/>
      <c r="O58" s="117" t="s">
        <v>143</v>
      </c>
      <c r="P58" s="109"/>
      <c r="Q58" s="109"/>
      <c r="R58" s="120"/>
      <c r="S58" s="121"/>
      <c r="T58" s="121"/>
      <c r="U58" s="120"/>
      <c r="V58" s="122"/>
      <c r="W58" s="123"/>
      <c r="X58" s="123"/>
      <c r="Y58" s="123"/>
      <c r="Z58" s="123"/>
      <c r="AA58" s="123"/>
      <c r="AB58" s="120"/>
      <c r="AC58" s="122"/>
      <c r="AD58" s="123"/>
      <c r="AE58" s="123"/>
      <c r="AF58" s="123"/>
      <c r="AG58" s="123"/>
      <c r="AH58" s="123"/>
      <c r="AI58" s="123"/>
      <c r="AJ58" s="123"/>
      <c r="AK58" s="1"/>
      <c r="AL58" s="362"/>
      <c r="AM58" s="362"/>
      <c r="AN58" s="363"/>
      <c r="AO58" s="363" t="s">
        <v>144</v>
      </c>
      <c r="AP58" s="363">
        <f t="shared" ref="AP58:AQ58" si="73">AP57</f>
        <v>0</v>
      </c>
      <c r="AQ58" s="363">
        <f t="shared" si="73"/>
        <v>0</v>
      </c>
      <c r="AR58" s="363">
        <f t="shared" ref="AR58:AS58" si="74">AR57</f>
        <v>0</v>
      </c>
      <c r="AS58" s="363">
        <f t="shared" si="74"/>
        <v>0</v>
      </c>
      <c r="AT58" s="362"/>
      <c r="AU58" s="362"/>
      <c r="AV58" s="362"/>
      <c r="AW58" s="362"/>
      <c r="AX58" s="362"/>
    </row>
    <row r="59" spans="1:50" ht="30" hidden="1" customHeight="1" thickTop="1" thickBot="1" x14ac:dyDescent="0.35">
      <c r="A59" s="1"/>
      <c r="B59" s="1"/>
      <c r="C59" s="266">
        <f>AN59</f>
        <v>27</v>
      </c>
      <c r="D59" s="271" t="s">
        <v>144</v>
      </c>
      <c r="E59" s="273"/>
      <c r="F59" s="273"/>
      <c r="G59" s="275"/>
      <c r="H59" s="273"/>
      <c r="I59" s="280"/>
      <c r="J59" s="273"/>
      <c r="K59" s="273"/>
      <c r="L59" s="277"/>
      <c r="M59" s="277"/>
      <c r="N59" s="279"/>
      <c r="O59" s="116" t="s">
        <v>142</v>
      </c>
      <c r="P59" s="106"/>
      <c r="Q59" s="106"/>
      <c r="R59" s="100"/>
      <c r="S59" s="100"/>
      <c r="T59" s="100"/>
      <c r="U59" s="101"/>
      <c r="V59" s="102"/>
      <c r="W59" s="103"/>
      <c r="X59" s="103"/>
      <c r="Y59" s="103"/>
      <c r="Z59" s="103"/>
      <c r="AA59" s="103"/>
      <c r="AB59" s="101"/>
      <c r="AC59" s="102"/>
      <c r="AD59" s="103"/>
      <c r="AE59" s="103"/>
      <c r="AF59" s="103"/>
      <c r="AG59" s="103"/>
      <c r="AH59" s="103"/>
      <c r="AI59" s="103"/>
      <c r="AJ59" s="103"/>
      <c r="AK59" s="1"/>
      <c r="AL59" s="362"/>
      <c r="AM59" s="362"/>
      <c r="AN59" s="363">
        <f>AN57+1</f>
        <v>27</v>
      </c>
      <c r="AO59" s="363" t="s">
        <v>144</v>
      </c>
      <c r="AP59" s="363">
        <f>H59</f>
        <v>0</v>
      </c>
      <c r="AQ59" s="363">
        <f t="shared" ref="AQ59:AQ90" si="75">I59</f>
        <v>0</v>
      </c>
      <c r="AR59" s="363">
        <f>K59</f>
        <v>0</v>
      </c>
      <c r="AS59" s="363">
        <f>G59</f>
        <v>0</v>
      </c>
      <c r="AT59" s="362"/>
      <c r="AU59" s="362"/>
      <c r="AV59" s="362"/>
      <c r="AW59" s="362"/>
      <c r="AX59" s="362"/>
    </row>
    <row r="60" spans="1:50" ht="30" hidden="1" customHeight="1" thickTop="1" thickBot="1" x14ac:dyDescent="0.35">
      <c r="A60" s="1"/>
      <c r="B60" s="1"/>
      <c r="C60" s="265"/>
      <c r="D60" s="272"/>
      <c r="E60" s="274"/>
      <c r="F60" s="274"/>
      <c r="G60" s="276"/>
      <c r="H60" s="274"/>
      <c r="I60" s="274"/>
      <c r="J60" s="274"/>
      <c r="K60" s="274"/>
      <c r="L60" s="278"/>
      <c r="M60" s="278"/>
      <c r="N60" s="270"/>
      <c r="O60" s="117" t="s">
        <v>143</v>
      </c>
      <c r="P60" s="109"/>
      <c r="Q60" s="109"/>
      <c r="R60" s="120"/>
      <c r="S60" s="121"/>
      <c r="T60" s="121"/>
      <c r="U60" s="120"/>
      <c r="V60" s="122"/>
      <c r="W60" s="123"/>
      <c r="X60" s="123"/>
      <c r="Y60" s="123"/>
      <c r="Z60" s="123"/>
      <c r="AA60" s="123"/>
      <c r="AB60" s="120"/>
      <c r="AC60" s="122"/>
      <c r="AD60" s="123"/>
      <c r="AE60" s="123"/>
      <c r="AF60" s="123"/>
      <c r="AG60" s="123"/>
      <c r="AH60" s="123"/>
      <c r="AI60" s="123"/>
      <c r="AJ60" s="123"/>
      <c r="AK60" s="1"/>
      <c r="AL60" s="362"/>
      <c r="AM60" s="362"/>
      <c r="AN60" s="363" t="str">
        <f>IF((O60="MW"),G60," ")</f>
        <v xml:space="preserve"> </v>
      </c>
      <c r="AO60" s="363" t="s">
        <v>144</v>
      </c>
      <c r="AP60" s="363">
        <f t="shared" ref="AP60:AQ60" si="76">AP59</f>
        <v>0</v>
      </c>
      <c r="AQ60" s="363">
        <f t="shared" si="76"/>
        <v>0</v>
      </c>
      <c r="AR60" s="363">
        <f t="shared" ref="AR60:AS60" si="77">AR59</f>
        <v>0</v>
      </c>
      <c r="AS60" s="363">
        <f t="shared" si="77"/>
        <v>0</v>
      </c>
      <c r="AT60" s="362"/>
      <c r="AU60" s="362"/>
      <c r="AV60" s="362"/>
      <c r="AW60" s="362"/>
      <c r="AX60" s="362"/>
    </row>
    <row r="61" spans="1:50" ht="30" hidden="1" customHeight="1" thickTop="1" thickBot="1" x14ac:dyDescent="0.35">
      <c r="A61" s="1"/>
      <c r="B61" s="1"/>
      <c r="C61" s="266">
        <f>AN61</f>
        <v>28</v>
      </c>
      <c r="D61" s="271" t="s">
        <v>144</v>
      </c>
      <c r="E61" s="273"/>
      <c r="F61" s="273"/>
      <c r="G61" s="275"/>
      <c r="H61" s="273"/>
      <c r="I61" s="280"/>
      <c r="J61" s="273"/>
      <c r="K61" s="273"/>
      <c r="L61" s="277"/>
      <c r="M61" s="277"/>
      <c r="N61" s="279"/>
      <c r="O61" s="116" t="s">
        <v>142</v>
      </c>
      <c r="P61" s="106"/>
      <c r="Q61" s="106"/>
      <c r="R61" s="100"/>
      <c r="S61" s="100"/>
      <c r="T61" s="100"/>
      <c r="U61" s="101"/>
      <c r="V61" s="102"/>
      <c r="W61" s="103"/>
      <c r="X61" s="103"/>
      <c r="Y61" s="103"/>
      <c r="Z61" s="103"/>
      <c r="AA61" s="103"/>
      <c r="AB61" s="101"/>
      <c r="AC61" s="102"/>
      <c r="AD61" s="103"/>
      <c r="AE61" s="103"/>
      <c r="AF61" s="103"/>
      <c r="AG61" s="103"/>
      <c r="AH61" s="103"/>
      <c r="AI61" s="103"/>
      <c r="AJ61" s="103"/>
      <c r="AK61" s="1"/>
      <c r="AL61" s="362"/>
      <c r="AM61" s="362"/>
      <c r="AN61" s="363">
        <f>AN59+1</f>
        <v>28</v>
      </c>
      <c r="AO61" s="363" t="s">
        <v>144</v>
      </c>
      <c r="AP61" s="363">
        <f>H61</f>
        <v>0</v>
      </c>
      <c r="AQ61" s="363">
        <f t="shared" ref="AQ61:AQ92" si="78">I61</f>
        <v>0</v>
      </c>
      <c r="AR61" s="363">
        <f>K61</f>
        <v>0</v>
      </c>
      <c r="AS61" s="363">
        <f>G61</f>
        <v>0</v>
      </c>
      <c r="AT61" s="362"/>
      <c r="AU61" s="362"/>
      <c r="AV61" s="362"/>
      <c r="AW61" s="362"/>
      <c r="AX61" s="362"/>
    </row>
    <row r="62" spans="1:50" ht="30" hidden="1" customHeight="1" thickTop="1" thickBot="1" x14ac:dyDescent="0.35">
      <c r="A62" s="1"/>
      <c r="B62" s="1"/>
      <c r="C62" s="265"/>
      <c r="D62" s="272"/>
      <c r="E62" s="274"/>
      <c r="F62" s="274"/>
      <c r="G62" s="276"/>
      <c r="H62" s="274"/>
      <c r="I62" s="274"/>
      <c r="J62" s="274"/>
      <c r="K62" s="274"/>
      <c r="L62" s="278"/>
      <c r="M62" s="278"/>
      <c r="N62" s="270"/>
      <c r="O62" s="117" t="s">
        <v>143</v>
      </c>
      <c r="P62" s="109"/>
      <c r="Q62" s="109"/>
      <c r="R62" s="120"/>
      <c r="S62" s="121"/>
      <c r="T62" s="121"/>
      <c r="U62" s="120"/>
      <c r="V62" s="122"/>
      <c r="W62" s="123"/>
      <c r="X62" s="123"/>
      <c r="Y62" s="123"/>
      <c r="Z62" s="123"/>
      <c r="AA62" s="123"/>
      <c r="AB62" s="120"/>
      <c r="AC62" s="122"/>
      <c r="AD62" s="123"/>
      <c r="AE62" s="123"/>
      <c r="AF62" s="123"/>
      <c r="AG62" s="123"/>
      <c r="AH62" s="123"/>
      <c r="AI62" s="123"/>
      <c r="AJ62" s="123"/>
      <c r="AK62" s="1"/>
      <c r="AL62" s="362"/>
      <c r="AM62" s="362"/>
      <c r="AN62" s="363" t="str">
        <f>IF((O62="MW"),G62," ")</f>
        <v xml:space="preserve"> </v>
      </c>
      <c r="AO62" s="363" t="s">
        <v>144</v>
      </c>
      <c r="AP62" s="363">
        <f t="shared" ref="AP62:AQ62" si="79">AP61</f>
        <v>0</v>
      </c>
      <c r="AQ62" s="363">
        <f t="shared" si="79"/>
        <v>0</v>
      </c>
      <c r="AR62" s="363">
        <f t="shared" ref="AR62:AS62" si="80">AR61</f>
        <v>0</v>
      </c>
      <c r="AS62" s="363">
        <f t="shared" si="80"/>
        <v>0</v>
      </c>
      <c r="AT62" s="362"/>
      <c r="AU62" s="362"/>
      <c r="AV62" s="362"/>
      <c r="AW62" s="362"/>
      <c r="AX62" s="362"/>
    </row>
    <row r="63" spans="1:50" ht="30" hidden="1" customHeight="1" thickTop="1" thickBot="1" x14ac:dyDescent="0.35">
      <c r="A63" s="1"/>
      <c r="B63" s="1"/>
      <c r="C63" s="266">
        <f>AN63</f>
        <v>29</v>
      </c>
      <c r="D63" s="271" t="s">
        <v>144</v>
      </c>
      <c r="E63" s="273"/>
      <c r="F63" s="273"/>
      <c r="G63" s="275"/>
      <c r="H63" s="273"/>
      <c r="I63" s="280"/>
      <c r="J63" s="273"/>
      <c r="K63" s="273"/>
      <c r="L63" s="277"/>
      <c r="M63" s="277"/>
      <c r="N63" s="279"/>
      <c r="O63" s="116" t="s">
        <v>142</v>
      </c>
      <c r="P63" s="106"/>
      <c r="Q63" s="106"/>
      <c r="R63" s="100"/>
      <c r="S63" s="100"/>
      <c r="T63" s="100"/>
      <c r="U63" s="101"/>
      <c r="V63" s="102"/>
      <c r="W63" s="103"/>
      <c r="X63" s="103"/>
      <c r="Y63" s="103"/>
      <c r="Z63" s="103"/>
      <c r="AA63" s="103"/>
      <c r="AB63" s="101"/>
      <c r="AC63" s="102"/>
      <c r="AD63" s="103"/>
      <c r="AE63" s="103"/>
      <c r="AF63" s="103"/>
      <c r="AG63" s="103"/>
      <c r="AH63" s="103"/>
      <c r="AI63" s="103"/>
      <c r="AJ63" s="103"/>
      <c r="AK63" s="1"/>
      <c r="AL63" s="362"/>
      <c r="AM63" s="362"/>
      <c r="AN63" s="363">
        <f>AN61+1</f>
        <v>29</v>
      </c>
      <c r="AO63" s="363" t="s">
        <v>144</v>
      </c>
      <c r="AP63" s="363">
        <f>H63</f>
        <v>0</v>
      </c>
      <c r="AQ63" s="363">
        <f t="shared" ref="AQ63:AQ94" si="81">I63</f>
        <v>0</v>
      </c>
      <c r="AR63" s="363">
        <f>K63</f>
        <v>0</v>
      </c>
      <c r="AS63" s="363">
        <f>G63</f>
        <v>0</v>
      </c>
      <c r="AT63" s="362"/>
      <c r="AU63" s="362"/>
      <c r="AV63" s="362"/>
      <c r="AW63" s="362"/>
      <c r="AX63" s="362"/>
    </row>
    <row r="64" spans="1:50" ht="30" hidden="1" customHeight="1" thickTop="1" thickBot="1" x14ac:dyDescent="0.35">
      <c r="A64" s="1"/>
      <c r="B64" s="1"/>
      <c r="C64" s="265"/>
      <c r="D64" s="272"/>
      <c r="E64" s="274"/>
      <c r="F64" s="274"/>
      <c r="G64" s="276"/>
      <c r="H64" s="274"/>
      <c r="I64" s="274"/>
      <c r="J64" s="274"/>
      <c r="K64" s="274"/>
      <c r="L64" s="278"/>
      <c r="M64" s="278"/>
      <c r="N64" s="270"/>
      <c r="O64" s="117" t="s">
        <v>143</v>
      </c>
      <c r="P64" s="109"/>
      <c r="Q64" s="109"/>
      <c r="R64" s="120"/>
      <c r="S64" s="121"/>
      <c r="T64" s="121"/>
      <c r="U64" s="120"/>
      <c r="V64" s="122"/>
      <c r="W64" s="123"/>
      <c r="X64" s="123"/>
      <c r="Y64" s="123"/>
      <c r="Z64" s="123"/>
      <c r="AA64" s="123"/>
      <c r="AB64" s="120"/>
      <c r="AC64" s="122"/>
      <c r="AD64" s="123"/>
      <c r="AE64" s="123"/>
      <c r="AF64" s="123"/>
      <c r="AG64" s="123"/>
      <c r="AH64" s="123"/>
      <c r="AI64" s="123"/>
      <c r="AJ64" s="123"/>
      <c r="AK64" s="1"/>
      <c r="AL64" s="362"/>
      <c r="AM64" s="362"/>
      <c r="AN64" s="363" t="str">
        <f>IF((O64="MW"),G64," ")</f>
        <v xml:space="preserve"> </v>
      </c>
      <c r="AO64" s="363" t="s">
        <v>144</v>
      </c>
      <c r="AP64" s="363">
        <f t="shared" ref="AP64:AQ64" si="82">AP63</f>
        <v>0</v>
      </c>
      <c r="AQ64" s="363">
        <f t="shared" si="82"/>
        <v>0</v>
      </c>
      <c r="AR64" s="363">
        <f t="shared" ref="AR64:AS64" si="83">AR63</f>
        <v>0</v>
      </c>
      <c r="AS64" s="363">
        <f t="shared" si="83"/>
        <v>0</v>
      </c>
      <c r="AT64" s="362"/>
      <c r="AU64" s="362"/>
      <c r="AV64" s="362"/>
      <c r="AW64" s="362"/>
      <c r="AX64" s="362"/>
    </row>
    <row r="65" spans="1:50" ht="30" customHeight="1" thickTop="1" thickBot="1" x14ac:dyDescent="0.35">
      <c r="A65" s="1"/>
      <c r="B65" s="1"/>
      <c r="C65" s="266">
        <f>AN65</f>
        <v>30</v>
      </c>
      <c r="D65" s="271" t="s">
        <v>144</v>
      </c>
      <c r="E65" s="273"/>
      <c r="F65" s="273"/>
      <c r="G65" s="275"/>
      <c r="H65" s="273"/>
      <c r="I65" s="280"/>
      <c r="J65" s="273"/>
      <c r="K65" s="273"/>
      <c r="L65" s="277"/>
      <c r="M65" s="277"/>
      <c r="N65" s="279"/>
      <c r="O65" s="116" t="s">
        <v>142</v>
      </c>
      <c r="P65" s="106"/>
      <c r="Q65" s="106"/>
      <c r="R65" s="100"/>
      <c r="S65" s="100"/>
      <c r="T65" s="100"/>
      <c r="U65" s="101"/>
      <c r="V65" s="102"/>
      <c r="W65" s="103"/>
      <c r="X65" s="103"/>
      <c r="Y65" s="103"/>
      <c r="Z65" s="103"/>
      <c r="AA65" s="103"/>
      <c r="AB65" s="101"/>
      <c r="AC65" s="102"/>
      <c r="AD65" s="103"/>
      <c r="AE65" s="103"/>
      <c r="AF65" s="103"/>
      <c r="AG65" s="103"/>
      <c r="AH65" s="103"/>
      <c r="AI65" s="103"/>
      <c r="AJ65" s="103"/>
      <c r="AK65" s="1"/>
      <c r="AL65" s="362"/>
      <c r="AM65" s="362"/>
      <c r="AN65" s="363">
        <f>AN63+1</f>
        <v>30</v>
      </c>
      <c r="AO65" s="363" t="s">
        <v>144</v>
      </c>
      <c r="AP65" s="363">
        <f>H65</f>
        <v>0</v>
      </c>
      <c r="AQ65" s="363">
        <f t="shared" ref="AQ65:AQ96" si="84">I65</f>
        <v>0</v>
      </c>
      <c r="AR65" s="363">
        <f>K65</f>
        <v>0</v>
      </c>
      <c r="AS65" s="363">
        <f>G65</f>
        <v>0</v>
      </c>
      <c r="AT65" s="362"/>
      <c r="AU65" s="362"/>
      <c r="AV65" s="362"/>
      <c r="AW65" s="362"/>
      <c r="AX65" s="362"/>
    </row>
    <row r="66" spans="1:50" ht="30" customHeight="1" thickTop="1" thickBot="1" x14ac:dyDescent="0.35">
      <c r="A66" s="1"/>
      <c r="B66" s="1"/>
      <c r="C66" s="265"/>
      <c r="D66" s="272"/>
      <c r="E66" s="274"/>
      <c r="F66" s="274"/>
      <c r="G66" s="276"/>
      <c r="H66" s="274"/>
      <c r="I66" s="274"/>
      <c r="J66" s="274"/>
      <c r="K66" s="274"/>
      <c r="L66" s="278"/>
      <c r="M66" s="278"/>
      <c r="N66" s="270"/>
      <c r="O66" s="117" t="s">
        <v>143</v>
      </c>
      <c r="P66" s="109"/>
      <c r="Q66" s="109"/>
      <c r="R66" s="120"/>
      <c r="S66" s="121"/>
      <c r="T66" s="121"/>
      <c r="U66" s="120"/>
      <c r="V66" s="122"/>
      <c r="W66" s="123"/>
      <c r="X66" s="123"/>
      <c r="Y66" s="123"/>
      <c r="Z66" s="123"/>
      <c r="AA66" s="123"/>
      <c r="AB66" s="120"/>
      <c r="AC66" s="122"/>
      <c r="AD66" s="123"/>
      <c r="AE66" s="123"/>
      <c r="AF66" s="123"/>
      <c r="AG66" s="123"/>
      <c r="AH66" s="123"/>
      <c r="AI66" s="123"/>
      <c r="AJ66" s="123"/>
      <c r="AK66" s="1"/>
      <c r="AL66" s="362"/>
      <c r="AM66" s="362"/>
      <c r="AN66" s="363" t="str">
        <f>IF((O66="MW"),G66," ")</f>
        <v xml:space="preserve"> </v>
      </c>
      <c r="AO66" s="363" t="s">
        <v>144</v>
      </c>
      <c r="AP66" s="363">
        <f t="shared" ref="AP66:AQ66" si="85">AP65</f>
        <v>0</v>
      </c>
      <c r="AQ66" s="363">
        <f t="shared" si="85"/>
        <v>0</v>
      </c>
      <c r="AR66" s="363">
        <f t="shared" ref="AR66:AS66" si="86">AR65</f>
        <v>0</v>
      </c>
      <c r="AS66" s="363">
        <f t="shared" si="86"/>
        <v>0</v>
      </c>
      <c r="AT66" s="362"/>
      <c r="AU66" s="362"/>
      <c r="AV66" s="362"/>
      <c r="AW66" s="362"/>
      <c r="AX66" s="362"/>
    </row>
    <row r="67" spans="1:50" ht="30" customHeight="1" thickTop="1" thickBot="1" x14ac:dyDescent="0.35">
      <c r="A67" s="1"/>
      <c r="B67" s="1"/>
      <c r="C67" s="266">
        <f>AN67</f>
        <v>31</v>
      </c>
      <c r="D67" s="271" t="s">
        <v>145</v>
      </c>
      <c r="E67" s="273"/>
      <c r="F67" s="273"/>
      <c r="G67" s="275"/>
      <c r="H67" s="273"/>
      <c r="I67" s="280"/>
      <c r="J67" s="273"/>
      <c r="K67" s="273"/>
      <c r="L67" s="277"/>
      <c r="M67" s="277"/>
      <c r="N67" s="279"/>
      <c r="O67" s="116" t="s">
        <v>142</v>
      </c>
      <c r="P67" s="106"/>
      <c r="Q67" s="106"/>
      <c r="R67" s="100"/>
      <c r="S67" s="100"/>
      <c r="T67" s="100"/>
      <c r="U67" s="101"/>
      <c r="V67" s="102"/>
      <c r="W67" s="103"/>
      <c r="X67" s="103"/>
      <c r="Y67" s="103"/>
      <c r="Z67" s="103"/>
      <c r="AA67" s="103"/>
      <c r="AB67" s="101"/>
      <c r="AC67" s="102"/>
      <c r="AD67" s="103"/>
      <c r="AE67" s="103"/>
      <c r="AF67" s="103"/>
      <c r="AG67" s="103"/>
      <c r="AH67" s="103"/>
      <c r="AI67" s="103"/>
      <c r="AJ67" s="103"/>
      <c r="AK67" s="1"/>
      <c r="AL67" s="364">
        <v>0.5</v>
      </c>
      <c r="AM67" s="362"/>
      <c r="AN67" s="363">
        <f>AN65+1</f>
        <v>31</v>
      </c>
      <c r="AO67" s="363" t="s">
        <v>145</v>
      </c>
      <c r="AP67" s="363">
        <f>H67</f>
        <v>0</v>
      </c>
      <c r="AQ67" s="363">
        <f t="shared" ref="AQ67:AQ98" si="87">I67</f>
        <v>0</v>
      </c>
      <c r="AR67" s="363">
        <f>K67</f>
        <v>0</v>
      </c>
      <c r="AS67" s="363">
        <f>G67</f>
        <v>0</v>
      </c>
      <c r="AT67" s="362"/>
      <c r="AU67" s="362"/>
      <c r="AV67" s="362"/>
      <c r="AW67" s="362"/>
      <c r="AX67" s="362"/>
    </row>
    <row r="68" spans="1:50" ht="30" customHeight="1" thickTop="1" thickBot="1" x14ac:dyDescent="0.35">
      <c r="A68" s="1"/>
      <c r="B68" s="1"/>
      <c r="C68" s="265"/>
      <c r="D68" s="272"/>
      <c r="E68" s="274"/>
      <c r="F68" s="274"/>
      <c r="G68" s="276"/>
      <c r="H68" s="274"/>
      <c r="I68" s="274"/>
      <c r="J68" s="274"/>
      <c r="K68" s="274"/>
      <c r="L68" s="278"/>
      <c r="M68" s="278"/>
      <c r="N68" s="270"/>
      <c r="O68" s="117" t="s">
        <v>143</v>
      </c>
      <c r="P68" s="109"/>
      <c r="Q68" s="109"/>
      <c r="R68" s="120"/>
      <c r="S68" s="121"/>
      <c r="T68" s="121"/>
      <c r="U68" s="120"/>
      <c r="V68" s="122"/>
      <c r="W68" s="123"/>
      <c r="X68" s="123"/>
      <c r="Y68" s="123"/>
      <c r="Z68" s="123"/>
      <c r="AA68" s="123"/>
      <c r="AB68" s="120"/>
      <c r="AC68" s="122"/>
      <c r="AD68" s="123"/>
      <c r="AE68" s="123"/>
      <c r="AF68" s="123"/>
      <c r="AG68" s="123"/>
      <c r="AH68" s="123"/>
      <c r="AI68" s="123"/>
      <c r="AJ68" s="123"/>
      <c r="AK68" s="1"/>
      <c r="AL68" s="362"/>
      <c r="AM68" s="362"/>
      <c r="AN68" s="363" t="str">
        <f>IF((O68="MW"),G68," ")</f>
        <v xml:space="preserve"> </v>
      </c>
      <c r="AO68" s="363" t="s">
        <v>145</v>
      </c>
      <c r="AP68" s="363">
        <f t="shared" ref="AP68:AQ68" si="88">AP67</f>
        <v>0</v>
      </c>
      <c r="AQ68" s="363">
        <f t="shared" si="88"/>
        <v>0</v>
      </c>
      <c r="AR68" s="363">
        <f t="shared" ref="AR68:AS68" si="89">AR67</f>
        <v>0</v>
      </c>
      <c r="AS68" s="363">
        <f t="shared" si="89"/>
        <v>0</v>
      </c>
      <c r="AT68" s="362"/>
      <c r="AU68" s="362"/>
      <c r="AV68" s="362"/>
      <c r="AW68" s="362"/>
      <c r="AX68" s="362"/>
    </row>
    <row r="69" spans="1:50" ht="30" customHeight="1" thickTop="1" thickBot="1" x14ac:dyDescent="0.35">
      <c r="A69" s="1"/>
      <c r="B69" s="1"/>
      <c r="C69" s="266">
        <f>AN69</f>
        <v>32</v>
      </c>
      <c r="D69" s="271" t="s">
        <v>145</v>
      </c>
      <c r="E69" s="273"/>
      <c r="F69" s="273"/>
      <c r="G69" s="275"/>
      <c r="H69" s="273"/>
      <c r="I69" s="280"/>
      <c r="J69" s="273"/>
      <c r="K69" s="273"/>
      <c r="L69" s="277"/>
      <c r="M69" s="277"/>
      <c r="N69" s="279"/>
      <c r="O69" s="116" t="s">
        <v>142</v>
      </c>
      <c r="P69" s="106"/>
      <c r="Q69" s="106"/>
      <c r="R69" s="100"/>
      <c r="S69" s="100"/>
      <c r="T69" s="100"/>
      <c r="U69" s="101"/>
      <c r="V69" s="102"/>
      <c r="W69" s="103"/>
      <c r="X69" s="103"/>
      <c r="Y69" s="103"/>
      <c r="Z69" s="103"/>
      <c r="AA69" s="103"/>
      <c r="AB69" s="101"/>
      <c r="AC69" s="102"/>
      <c r="AD69" s="103"/>
      <c r="AE69" s="103"/>
      <c r="AF69" s="103"/>
      <c r="AG69" s="103"/>
      <c r="AH69" s="103"/>
      <c r="AI69" s="103"/>
      <c r="AJ69" s="103"/>
      <c r="AK69" s="1"/>
      <c r="AL69" s="364">
        <v>0.3</v>
      </c>
      <c r="AM69" s="362"/>
      <c r="AN69" s="363">
        <f>AN67+1</f>
        <v>32</v>
      </c>
      <c r="AO69" s="363" t="s">
        <v>145</v>
      </c>
      <c r="AP69" s="363">
        <f>H69</f>
        <v>0</v>
      </c>
      <c r="AQ69" s="363">
        <f t="shared" ref="AQ69:AQ100" si="90">I69</f>
        <v>0</v>
      </c>
      <c r="AR69" s="363">
        <f>K69</f>
        <v>0</v>
      </c>
      <c r="AS69" s="363">
        <f>G69</f>
        <v>0</v>
      </c>
      <c r="AT69" s="362"/>
      <c r="AU69" s="362"/>
      <c r="AV69" s="362"/>
      <c r="AW69" s="362"/>
      <c r="AX69" s="362"/>
    </row>
    <row r="70" spans="1:50" ht="30" customHeight="1" thickTop="1" thickBot="1" x14ac:dyDescent="0.35">
      <c r="A70" s="1"/>
      <c r="B70" s="1"/>
      <c r="C70" s="265"/>
      <c r="D70" s="272"/>
      <c r="E70" s="274"/>
      <c r="F70" s="274"/>
      <c r="G70" s="276"/>
      <c r="H70" s="274"/>
      <c r="I70" s="274"/>
      <c r="J70" s="274"/>
      <c r="K70" s="274"/>
      <c r="L70" s="278"/>
      <c r="M70" s="278"/>
      <c r="N70" s="270"/>
      <c r="O70" s="117" t="s">
        <v>143</v>
      </c>
      <c r="P70" s="109"/>
      <c r="Q70" s="109"/>
      <c r="R70" s="120"/>
      <c r="S70" s="121"/>
      <c r="T70" s="121"/>
      <c r="U70" s="120"/>
      <c r="V70" s="122"/>
      <c r="W70" s="123"/>
      <c r="X70" s="123"/>
      <c r="Y70" s="123"/>
      <c r="Z70" s="123"/>
      <c r="AA70" s="123"/>
      <c r="AB70" s="120"/>
      <c r="AC70" s="122"/>
      <c r="AD70" s="123"/>
      <c r="AE70" s="123"/>
      <c r="AF70" s="123"/>
      <c r="AG70" s="123"/>
      <c r="AH70" s="123"/>
      <c r="AI70" s="123"/>
      <c r="AJ70" s="123"/>
      <c r="AK70" s="1"/>
      <c r="AL70" s="362"/>
      <c r="AM70" s="362"/>
      <c r="AN70" s="363" t="str">
        <f>IF((O70="MW"),G70," ")</f>
        <v xml:space="preserve"> </v>
      </c>
      <c r="AO70" s="363" t="s">
        <v>145</v>
      </c>
      <c r="AP70" s="363">
        <f t="shared" ref="AP70:AQ70" si="91">AP69</f>
        <v>0</v>
      </c>
      <c r="AQ70" s="363">
        <f t="shared" si="91"/>
        <v>0</v>
      </c>
      <c r="AR70" s="363">
        <f t="shared" ref="AR70:AS70" si="92">AR69</f>
        <v>0</v>
      </c>
      <c r="AS70" s="363">
        <f t="shared" si="92"/>
        <v>0</v>
      </c>
      <c r="AT70" s="362"/>
      <c r="AU70" s="362"/>
      <c r="AV70" s="362"/>
      <c r="AW70" s="362"/>
      <c r="AX70" s="362"/>
    </row>
    <row r="71" spans="1:50" ht="30" customHeight="1" thickTop="1" thickBot="1" x14ac:dyDescent="0.35">
      <c r="A71" s="1"/>
      <c r="B71" s="1"/>
      <c r="C71" s="266">
        <f>AN71</f>
        <v>33</v>
      </c>
      <c r="D71" s="271" t="s">
        <v>145</v>
      </c>
      <c r="E71" s="273"/>
      <c r="F71" s="273"/>
      <c r="G71" s="275"/>
      <c r="H71" s="273"/>
      <c r="I71" s="280"/>
      <c r="J71" s="273"/>
      <c r="K71" s="273"/>
      <c r="L71" s="277"/>
      <c r="M71" s="277"/>
      <c r="N71" s="279"/>
      <c r="O71" s="116" t="s">
        <v>142</v>
      </c>
      <c r="P71" s="106"/>
      <c r="Q71" s="106"/>
      <c r="R71" s="100"/>
      <c r="S71" s="100"/>
      <c r="T71" s="100"/>
      <c r="U71" s="101"/>
      <c r="V71" s="102"/>
      <c r="W71" s="103"/>
      <c r="X71" s="103"/>
      <c r="Y71" s="103"/>
      <c r="Z71" s="103"/>
      <c r="AA71" s="103"/>
      <c r="AB71" s="101"/>
      <c r="AC71" s="102"/>
      <c r="AD71" s="103"/>
      <c r="AE71" s="103"/>
      <c r="AF71" s="103"/>
      <c r="AG71" s="103"/>
      <c r="AH71" s="103"/>
      <c r="AI71" s="103"/>
      <c r="AJ71" s="103"/>
      <c r="AK71" s="1"/>
      <c r="AL71" s="364">
        <v>0.2</v>
      </c>
      <c r="AM71" s="362"/>
      <c r="AN71" s="363">
        <f>AN69+1</f>
        <v>33</v>
      </c>
      <c r="AO71" s="363" t="s">
        <v>145</v>
      </c>
      <c r="AP71" s="363">
        <f>H71</f>
        <v>0</v>
      </c>
      <c r="AQ71" s="363">
        <f t="shared" ref="AQ71:AQ102" si="93">I71</f>
        <v>0</v>
      </c>
      <c r="AR71" s="363">
        <f>K71</f>
        <v>0</v>
      </c>
      <c r="AS71" s="363">
        <f>G71</f>
        <v>0</v>
      </c>
      <c r="AT71" s="362"/>
      <c r="AU71" s="362"/>
      <c r="AV71" s="362"/>
      <c r="AW71" s="362"/>
      <c r="AX71" s="362"/>
    </row>
    <row r="72" spans="1:50" ht="30" customHeight="1" thickTop="1" thickBot="1" x14ac:dyDescent="0.35">
      <c r="A72" s="1"/>
      <c r="B72" s="1"/>
      <c r="C72" s="265"/>
      <c r="D72" s="272"/>
      <c r="E72" s="274"/>
      <c r="F72" s="274"/>
      <c r="G72" s="276"/>
      <c r="H72" s="274"/>
      <c r="I72" s="274"/>
      <c r="J72" s="274"/>
      <c r="K72" s="274"/>
      <c r="L72" s="278"/>
      <c r="M72" s="278"/>
      <c r="N72" s="270"/>
      <c r="O72" s="117" t="s">
        <v>143</v>
      </c>
      <c r="P72" s="109"/>
      <c r="Q72" s="109"/>
      <c r="R72" s="120"/>
      <c r="S72" s="121"/>
      <c r="T72" s="121"/>
      <c r="U72" s="120"/>
      <c r="V72" s="122"/>
      <c r="W72" s="123"/>
      <c r="X72" s="123"/>
      <c r="Y72" s="123"/>
      <c r="Z72" s="123"/>
      <c r="AA72" s="123"/>
      <c r="AB72" s="120"/>
      <c r="AC72" s="122"/>
      <c r="AD72" s="123"/>
      <c r="AE72" s="123"/>
      <c r="AF72" s="123"/>
      <c r="AG72" s="123"/>
      <c r="AH72" s="123"/>
      <c r="AI72" s="123"/>
      <c r="AJ72" s="123"/>
      <c r="AK72" s="1"/>
      <c r="AL72" s="362"/>
      <c r="AM72" s="362"/>
      <c r="AN72" s="363" t="str">
        <f>IF((O72="MW"),G72," ")</f>
        <v xml:space="preserve"> </v>
      </c>
      <c r="AO72" s="363" t="s">
        <v>145</v>
      </c>
      <c r="AP72" s="363">
        <f t="shared" ref="AP72:AQ72" si="94">AP71</f>
        <v>0</v>
      </c>
      <c r="AQ72" s="363">
        <f t="shared" si="94"/>
        <v>0</v>
      </c>
      <c r="AR72" s="363">
        <f t="shared" ref="AR72:AS72" si="95">AR71</f>
        <v>0</v>
      </c>
      <c r="AS72" s="363">
        <f t="shared" si="95"/>
        <v>0</v>
      </c>
      <c r="AT72" s="362"/>
      <c r="AU72" s="362"/>
      <c r="AV72" s="362"/>
      <c r="AW72" s="362"/>
      <c r="AX72" s="362"/>
    </row>
    <row r="73" spans="1:50" ht="30" customHeight="1" thickTop="1" thickBot="1" x14ac:dyDescent="0.35">
      <c r="A73" s="1"/>
      <c r="B73" s="1"/>
      <c r="C73" s="266">
        <f>AN73</f>
        <v>34</v>
      </c>
      <c r="D73" s="271" t="s">
        <v>145</v>
      </c>
      <c r="E73" s="273"/>
      <c r="F73" s="273"/>
      <c r="G73" s="275"/>
      <c r="H73" s="273"/>
      <c r="I73" s="280"/>
      <c r="J73" s="273"/>
      <c r="K73" s="273"/>
      <c r="L73" s="277"/>
      <c r="M73" s="277"/>
      <c r="N73" s="279"/>
      <c r="O73" s="116" t="s">
        <v>142</v>
      </c>
      <c r="P73" s="106"/>
      <c r="Q73" s="106"/>
      <c r="R73" s="100"/>
      <c r="S73" s="100"/>
      <c r="T73" s="100"/>
      <c r="U73" s="101"/>
      <c r="V73" s="102"/>
      <c r="W73" s="103"/>
      <c r="X73" s="103"/>
      <c r="Y73" s="103"/>
      <c r="Z73" s="103"/>
      <c r="AA73" s="103"/>
      <c r="AB73" s="101"/>
      <c r="AC73" s="102"/>
      <c r="AD73" s="103"/>
      <c r="AE73" s="103"/>
      <c r="AF73" s="103"/>
      <c r="AG73" s="103"/>
      <c r="AH73" s="103"/>
      <c r="AI73" s="103"/>
      <c r="AJ73" s="103"/>
      <c r="AK73" s="1"/>
      <c r="AL73" s="362"/>
      <c r="AM73" s="362"/>
      <c r="AN73" s="363">
        <f>AN71+1</f>
        <v>34</v>
      </c>
      <c r="AO73" s="363" t="s">
        <v>145</v>
      </c>
      <c r="AP73" s="363">
        <f>H73</f>
        <v>0</v>
      </c>
      <c r="AQ73" s="363">
        <f t="shared" ref="AQ73:AQ104" si="96">I73</f>
        <v>0</v>
      </c>
      <c r="AR73" s="363">
        <f>K73</f>
        <v>0</v>
      </c>
      <c r="AS73" s="363">
        <f>G73</f>
        <v>0</v>
      </c>
      <c r="AT73" s="362"/>
      <c r="AU73" s="362"/>
      <c r="AV73" s="362"/>
      <c r="AW73" s="362"/>
      <c r="AX73" s="362"/>
    </row>
    <row r="74" spans="1:50" ht="30" customHeight="1" thickTop="1" thickBot="1" x14ac:dyDescent="0.35">
      <c r="A74" s="1"/>
      <c r="B74" s="1"/>
      <c r="C74" s="265"/>
      <c r="D74" s="272"/>
      <c r="E74" s="274"/>
      <c r="F74" s="274"/>
      <c r="G74" s="276"/>
      <c r="H74" s="274"/>
      <c r="I74" s="274"/>
      <c r="J74" s="274"/>
      <c r="K74" s="274"/>
      <c r="L74" s="278"/>
      <c r="M74" s="278"/>
      <c r="N74" s="270"/>
      <c r="O74" s="117" t="s">
        <v>143</v>
      </c>
      <c r="P74" s="109"/>
      <c r="Q74" s="109"/>
      <c r="R74" s="120"/>
      <c r="S74" s="121"/>
      <c r="T74" s="121"/>
      <c r="U74" s="120"/>
      <c r="V74" s="122"/>
      <c r="W74" s="123"/>
      <c r="X74" s="123"/>
      <c r="Y74" s="123"/>
      <c r="Z74" s="123"/>
      <c r="AA74" s="123"/>
      <c r="AB74" s="120"/>
      <c r="AC74" s="122"/>
      <c r="AD74" s="123"/>
      <c r="AE74" s="123"/>
      <c r="AF74" s="123"/>
      <c r="AG74" s="123"/>
      <c r="AH74" s="123"/>
      <c r="AI74" s="123"/>
      <c r="AJ74" s="123"/>
      <c r="AK74" s="1"/>
      <c r="AL74" s="362"/>
      <c r="AM74" s="362"/>
      <c r="AN74" s="363" t="str">
        <f>IF((O74="MW"),G74," ")</f>
        <v xml:space="preserve"> </v>
      </c>
      <c r="AO74" s="363" t="s">
        <v>145</v>
      </c>
      <c r="AP74" s="363">
        <f t="shared" ref="AP74:AQ74" si="97">AP73</f>
        <v>0</v>
      </c>
      <c r="AQ74" s="363">
        <f t="shared" si="97"/>
        <v>0</v>
      </c>
      <c r="AR74" s="363">
        <f t="shared" ref="AR74:AS74" si="98">AR73</f>
        <v>0</v>
      </c>
      <c r="AS74" s="363">
        <f t="shared" si="98"/>
        <v>0</v>
      </c>
      <c r="AT74" s="362"/>
      <c r="AU74" s="362"/>
      <c r="AV74" s="362"/>
      <c r="AW74" s="362"/>
      <c r="AX74" s="362"/>
    </row>
    <row r="75" spans="1:50" ht="30" customHeight="1" thickTop="1" thickBot="1" x14ac:dyDescent="0.35">
      <c r="A75" s="1"/>
      <c r="B75" s="1"/>
      <c r="C75" s="266">
        <f>AN75</f>
        <v>35</v>
      </c>
      <c r="D75" s="271" t="s">
        <v>145</v>
      </c>
      <c r="E75" s="273"/>
      <c r="F75" s="273"/>
      <c r="G75" s="275"/>
      <c r="H75" s="273"/>
      <c r="I75" s="280"/>
      <c r="J75" s="273"/>
      <c r="K75" s="273"/>
      <c r="L75" s="277"/>
      <c r="M75" s="277"/>
      <c r="N75" s="279"/>
      <c r="O75" s="116" t="s">
        <v>142</v>
      </c>
      <c r="P75" s="106"/>
      <c r="Q75" s="106"/>
      <c r="R75" s="100"/>
      <c r="S75" s="100"/>
      <c r="T75" s="100"/>
      <c r="U75" s="101"/>
      <c r="V75" s="102"/>
      <c r="W75" s="103"/>
      <c r="X75" s="103"/>
      <c r="Y75" s="103"/>
      <c r="Z75" s="103"/>
      <c r="AA75" s="103"/>
      <c r="AB75" s="101"/>
      <c r="AC75" s="102"/>
      <c r="AD75" s="103"/>
      <c r="AE75" s="103"/>
      <c r="AF75" s="103"/>
      <c r="AG75" s="103"/>
      <c r="AH75" s="103"/>
      <c r="AI75" s="103"/>
      <c r="AJ75" s="103"/>
      <c r="AK75" s="1"/>
      <c r="AL75" s="362"/>
      <c r="AM75" s="362"/>
      <c r="AN75" s="363">
        <f>AN73+1</f>
        <v>35</v>
      </c>
      <c r="AO75" s="363" t="s">
        <v>145</v>
      </c>
      <c r="AP75" s="363">
        <f>H75</f>
        <v>0</v>
      </c>
      <c r="AQ75" s="363">
        <f t="shared" ref="AQ75:AQ106" si="99">I75</f>
        <v>0</v>
      </c>
      <c r="AR75" s="363">
        <f>K75</f>
        <v>0</v>
      </c>
      <c r="AS75" s="363">
        <f>G75</f>
        <v>0</v>
      </c>
      <c r="AT75" s="362"/>
      <c r="AU75" s="362"/>
      <c r="AV75" s="362"/>
      <c r="AW75" s="362"/>
      <c r="AX75" s="362"/>
    </row>
    <row r="76" spans="1:50" ht="30" customHeight="1" thickTop="1" thickBot="1" x14ac:dyDescent="0.35">
      <c r="A76" s="1"/>
      <c r="B76" s="1"/>
      <c r="C76" s="265"/>
      <c r="D76" s="272"/>
      <c r="E76" s="274"/>
      <c r="F76" s="274"/>
      <c r="G76" s="276"/>
      <c r="H76" s="274"/>
      <c r="I76" s="274"/>
      <c r="J76" s="274"/>
      <c r="K76" s="274"/>
      <c r="L76" s="278"/>
      <c r="M76" s="278"/>
      <c r="N76" s="270"/>
      <c r="O76" s="117" t="s">
        <v>143</v>
      </c>
      <c r="P76" s="109"/>
      <c r="Q76" s="109"/>
      <c r="R76" s="120"/>
      <c r="S76" s="121"/>
      <c r="T76" s="121"/>
      <c r="U76" s="120"/>
      <c r="V76" s="122"/>
      <c r="W76" s="123"/>
      <c r="X76" s="123"/>
      <c r="Y76" s="123"/>
      <c r="Z76" s="123"/>
      <c r="AA76" s="123"/>
      <c r="AB76" s="120"/>
      <c r="AC76" s="122"/>
      <c r="AD76" s="123"/>
      <c r="AE76" s="123"/>
      <c r="AF76" s="123"/>
      <c r="AG76" s="123"/>
      <c r="AH76" s="123"/>
      <c r="AI76" s="123"/>
      <c r="AJ76" s="123"/>
      <c r="AK76" s="1"/>
      <c r="AL76" s="362"/>
      <c r="AM76" s="362"/>
      <c r="AN76" s="363" t="str">
        <f>IF((O76="MW"),G76," ")</f>
        <v xml:space="preserve"> </v>
      </c>
      <c r="AO76" s="363" t="s">
        <v>145</v>
      </c>
      <c r="AP76" s="363">
        <f t="shared" ref="AP76:AQ76" si="100">AP75</f>
        <v>0</v>
      </c>
      <c r="AQ76" s="363">
        <f t="shared" si="100"/>
        <v>0</v>
      </c>
      <c r="AR76" s="363">
        <f t="shared" ref="AR76:AS76" si="101">AR75</f>
        <v>0</v>
      </c>
      <c r="AS76" s="363">
        <f t="shared" si="101"/>
        <v>0</v>
      </c>
      <c r="AT76" s="362"/>
      <c r="AU76" s="362"/>
      <c r="AV76" s="362"/>
      <c r="AW76" s="362"/>
      <c r="AX76" s="362"/>
    </row>
    <row r="77" spans="1:50" ht="30" hidden="1" customHeight="1" thickTop="1" thickBot="1" x14ac:dyDescent="0.35">
      <c r="A77" s="1"/>
      <c r="B77" s="1"/>
      <c r="C77" s="266">
        <f>AN77</f>
        <v>36</v>
      </c>
      <c r="D77" s="271" t="s">
        <v>145</v>
      </c>
      <c r="E77" s="273"/>
      <c r="F77" s="273"/>
      <c r="G77" s="275"/>
      <c r="H77" s="273"/>
      <c r="I77" s="280"/>
      <c r="J77" s="273"/>
      <c r="K77" s="273"/>
      <c r="L77" s="277"/>
      <c r="M77" s="277"/>
      <c r="N77" s="279"/>
      <c r="O77" s="116" t="s">
        <v>142</v>
      </c>
      <c r="P77" s="106"/>
      <c r="Q77" s="106"/>
      <c r="R77" s="100"/>
      <c r="S77" s="100"/>
      <c r="T77" s="100"/>
      <c r="U77" s="101"/>
      <c r="V77" s="102"/>
      <c r="W77" s="103"/>
      <c r="X77" s="103"/>
      <c r="Y77" s="103"/>
      <c r="Z77" s="103"/>
      <c r="AA77" s="103"/>
      <c r="AB77" s="101"/>
      <c r="AC77" s="102"/>
      <c r="AD77" s="103"/>
      <c r="AE77" s="103"/>
      <c r="AF77" s="103"/>
      <c r="AG77" s="103"/>
      <c r="AH77" s="103"/>
      <c r="AI77" s="103"/>
      <c r="AJ77" s="103"/>
      <c r="AK77" s="1"/>
      <c r="AL77" s="362"/>
      <c r="AM77" s="362"/>
      <c r="AN77" s="363">
        <f>AN75+1</f>
        <v>36</v>
      </c>
      <c r="AO77" s="363" t="s">
        <v>145</v>
      </c>
      <c r="AP77" s="363">
        <f>H77</f>
        <v>0</v>
      </c>
      <c r="AQ77" s="363">
        <f t="shared" ref="AQ77:AQ108" si="102">I77</f>
        <v>0</v>
      </c>
      <c r="AR77" s="363">
        <f>K77</f>
        <v>0</v>
      </c>
      <c r="AS77" s="363">
        <f>G77</f>
        <v>0</v>
      </c>
      <c r="AT77" s="362"/>
      <c r="AU77" s="362"/>
      <c r="AV77" s="362"/>
      <c r="AW77" s="362"/>
      <c r="AX77" s="362"/>
    </row>
    <row r="78" spans="1:50" ht="30" hidden="1" customHeight="1" thickTop="1" thickBot="1" x14ac:dyDescent="0.35">
      <c r="A78" s="1"/>
      <c r="B78" s="1"/>
      <c r="C78" s="265"/>
      <c r="D78" s="272"/>
      <c r="E78" s="274"/>
      <c r="F78" s="274"/>
      <c r="G78" s="276"/>
      <c r="H78" s="274"/>
      <c r="I78" s="274"/>
      <c r="J78" s="274"/>
      <c r="K78" s="274"/>
      <c r="L78" s="278"/>
      <c r="M78" s="278"/>
      <c r="N78" s="270"/>
      <c r="O78" s="117" t="s">
        <v>143</v>
      </c>
      <c r="P78" s="109"/>
      <c r="Q78" s="109"/>
      <c r="R78" s="120"/>
      <c r="S78" s="121"/>
      <c r="T78" s="121"/>
      <c r="U78" s="120"/>
      <c r="V78" s="122"/>
      <c r="W78" s="123"/>
      <c r="X78" s="123"/>
      <c r="Y78" s="123"/>
      <c r="Z78" s="123"/>
      <c r="AA78" s="123"/>
      <c r="AB78" s="120"/>
      <c r="AC78" s="122"/>
      <c r="AD78" s="123"/>
      <c r="AE78" s="123"/>
      <c r="AF78" s="123"/>
      <c r="AG78" s="123"/>
      <c r="AH78" s="123"/>
      <c r="AI78" s="123"/>
      <c r="AJ78" s="123"/>
      <c r="AK78" s="1"/>
      <c r="AL78" s="362"/>
      <c r="AM78" s="362"/>
      <c r="AN78" s="363" t="str">
        <f>IF((O78="MW"),G78," ")</f>
        <v xml:space="preserve"> </v>
      </c>
      <c r="AO78" s="363" t="s">
        <v>145</v>
      </c>
      <c r="AP78" s="363">
        <f t="shared" ref="AP78:AQ78" si="103">AP77</f>
        <v>0</v>
      </c>
      <c r="AQ78" s="363">
        <f t="shared" si="103"/>
        <v>0</v>
      </c>
      <c r="AR78" s="363">
        <f t="shared" ref="AR78:AS78" si="104">AR77</f>
        <v>0</v>
      </c>
      <c r="AS78" s="363">
        <f t="shared" si="104"/>
        <v>0</v>
      </c>
      <c r="AT78" s="362"/>
      <c r="AU78" s="362"/>
      <c r="AV78" s="362"/>
      <c r="AW78" s="362"/>
      <c r="AX78" s="362"/>
    </row>
    <row r="79" spans="1:50" ht="30" hidden="1" customHeight="1" thickTop="1" thickBot="1" x14ac:dyDescent="0.35">
      <c r="A79" s="1"/>
      <c r="B79" s="1"/>
      <c r="C79" s="266">
        <f>AN79</f>
        <v>37</v>
      </c>
      <c r="D79" s="271" t="s">
        <v>145</v>
      </c>
      <c r="E79" s="273"/>
      <c r="F79" s="273"/>
      <c r="G79" s="275"/>
      <c r="H79" s="273"/>
      <c r="I79" s="280"/>
      <c r="J79" s="273"/>
      <c r="K79" s="273"/>
      <c r="L79" s="277"/>
      <c r="M79" s="277"/>
      <c r="N79" s="279"/>
      <c r="O79" s="116" t="s">
        <v>142</v>
      </c>
      <c r="P79" s="106"/>
      <c r="Q79" s="106"/>
      <c r="R79" s="100"/>
      <c r="S79" s="100"/>
      <c r="T79" s="100"/>
      <c r="U79" s="101"/>
      <c r="V79" s="102"/>
      <c r="W79" s="103"/>
      <c r="X79" s="103"/>
      <c r="Y79" s="103"/>
      <c r="Z79" s="103"/>
      <c r="AA79" s="103"/>
      <c r="AB79" s="101"/>
      <c r="AC79" s="102"/>
      <c r="AD79" s="103"/>
      <c r="AE79" s="103"/>
      <c r="AF79" s="103"/>
      <c r="AG79" s="103"/>
      <c r="AH79" s="103"/>
      <c r="AI79" s="103"/>
      <c r="AJ79" s="103"/>
      <c r="AK79" s="1"/>
      <c r="AL79" s="362"/>
      <c r="AM79" s="362"/>
      <c r="AN79" s="363">
        <f>AN77+1</f>
        <v>37</v>
      </c>
      <c r="AO79" s="363" t="s">
        <v>145</v>
      </c>
      <c r="AP79" s="363">
        <f>H79</f>
        <v>0</v>
      </c>
      <c r="AQ79" s="363">
        <f t="shared" ref="AQ79:AQ126" si="105">I79</f>
        <v>0</v>
      </c>
      <c r="AR79" s="363">
        <f>K79</f>
        <v>0</v>
      </c>
      <c r="AS79" s="363">
        <f>G79</f>
        <v>0</v>
      </c>
      <c r="AT79" s="362"/>
      <c r="AU79" s="362"/>
      <c r="AV79" s="362"/>
      <c r="AW79" s="362"/>
      <c r="AX79" s="362"/>
    </row>
    <row r="80" spans="1:50" ht="30" hidden="1" customHeight="1" thickTop="1" thickBot="1" x14ac:dyDescent="0.35">
      <c r="A80" s="1"/>
      <c r="B80" s="1"/>
      <c r="C80" s="265"/>
      <c r="D80" s="272"/>
      <c r="E80" s="274"/>
      <c r="F80" s="274"/>
      <c r="G80" s="276"/>
      <c r="H80" s="274"/>
      <c r="I80" s="274"/>
      <c r="J80" s="274"/>
      <c r="K80" s="274"/>
      <c r="L80" s="278"/>
      <c r="M80" s="278"/>
      <c r="N80" s="270"/>
      <c r="O80" s="117" t="s">
        <v>143</v>
      </c>
      <c r="P80" s="109"/>
      <c r="Q80" s="109"/>
      <c r="R80" s="120"/>
      <c r="S80" s="121"/>
      <c r="T80" s="121"/>
      <c r="U80" s="120"/>
      <c r="V80" s="122"/>
      <c r="W80" s="123"/>
      <c r="X80" s="123"/>
      <c r="Y80" s="123"/>
      <c r="Z80" s="123"/>
      <c r="AA80" s="123"/>
      <c r="AB80" s="120"/>
      <c r="AC80" s="122"/>
      <c r="AD80" s="123"/>
      <c r="AE80" s="123"/>
      <c r="AF80" s="123"/>
      <c r="AG80" s="123"/>
      <c r="AH80" s="123"/>
      <c r="AI80" s="123"/>
      <c r="AJ80" s="123"/>
      <c r="AK80" s="1"/>
      <c r="AL80" s="362"/>
      <c r="AM80" s="362"/>
      <c r="AN80" s="363" t="str">
        <f>IF((O80="MW"),G80," ")</f>
        <v xml:space="preserve"> </v>
      </c>
      <c r="AO80" s="363" t="s">
        <v>145</v>
      </c>
      <c r="AP80" s="363">
        <f t="shared" ref="AP80:AQ80" si="106">AP79</f>
        <v>0</v>
      </c>
      <c r="AQ80" s="363">
        <f t="shared" si="106"/>
        <v>0</v>
      </c>
      <c r="AR80" s="363">
        <f t="shared" ref="AR80:AS80" si="107">AR79</f>
        <v>0</v>
      </c>
      <c r="AS80" s="363">
        <f t="shared" si="107"/>
        <v>0</v>
      </c>
      <c r="AT80" s="362"/>
      <c r="AU80" s="362"/>
      <c r="AV80" s="362"/>
      <c r="AW80" s="362"/>
      <c r="AX80" s="362"/>
    </row>
    <row r="81" spans="1:50" ht="30" hidden="1" customHeight="1" thickTop="1" thickBot="1" x14ac:dyDescent="0.35">
      <c r="A81" s="1"/>
      <c r="B81" s="1"/>
      <c r="C81" s="266">
        <f>AN81</f>
        <v>38</v>
      </c>
      <c r="D81" s="271" t="s">
        <v>145</v>
      </c>
      <c r="E81" s="273"/>
      <c r="F81" s="273"/>
      <c r="G81" s="275"/>
      <c r="H81" s="273"/>
      <c r="I81" s="280"/>
      <c r="J81" s="273"/>
      <c r="K81" s="273"/>
      <c r="L81" s="277"/>
      <c r="M81" s="277"/>
      <c r="N81" s="279"/>
      <c r="O81" s="116" t="s">
        <v>142</v>
      </c>
      <c r="P81" s="106"/>
      <c r="Q81" s="106"/>
      <c r="R81" s="100"/>
      <c r="S81" s="100"/>
      <c r="T81" s="100"/>
      <c r="U81" s="101"/>
      <c r="V81" s="102"/>
      <c r="W81" s="103"/>
      <c r="X81" s="103"/>
      <c r="Y81" s="103"/>
      <c r="Z81" s="103"/>
      <c r="AA81" s="103"/>
      <c r="AB81" s="101"/>
      <c r="AC81" s="102"/>
      <c r="AD81" s="103"/>
      <c r="AE81" s="103"/>
      <c r="AF81" s="103"/>
      <c r="AG81" s="103"/>
      <c r="AH81" s="103"/>
      <c r="AI81" s="103"/>
      <c r="AJ81" s="103"/>
      <c r="AK81" s="1"/>
      <c r="AL81" s="362"/>
      <c r="AM81" s="362"/>
      <c r="AN81" s="363">
        <f>AN79+1</f>
        <v>38</v>
      </c>
      <c r="AO81" s="363" t="s">
        <v>145</v>
      </c>
      <c r="AP81" s="363">
        <f>H81</f>
        <v>0</v>
      </c>
      <c r="AQ81" s="363">
        <f t="shared" ref="AQ81:AQ126" si="108">I81</f>
        <v>0</v>
      </c>
      <c r="AR81" s="363">
        <f>K81</f>
        <v>0</v>
      </c>
      <c r="AS81" s="363">
        <f>G81</f>
        <v>0</v>
      </c>
      <c r="AT81" s="362"/>
      <c r="AU81" s="362"/>
      <c r="AV81" s="362"/>
      <c r="AW81" s="362"/>
      <c r="AX81" s="362"/>
    </row>
    <row r="82" spans="1:50" ht="30" hidden="1" customHeight="1" thickTop="1" thickBot="1" x14ac:dyDescent="0.35">
      <c r="A82" s="1"/>
      <c r="B82" s="1"/>
      <c r="C82" s="265"/>
      <c r="D82" s="272"/>
      <c r="E82" s="274"/>
      <c r="F82" s="274"/>
      <c r="G82" s="276"/>
      <c r="H82" s="274"/>
      <c r="I82" s="274"/>
      <c r="J82" s="274"/>
      <c r="K82" s="274"/>
      <c r="L82" s="278"/>
      <c r="M82" s="278"/>
      <c r="N82" s="270"/>
      <c r="O82" s="117" t="s">
        <v>143</v>
      </c>
      <c r="P82" s="109"/>
      <c r="Q82" s="109"/>
      <c r="R82" s="120"/>
      <c r="S82" s="121"/>
      <c r="T82" s="121"/>
      <c r="U82" s="120"/>
      <c r="V82" s="122"/>
      <c r="W82" s="123"/>
      <c r="X82" s="123"/>
      <c r="Y82" s="123"/>
      <c r="Z82" s="123"/>
      <c r="AA82" s="123"/>
      <c r="AB82" s="120"/>
      <c r="AC82" s="122"/>
      <c r="AD82" s="123"/>
      <c r="AE82" s="123"/>
      <c r="AF82" s="123"/>
      <c r="AG82" s="123"/>
      <c r="AH82" s="123"/>
      <c r="AI82" s="123"/>
      <c r="AJ82" s="123"/>
      <c r="AK82" s="1"/>
      <c r="AL82" s="362"/>
      <c r="AM82" s="362"/>
      <c r="AN82" s="363" t="str">
        <f>IF((O82="MW"),G82," ")</f>
        <v xml:space="preserve"> </v>
      </c>
      <c r="AO82" s="363" t="s">
        <v>145</v>
      </c>
      <c r="AP82" s="363">
        <f t="shared" ref="AP82:AQ82" si="109">AP81</f>
        <v>0</v>
      </c>
      <c r="AQ82" s="363">
        <f t="shared" si="109"/>
        <v>0</v>
      </c>
      <c r="AR82" s="363">
        <f t="shared" ref="AR82:AS82" si="110">AR81</f>
        <v>0</v>
      </c>
      <c r="AS82" s="363">
        <f t="shared" si="110"/>
        <v>0</v>
      </c>
      <c r="AT82" s="362"/>
      <c r="AU82" s="362"/>
      <c r="AV82" s="362"/>
      <c r="AW82" s="362"/>
      <c r="AX82" s="362"/>
    </row>
    <row r="83" spans="1:50" ht="30" hidden="1" customHeight="1" thickTop="1" thickBot="1" x14ac:dyDescent="0.35">
      <c r="A83" s="1"/>
      <c r="B83" s="1"/>
      <c r="C83" s="266">
        <f>AN83</f>
        <v>39</v>
      </c>
      <c r="D83" s="271" t="s">
        <v>145</v>
      </c>
      <c r="E83" s="273"/>
      <c r="F83" s="273"/>
      <c r="G83" s="275"/>
      <c r="H83" s="273"/>
      <c r="I83" s="280"/>
      <c r="J83" s="273"/>
      <c r="K83" s="273"/>
      <c r="L83" s="277"/>
      <c r="M83" s="277"/>
      <c r="N83" s="279"/>
      <c r="O83" s="116" t="s">
        <v>142</v>
      </c>
      <c r="P83" s="106"/>
      <c r="Q83" s="106"/>
      <c r="R83" s="100"/>
      <c r="S83" s="100"/>
      <c r="T83" s="100"/>
      <c r="U83" s="101"/>
      <c r="V83" s="102"/>
      <c r="W83" s="103"/>
      <c r="X83" s="103"/>
      <c r="Y83" s="103"/>
      <c r="Z83" s="103"/>
      <c r="AA83" s="103"/>
      <c r="AB83" s="101"/>
      <c r="AC83" s="102"/>
      <c r="AD83" s="103"/>
      <c r="AE83" s="103"/>
      <c r="AF83" s="103"/>
      <c r="AG83" s="103"/>
      <c r="AH83" s="103"/>
      <c r="AI83" s="103"/>
      <c r="AJ83" s="103"/>
      <c r="AK83" s="1"/>
      <c r="AL83" s="362"/>
      <c r="AM83" s="362"/>
      <c r="AN83" s="363">
        <f>AN81+1</f>
        <v>39</v>
      </c>
      <c r="AO83" s="363" t="s">
        <v>145</v>
      </c>
      <c r="AP83" s="363">
        <f>H83</f>
        <v>0</v>
      </c>
      <c r="AQ83" s="363">
        <f t="shared" ref="AQ83:AQ126" si="111">I83</f>
        <v>0</v>
      </c>
      <c r="AR83" s="363">
        <f>K83</f>
        <v>0</v>
      </c>
      <c r="AS83" s="363">
        <f>G83</f>
        <v>0</v>
      </c>
      <c r="AT83" s="362"/>
      <c r="AU83" s="362"/>
      <c r="AV83" s="362"/>
      <c r="AW83" s="362"/>
      <c r="AX83" s="362"/>
    </row>
    <row r="84" spans="1:50" ht="30" hidden="1" customHeight="1" thickTop="1" thickBot="1" x14ac:dyDescent="0.35">
      <c r="A84" s="1"/>
      <c r="B84" s="1"/>
      <c r="C84" s="265"/>
      <c r="D84" s="272"/>
      <c r="E84" s="274"/>
      <c r="F84" s="274"/>
      <c r="G84" s="276"/>
      <c r="H84" s="274"/>
      <c r="I84" s="274"/>
      <c r="J84" s="274"/>
      <c r="K84" s="274"/>
      <c r="L84" s="278"/>
      <c r="M84" s="278"/>
      <c r="N84" s="270"/>
      <c r="O84" s="117" t="s">
        <v>143</v>
      </c>
      <c r="P84" s="109"/>
      <c r="Q84" s="109"/>
      <c r="R84" s="120"/>
      <c r="S84" s="121"/>
      <c r="T84" s="121"/>
      <c r="U84" s="120"/>
      <c r="V84" s="122"/>
      <c r="W84" s="123"/>
      <c r="X84" s="123"/>
      <c r="Y84" s="123"/>
      <c r="Z84" s="123"/>
      <c r="AA84" s="123"/>
      <c r="AB84" s="120"/>
      <c r="AC84" s="122"/>
      <c r="AD84" s="123"/>
      <c r="AE84" s="123"/>
      <c r="AF84" s="123"/>
      <c r="AG84" s="123"/>
      <c r="AH84" s="123"/>
      <c r="AI84" s="123"/>
      <c r="AJ84" s="123"/>
      <c r="AK84" s="1"/>
      <c r="AL84" s="362"/>
      <c r="AM84" s="362"/>
      <c r="AN84" s="363" t="str">
        <f>IF((O84="MW"),G84," ")</f>
        <v xml:space="preserve"> </v>
      </c>
      <c r="AO84" s="363" t="s">
        <v>145</v>
      </c>
      <c r="AP84" s="363">
        <f t="shared" ref="AP84:AQ84" si="112">AP83</f>
        <v>0</v>
      </c>
      <c r="AQ84" s="363">
        <f t="shared" si="112"/>
        <v>0</v>
      </c>
      <c r="AR84" s="363">
        <f t="shared" ref="AR84:AS84" si="113">AR83</f>
        <v>0</v>
      </c>
      <c r="AS84" s="363">
        <f t="shared" si="113"/>
        <v>0</v>
      </c>
      <c r="AT84" s="362"/>
      <c r="AU84" s="362"/>
      <c r="AV84" s="362"/>
      <c r="AW84" s="362"/>
      <c r="AX84" s="362"/>
    </row>
    <row r="85" spans="1:50" ht="30" hidden="1" customHeight="1" thickTop="1" thickBot="1" x14ac:dyDescent="0.35">
      <c r="A85" s="1"/>
      <c r="B85" s="1"/>
      <c r="C85" s="266">
        <f>AN85</f>
        <v>40</v>
      </c>
      <c r="D85" s="271" t="s">
        <v>145</v>
      </c>
      <c r="E85" s="273"/>
      <c r="F85" s="273"/>
      <c r="G85" s="275"/>
      <c r="H85" s="273"/>
      <c r="I85" s="280"/>
      <c r="J85" s="273"/>
      <c r="K85" s="273"/>
      <c r="L85" s="277"/>
      <c r="M85" s="277"/>
      <c r="N85" s="279"/>
      <c r="O85" s="116" t="s">
        <v>142</v>
      </c>
      <c r="P85" s="106"/>
      <c r="Q85" s="106"/>
      <c r="R85" s="100"/>
      <c r="S85" s="100"/>
      <c r="T85" s="100"/>
      <c r="U85" s="101"/>
      <c r="V85" s="102"/>
      <c r="W85" s="103"/>
      <c r="X85" s="103"/>
      <c r="Y85" s="103"/>
      <c r="Z85" s="103"/>
      <c r="AA85" s="103"/>
      <c r="AB85" s="101"/>
      <c r="AC85" s="102"/>
      <c r="AD85" s="103"/>
      <c r="AE85" s="103"/>
      <c r="AF85" s="103"/>
      <c r="AG85" s="103"/>
      <c r="AH85" s="103"/>
      <c r="AI85" s="103"/>
      <c r="AJ85" s="103"/>
      <c r="AK85" s="1"/>
      <c r="AL85" s="362"/>
      <c r="AM85" s="362"/>
      <c r="AN85" s="363">
        <f>AN83+1</f>
        <v>40</v>
      </c>
      <c r="AO85" s="363" t="s">
        <v>145</v>
      </c>
      <c r="AP85" s="363">
        <f>H85</f>
        <v>0</v>
      </c>
      <c r="AQ85" s="363">
        <f t="shared" ref="AQ85:AQ126" si="114">I85</f>
        <v>0</v>
      </c>
      <c r="AR85" s="363">
        <f>K85</f>
        <v>0</v>
      </c>
      <c r="AS85" s="363">
        <f>G85</f>
        <v>0</v>
      </c>
      <c r="AT85" s="362"/>
      <c r="AU85" s="362"/>
      <c r="AV85" s="362"/>
      <c r="AW85" s="362"/>
      <c r="AX85" s="362"/>
    </row>
    <row r="86" spans="1:50" ht="30" hidden="1" customHeight="1" thickTop="1" thickBot="1" x14ac:dyDescent="0.35">
      <c r="A86" s="1"/>
      <c r="B86" s="1"/>
      <c r="C86" s="265"/>
      <c r="D86" s="272"/>
      <c r="E86" s="274"/>
      <c r="F86" s="274"/>
      <c r="G86" s="276"/>
      <c r="H86" s="274"/>
      <c r="I86" s="274"/>
      <c r="J86" s="274"/>
      <c r="K86" s="274"/>
      <c r="L86" s="278"/>
      <c r="M86" s="278"/>
      <c r="N86" s="270"/>
      <c r="O86" s="117" t="s">
        <v>143</v>
      </c>
      <c r="P86" s="109"/>
      <c r="Q86" s="109"/>
      <c r="R86" s="120"/>
      <c r="S86" s="121"/>
      <c r="T86" s="121"/>
      <c r="U86" s="120"/>
      <c r="V86" s="122"/>
      <c r="W86" s="123"/>
      <c r="X86" s="123"/>
      <c r="Y86" s="123"/>
      <c r="Z86" s="123"/>
      <c r="AA86" s="123"/>
      <c r="AB86" s="120"/>
      <c r="AC86" s="122"/>
      <c r="AD86" s="123"/>
      <c r="AE86" s="123"/>
      <c r="AF86" s="123"/>
      <c r="AG86" s="123"/>
      <c r="AH86" s="123"/>
      <c r="AI86" s="123"/>
      <c r="AJ86" s="123"/>
      <c r="AK86" s="1"/>
      <c r="AL86" s="362"/>
      <c r="AM86" s="362"/>
      <c r="AN86" s="363" t="str">
        <f>IF((O86="MW"),G86," ")</f>
        <v xml:space="preserve"> </v>
      </c>
      <c r="AO86" s="363" t="s">
        <v>145</v>
      </c>
      <c r="AP86" s="363">
        <f t="shared" ref="AP86:AQ86" si="115">AP85</f>
        <v>0</v>
      </c>
      <c r="AQ86" s="363">
        <f t="shared" si="115"/>
        <v>0</v>
      </c>
      <c r="AR86" s="363">
        <f t="shared" ref="AR86:AS86" si="116">AR85</f>
        <v>0</v>
      </c>
      <c r="AS86" s="363">
        <f t="shared" si="116"/>
        <v>0</v>
      </c>
      <c r="AT86" s="362"/>
      <c r="AU86" s="362"/>
      <c r="AV86" s="362"/>
      <c r="AW86" s="362"/>
      <c r="AX86" s="362"/>
    </row>
    <row r="87" spans="1:50" ht="30" hidden="1" customHeight="1" thickTop="1" thickBot="1" x14ac:dyDescent="0.35">
      <c r="A87" s="1"/>
      <c r="B87" s="1"/>
      <c r="C87" s="266">
        <f>AN87</f>
        <v>41</v>
      </c>
      <c r="D87" s="271" t="s">
        <v>145</v>
      </c>
      <c r="E87" s="273"/>
      <c r="F87" s="273"/>
      <c r="G87" s="275"/>
      <c r="H87" s="273"/>
      <c r="I87" s="280"/>
      <c r="J87" s="273"/>
      <c r="K87" s="273"/>
      <c r="L87" s="277"/>
      <c r="M87" s="277"/>
      <c r="N87" s="279"/>
      <c r="O87" s="116" t="s">
        <v>142</v>
      </c>
      <c r="P87" s="106"/>
      <c r="Q87" s="106"/>
      <c r="R87" s="100"/>
      <c r="S87" s="100"/>
      <c r="T87" s="100"/>
      <c r="U87" s="101"/>
      <c r="V87" s="102"/>
      <c r="W87" s="103"/>
      <c r="X87" s="103"/>
      <c r="Y87" s="103"/>
      <c r="Z87" s="103"/>
      <c r="AA87" s="103"/>
      <c r="AB87" s="101"/>
      <c r="AC87" s="102"/>
      <c r="AD87" s="103"/>
      <c r="AE87" s="103"/>
      <c r="AF87" s="103"/>
      <c r="AG87" s="103"/>
      <c r="AH87" s="103"/>
      <c r="AI87" s="103"/>
      <c r="AJ87" s="103"/>
      <c r="AK87" s="1"/>
      <c r="AL87" s="362"/>
      <c r="AM87" s="362"/>
      <c r="AN87" s="363">
        <f>AN85+1</f>
        <v>41</v>
      </c>
      <c r="AO87" s="363" t="s">
        <v>145</v>
      </c>
      <c r="AP87" s="363">
        <f>H87</f>
        <v>0</v>
      </c>
      <c r="AQ87" s="363">
        <f t="shared" ref="AQ87:AQ126" si="117">I87</f>
        <v>0</v>
      </c>
      <c r="AR87" s="363">
        <f>K87</f>
        <v>0</v>
      </c>
      <c r="AS87" s="363">
        <f>G87</f>
        <v>0</v>
      </c>
      <c r="AT87" s="362"/>
      <c r="AU87" s="362"/>
      <c r="AV87" s="362"/>
      <c r="AW87" s="362"/>
      <c r="AX87" s="362"/>
    </row>
    <row r="88" spans="1:50" ht="30" hidden="1" customHeight="1" thickTop="1" thickBot="1" x14ac:dyDescent="0.35">
      <c r="A88" s="1"/>
      <c r="B88" s="1"/>
      <c r="C88" s="265"/>
      <c r="D88" s="272"/>
      <c r="E88" s="274"/>
      <c r="F88" s="274"/>
      <c r="G88" s="276"/>
      <c r="H88" s="274"/>
      <c r="I88" s="274"/>
      <c r="J88" s="274"/>
      <c r="K88" s="274"/>
      <c r="L88" s="278"/>
      <c r="M88" s="278"/>
      <c r="N88" s="270"/>
      <c r="O88" s="117" t="s">
        <v>143</v>
      </c>
      <c r="P88" s="109"/>
      <c r="Q88" s="109"/>
      <c r="R88" s="120"/>
      <c r="S88" s="121"/>
      <c r="T88" s="121"/>
      <c r="U88" s="120"/>
      <c r="V88" s="122"/>
      <c r="W88" s="123"/>
      <c r="X88" s="123"/>
      <c r="Y88" s="123"/>
      <c r="Z88" s="123"/>
      <c r="AA88" s="123"/>
      <c r="AB88" s="120"/>
      <c r="AC88" s="122"/>
      <c r="AD88" s="123"/>
      <c r="AE88" s="123"/>
      <c r="AF88" s="123"/>
      <c r="AG88" s="123"/>
      <c r="AH88" s="123"/>
      <c r="AI88" s="123"/>
      <c r="AJ88" s="123"/>
      <c r="AK88" s="1"/>
      <c r="AL88" s="362"/>
      <c r="AM88" s="362"/>
      <c r="AN88" s="363" t="str">
        <f>IF((O88="MW"),G88," ")</f>
        <v xml:space="preserve"> </v>
      </c>
      <c r="AO88" s="363" t="s">
        <v>145</v>
      </c>
      <c r="AP88" s="363">
        <f t="shared" ref="AP88:AQ88" si="118">AP87</f>
        <v>0</v>
      </c>
      <c r="AQ88" s="363">
        <f t="shared" si="118"/>
        <v>0</v>
      </c>
      <c r="AR88" s="363">
        <f t="shared" ref="AR88:AS88" si="119">AR87</f>
        <v>0</v>
      </c>
      <c r="AS88" s="363">
        <f t="shared" si="119"/>
        <v>0</v>
      </c>
      <c r="AT88" s="362"/>
      <c r="AU88" s="362"/>
      <c r="AV88" s="362"/>
      <c r="AW88" s="362"/>
      <c r="AX88" s="362"/>
    </row>
    <row r="89" spans="1:50" ht="30" hidden="1" customHeight="1" thickTop="1" thickBot="1" x14ac:dyDescent="0.35">
      <c r="A89" s="1"/>
      <c r="B89" s="1"/>
      <c r="C89" s="266">
        <f>AN89</f>
        <v>42</v>
      </c>
      <c r="D89" s="271" t="s">
        <v>145</v>
      </c>
      <c r="E89" s="273"/>
      <c r="F89" s="273"/>
      <c r="G89" s="275"/>
      <c r="H89" s="273"/>
      <c r="I89" s="280"/>
      <c r="J89" s="273"/>
      <c r="K89" s="273"/>
      <c r="L89" s="277"/>
      <c r="M89" s="277"/>
      <c r="N89" s="279"/>
      <c r="O89" s="116" t="s">
        <v>142</v>
      </c>
      <c r="P89" s="106"/>
      <c r="Q89" s="106"/>
      <c r="R89" s="100"/>
      <c r="S89" s="100"/>
      <c r="T89" s="100"/>
      <c r="U89" s="101"/>
      <c r="V89" s="102"/>
      <c r="W89" s="103"/>
      <c r="X89" s="103"/>
      <c r="Y89" s="103"/>
      <c r="Z89" s="103"/>
      <c r="AA89" s="103"/>
      <c r="AB89" s="101"/>
      <c r="AC89" s="102"/>
      <c r="AD89" s="103"/>
      <c r="AE89" s="103"/>
      <c r="AF89" s="103"/>
      <c r="AG89" s="103"/>
      <c r="AH89" s="103"/>
      <c r="AI89" s="103"/>
      <c r="AJ89" s="103"/>
      <c r="AK89" s="1"/>
      <c r="AL89" s="362"/>
      <c r="AM89" s="362"/>
      <c r="AN89" s="363">
        <f>AN87+1</f>
        <v>42</v>
      </c>
      <c r="AO89" s="363" t="s">
        <v>145</v>
      </c>
      <c r="AP89" s="363">
        <f>H89</f>
        <v>0</v>
      </c>
      <c r="AQ89" s="363">
        <f t="shared" ref="AQ89:AQ126" si="120">I89</f>
        <v>0</v>
      </c>
      <c r="AR89" s="363">
        <f>K89</f>
        <v>0</v>
      </c>
      <c r="AS89" s="363">
        <f>G89</f>
        <v>0</v>
      </c>
      <c r="AT89" s="362"/>
      <c r="AU89" s="362"/>
      <c r="AV89" s="362"/>
      <c r="AW89" s="362"/>
      <c r="AX89" s="362"/>
    </row>
    <row r="90" spans="1:50" ht="30" hidden="1" customHeight="1" thickTop="1" thickBot="1" x14ac:dyDescent="0.35">
      <c r="A90" s="1"/>
      <c r="B90" s="1"/>
      <c r="C90" s="265"/>
      <c r="D90" s="272"/>
      <c r="E90" s="274"/>
      <c r="F90" s="274"/>
      <c r="G90" s="276"/>
      <c r="H90" s="274"/>
      <c r="I90" s="274"/>
      <c r="J90" s="274"/>
      <c r="K90" s="274"/>
      <c r="L90" s="278"/>
      <c r="M90" s="278"/>
      <c r="N90" s="270"/>
      <c r="O90" s="117" t="s">
        <v>143</v>
      </c>
      <c r="P90" s="109"/>
      <c r="Q90" s="109"/>
      <c r="R90" s="120"/>
      <c r="S90" s="121"/>
      <c r="T90" s="121"/>
      <c r="U90" s="120"/>
      <c r="V90" s="122"/>
      <c r="W90" s="123"/>
      <c r="X90" s="123"/>
      <c r="Y90" s="123"/>
      <c r="Z90" s="123"/>
      <c r="AA90" s="123"/>
      <c r="AB90" s="120"/>
      <c r="AC90" s="122"/>
      <c r="AD90" s="123"/>
      <c r="AE90" s="123"/>
      <c r="AF90" s="123"/>
      <c r="AG90" s="123"/>
      <c r="AH90" s="123"/>
      <c r="AI90" s="123"/>
      <c r="AJ90" s="123"/>
      <c r="AK90" s="1"/>
      <c r="AL90" s="362"/>
      <c r="AM90" s="362"/>
      <c r="AN90" s="363" t="str">
        <f>IF((O90="MW"),G90," ")</f>
        <v xml:space="preserve"> </v>
      </c>
      <c r="AO90" s="363" t="s">
        <v>145</v>
      </c>
      <c r="AP90" s="363">
        <f t="shared" ref="AP90:AQ90" si="121">AP89</f>
        <v>0</v>
      </c>
      <c r="AQ90" s="363">
        <f t="shared" si="121"/>
        <v>0</v>
      </c>
      <c r="AR90" s="363">
        <f t="shared" ref="AR90:AS90" si="122">AR89</f>
        <v>0</v>
      </c>
      <c r="AS90" s="363">
        <f t="shared" si="122"/>
        <v>0</v>
      </c>
      <c r="AT90" s="362"/>
      <c r="AU90" s="362"/>
      <c r="AV90" s="362"/>
      <c r="AW90" s="362"/>
      <c r="AX90" s="362"/>
    </row>
    <row r="91" spans="1:50" ht="30" hidden="1" customHeight="1" thickTop="1" thickBot="1" x14ac:dyDescent="0.35">
      <c r="A91" s="1"/>
      <c r="B91" s="1"/>
      <c r="C91" s="266">
        <f>AN91</f>
        <v>43</v>
      </c>
      <c r="D91" s="271" t="s">
        <v>145</v>
      </c>
      <c r="E91" s="273"/>
      <c r="F91" s="273"/>
      <c r="G91" s="275"/>
      <c r="H91" s="273"/>
      <c r="I91" s="280"/>
      <c r="J91" s="273"/>
      <c r="K91" s="273"/>
      <c r="L91" s="277"/>
      <c r="M91" s="277"/>
      <c r="N91" s="279"/>
      <c r="O91" s="116" t="s">
        <v>142</v>
      </c>
      <c r="P91" s="106"/>
      <c r="Q91" s="106"/>
      <c r="R91" s="100"/>
      <c r="S91" s="100"/>
      <c r="T91" s="100"/>
      <c r="U91" s="101"/>
      <c r="V91" s="102"/>
      <c r="W91" s="103"/>
      <c r="X91" s="103"/>
      <c r="Y91" s="103"/>
      <c r="Z91" s="103"/>
      <c r="AA91" s="103"/>
      <c r="AB91" s="101"/>
      <c r="AC91" s="102"/>
      <c r="AD91" s="103"/>
      <c r="AE91" s="103"/>
      <c r="AF91" s="103"/>
      <c r="AG91" s="103"/>
      <c r="AH91" s="103"/>
      <c r="AI91" s="103"/>
      <c r="AJ91" s="103"/>
      <c r="AK91" s="1"/>
      <c r="AL91" s="362"/>
      <c r="AM91" s="362"/>
      <c r="AN91" s="363">
        <f>AN89+1</f>
        <v>43</v>
      </c>
      <c r="AO91" s="363" t="s">
        <v>145</v>
      </c>
      <c r="AP91" s="363">
        <f>H91</f>
        <v>0</v>
      </c>
      <c r="AQ91" s="363">
        <f t="shared" ref="AQ91:AQ126" si="123">I91</f>
        <v>0</v>
      </c>
      <c r="AR91" s="363">
        <f>K91</f>
        <v>0</v>
      </c>
      <c r="AS91" s="363">
        <f>G91</f>
        <v>0</v>
      </c>
      <c r="AT91" s="362"/>
      <c r="AU91" s="362"/>
      <c r="AV91" s="362"/>
      <c r="AW91" s="362"/>
      <c r="AX91" s="362"/>
    </row>
    <row r="92" spans="1:50" ht="30" hidden="1" customHeight="1" thickTop="1" thickBot="1" x14ac:dyDescent="0.35">
      <c r="A92" s="1"/>
      <c r="B92" s="1"/>
      <c r="C92" s="265"/>
      <c r="D92" s="272"/>
      <c r="E92" s="274"/>
      <c r="F92" s="274"/>
      <c r="G92" s="276"/>
      <c r="H92" s="274"/>
      <c r="I92" s="274"/>
      <c r="J92" s="274"/>
      <c r="K92" s="274"/>
      <c r="L92" s="278"/>
      <c r="M92" s="278"/>
      <c r="N92" s="270"/>
      <c r="O92" s="117" t="s">
        <v>143</v>
      </c>
      <c r="P92" s="109"/>
      <c r="Q92" s="109"/>
      <c r="R92" s="120"/>
      <c r="S92" s="121"/>
      <c r="T92" s="121"/>
      <c r="U92" s="120"/>
      <c r="V92" s="122"/>
      <c r="W92" s="123"/>
      <c r="X92" s="123"/>
      <c r="Y92" s="123"/>
      <c r="Z92" s="123"/>
      <c r="AA92" s="123"/>
      <c r="AB92" s="120"/>
      <c r="AC92" s="122"/>
      <c r="AD92" s="123"/>
      <c r="AE92" s="123"/>
      <c r="AF92" s="123"/>
      <c r="AG92" s="123"/>
      <c r="AH92" s="123"/>
      <c r="AI92" s="123"/>
      <c r="AJ92" s="123"/>
      <c r="AK92" s="1"/>
      <c r="AL92" s="362"/>
      <c r="AM92" s="362"/>
      <c r="AN92" s="363" t="str">
        <f>IF((O92="MW"),G92," ")</f>
        <v xml:space="preserve"> </v>
      </c>
      <c r="AO92" s="363" t="s">
        <v>145</v>
      </c>
      <c r="AP92" s="363">
        <f t="shared" ref="AP92:AQ92" si="124">AP91</f>
        <v>0</v>
      </c>
      <c r="AQ92" s="363">
        <f t="shared" si="124"/>
        <v>0</v>
      </c>
      <c r="AR92" s="363">
        <f t="shared" ref="AR92:AS92" si="125">AR91</f>
        <v>0</v>
      </c>
      <c r="AS92" s="363">
        <f t="shared" si="125"/>
        <v>0</v>
      </c>
      <c r="AT92" s="362"/>
      <c r="AU92" s="362"/>
      <c r="AV92" s="362"/>
      <c r="AW92" s="362"/>
      <c r="AX92" s="362"/>
    </row>
    <row r="93" spans="1:50" ht="30" hidden="1" customHeight="1" thickTop="1" thickBot="1" x14ac:dyDescent="0.35">
      <c r="A93" s="1"/>
      <c r="B93" s="1"/>
      <c r="C93" s="266">
        <f>AN93</f>
        <v>44</v>
      </c>
      <c r="D93" s="271" t="s">
        <v>145</v>
      </c>
      <c r="E93" s="273"/>
      <c r="F93" s="273"/>
      <c r="G93" s="275"/>
      <c r="H93" s="273"/>
      <c r="I93" s="280"/>
      <c r="J93" s="273"/>
      <c r="K93" s="273"/>
      <c r="L93" s="277"/>
      <c r="M93" s="277"/>
      <c r="N93" s="279"/>
      <c r="O93" s="116" t="s">
        <v>142</v>
      </c>
      <c r="P93" s="106"/>
      <c r="Q93" s="106"/>
      <c r="R93" s="100"/>
      <c r="S93" s="100"/>
      <c r="T93" s="100"/>
      <c r="U93" s="101"/>
      <c r="V93" s="102"/>
      <c r="W93" s="103"/>
      <c r="X93" s="103"/>
      <c r="Y93" s="103"/>
      <c r="Z93" s="103"/>
      <c r="AA93" s="103"/>
      <c r="AB93" s="101"/>
      <c r="AC93" s="102"/>
      <c r="AD93" s="103"/>
      <c r="AE93" s="103"/>
      <c r="AF93" s="103"/>
      <c r="AG93" s="103"/>
      <c r="AH93" s="103"/>
      <c r="AI93" s="103"/>
      <c r="AJ93" s="103"/>
      <c r="AK93" s="1"/>
      <c r="AL93" s="362"/>
      <c r="AM93" s="362"/>
      <c r="AN93" s="363">
        <f>AN91+1</f>
        <v>44</v>
      </c>
      <c r="AO93" s="363" t="s">
        <v>145</v>
      </c>
      <c r="AP93" s="363">
        <f>H93</f>
        <v>0</v>
      </c>
      <c r="AQ93" s="363">
        <f t="shared" ref="AQ93:AQ126" si="126">I93</f>
        <v>0</v>
      </c>
      <c r="AR93" s="363">
        <f>K93</f>
        <v>0</v>
      </c>
      <c r="AS93" s="363">
        <f>G93</f>
        <v>0</v>
      </c>
      <c r="AT93" s="362"/>
      <c r="AU93" s="362"/>
      <c r="AV93" s="362"/>
      <c r="AW93" s="362"/>
      <c r="AX93" s="362"/>
    </row>
    <row r="94" spans="1:50" ht="30" hidden="1" customHeight="1" thickTop="1" thickBot="1" x14ac:dyDescent="0.35">
      <c r="A94" s="1"/>
      <c r="B94" s="1"/>
      <c r="C94" s="265"/>
      <c r="D94" s="272"/>
      <c r="E94" s="274"/>
      <c r="F94" s="274"/>
      <c r="G94" s="276"/>
      <c r="H94" s="274"/>
      <c r="I94" s="274"/>
      <c r="J94" s="274"/>
      <c r="K94" s="274"/>
      <c r="L94" s="278"/>
      <c r="M94" s="278"/>
      <c r="N94" s="270"/>
      <c r="O94" s="117" t="s">
        <v>143</v>
      </c>
      <c r="P94" s="109"/>
      <c r="Q94" s="109"/>
      <c r="R94" s="120"/>
      <c r="S94" s="121"/>
      <c r="T94" s="121"/>
      <c r="U94" s="120"/>
      <c r="V94" s="122"/>
      <c r="W94" s="123"/>
      <c r="X94" s="123"/>
      <c r="Y94" s="123"/>
      <c r="Z94" s="123"/>
      <c r="AA94" s="123"/>
      <c r="AB94" s="120"/>
      <c r="AC94" s="122"/>
      <c r="AD94" s="123"/>
      <c r="AE94" s="123"/>
      <c r="AF94" s="123"/>
      <c r="AG94" s="123"/>
      <c r="AH94" s="123"/>
      <c r="AI94" s="123"/>
      <c r="AJ94" s="123"/>
      <c r="AK94" s="1"/>
      <c r="AL94" s="362"/>
      <c r="AM94" s="362"/>
      <c r="AN94" s="363" t="str">
        <f>IF((O94="MW"),G94," ")</f>
        <v xml:space="preserve"> </v>
      </c>
      <c r="AO94" s="363" t="s">
        <v>145</v>
      </c>
      <c r="AP94" s="363">
        <f t="shared" ref="AP94:AQ94" si="127">AP93</f>
        <v>0</v>
      </c>
      <c r="AQ94" s="363">
        <f t="shared" si="127"/>
        <v>0</v>
      </c>
      <c r="AR94" s="363">
        <f t="shared" ref="AR94:AS94" si="128">AR93</f>
        <v>0</v>
      </c>
      <c r="AS94" s="363">
        <f t="shared" si="128"/>
        <v>0</v>
      </c>
      <c r="AT94" s="362"/>
      <c r="AU94" s="362"/>
      <c r="AV94" s="362"/>
      <c r="AW94" s="362"/>
      <c r="AX94" s="362"/>
    </row>
    <row r="95" spans="1:50" ht="30" hidden="1" customHeight="1" thickTop="1" thickBot="1" x14ac:dyDescent="0.35">
      <c r="A95" s="1"/>
      <c r="B95" s="1"/>
      <c r="C95" s="266">
        <f>AN95</f>
        <v>45</v>
      </c>
      <c r="D95" s="271" t="s">
        <v>145</v>
      </c>
      <c r="E95" s="273"/>
      <c r="F95" s="273"/>
      <c r="G95" s="275"/>
      <c r="H95" s="273"/>
      <c r="I95" s="280"/>
      <c r="J95" s="273"/>
      <c r="K95" s="273"/>
      <c r="L95" s="277"/>
      <c r="M95" s="277"/>
      <c r="N95" s="279"/>
      <c r="O95" s="116" t="s">
        <v>142</v>
      </c>
      <c r="P95" s="106"/>
      <c r="Q95" s="106"/>
      <c r="R95" s="100"/>
      <c r="S95" s="100"/>
      <c r="T95" s="100"/>
      <c r="U95" s="101"/>
      <c r="V95" s="102"/>
      <c r="W95" s="103"/>
      <c r="X95" s="103"/>
      <c r="Y95" s="103"/>
      <c r="Z95" s="103"/>
      <c r="AA95" s="103"/>
      <c r="AB95" s="101"/>
      <c r="AC95" s="102"/>
      <c r="AD95" s="103"/>
      <c r="AE95" s="103"/>
      <c r="AF95" s="103"/>
      <c r="AG95" s="103"/>
      <c r="AH95" s="103"/>
      <c r="AI95" s="103"/>
      <c r="AJ95" s="103"/>
      <c r="AK95" s="1"/>
      <c r="AL95" s="362"/>
      <c r="AM95" s="362"/>
      <c r="AN95" s="363">
        <f>AN93+1</f>
        <v>45</v>
      </c>
      <c r="AO95" s="363" t="s">
        <v>145</v>
      </c>
      <c r="AP95" s="363">
        <f>H95</f>
        <v>0</v>
      </c>
      <c r="AQ95" s="363">
        <f t="shared" ref="AQ95:AQ126" si="129">I95</f>
        <v>0</v>
      </c>
      <c r="AR95" s="363">
        <f>K95</f>
        <v>0</v>
      </c>
      <c r="AS95" s="363">
        <f>G95</f>
        <v>0</v>
      </c>
      <c r="AT95" s="362"/>
      <c r="AU95" s="362"/>
      <c r="AV95" s="362"/>
      <c r="AW95" s="362"/>
      <c r="AX95" s="362"/>
    </row>
    <row r="96" spans="1:50" ht="30" hidden="1" customHeight="1" thickTop="1" thickBot="1" x14ac:dyDescent="0.35">
      <c r="A96" s="1"/>
      <c r="B96" s="1"/>
      <c r="C96" s="265"/>
      <c r="D96" s="272"/>
      <c r="E96" s="274"/>
      <c r="F96" s="274"/>
      <c r="G96" s="276"/>
      <c r="H96" s="274"/>
      <c r="I96" s="274"/>
      <c r="J96" s="274"/>
      <c r="K96" s="274"/>
      <c r="L96" s="278"/>
      <c r="M96" s="278"/>
      <c r="N96" s="270"/>
      <c r="O96" s="117" t="s">
        <v>143</v>
      </c>
      <c r="P96" s="109"/>
      <c r="Q96" s="109"/>
      <c r="R96" s="120"/>
      <c r="S96" s="121"/>
      <c r="T96" s="121"/>
      <c r="U96" s="120"/>
      <c r="V96" s="122"/>
      <c r="W96" s="123"/>
      <c r="X96" s="123"/>
      <c r="Y96" s="123"/>
      <c r="Z96" s="123"/>
      <c r="AA96" s="123"/>
      <c r="AB96" s="120"/>
      <c r="AC96" s="122"/>
      <c r="AD96" s="123"/>
      <c r="AE96" s="123"/>
      <c r="AF96" s="123"/>
      <c r="AG96" s="123"/>
      <c r="AH96" s="123"/>
      <c r="AI96" s="123"/>
      <c r="AJ96" s="123"/>
      <c r="AK96" s="1"/>
      <c r="AL96" s="362"/>
      <c r="AM96" s="362"/>
      <c r="AN96" s="363" t="str">
        <f>IF((O96="MW"),G96," ")</f>
        <v xml:space="preserve"> </v>
      </c>
      <c r="AO96" s="363" t="s">
        <v>145</v>
      </c>
      <c r="AP96" s="363">
        <f t="shared" ref="AP96:AQ96" si="130">AP95</f>
        <v>0</v>
      </c>
      <c r="AQ96" s="363">
        <f t="shared" si="130"/>
        <v>0</v>
      </c>
      <c r="AR96" s="363">
        <f t="shared" ref="AR96:AS96" si="131">AR95</f>
        <v>0</v>
      </c>
      <c r="AS96" s="363">
        <f t="shared" si="131"/>
        <v>0</v>
      </c>
      <c r="AT96" s="362"/>
      <c r="AU96" s="362"/>
      <c r="AV96" s="362"/>
      <c r="AW96" s="362"/>
      <c r="AX96" s="362"/>
    </row>
    <row r="97" spans="1:50" ht="30" hidden="1" customHeight="1" thickTop="1" thickBot="1" x14ac:dyDescent="0.35">
      <c r="A97" s="1"/>
      <c r="B97" s="1"/>
      <c r="C97" s="266">
        <f>AN97</f>
        <v>46</v>
      </c>
      <c r="D97" s="271" t="s">
        <v>145</v>
      </c>
      <c r="E97" s="273"/>
      <c r="F97" s="273"/>
      <c r="G97" s="275"/>
      <c r="H97" s="273"/>
      <c r="I97" s="280"/>
      <c r="J97" s="273"/>
      <c r="K97" s="273"/>
      <c r="L97" s="277"/>
      <c r="M97" s="277"/>
      <c r="N97" s="279"/>
      <c r="O97" s="116" t="s">
        <v>142</v>
      </c>
      <c r="P97" s="106"/>
      <c r="Q97" s="106"/>
      <c r="R97" s="100"/>
      <c r="S97" s="100"/>
      <c r="T97" s="100"/>
      <c r="U97" s="101"/>
      <c r="V97" s="102"/>
      <c r="W97" s="103"/>
      <c r="X97" s="103"/>
      <c r="Y97" s="103"/>
      <c r="Z97" s="103"/>
      <c r="AA97" s="103"/>
      <c r="AB97" s="101"/>
      <c r="AC97" s="102"/>
      <c r="AD97" s="103"/>
      <c r="AE97" s="103"/>
      <c r="AF97" s="103"/>
      <c r="AG97" s="103"/>
      <c r="AH97" s="103"/>
      <c r="AI97" s="103"/>
      <c r="AJ97" s="103"/>
      <c r="AK97" s="1"/>
      <c r="AL97" s="362"/>
      <c r="AM97" s="362"/>
      <c r="AN97" s="363">
        <f>AN95+1</f>
        <v>46</v>
      </c>
      <c r="AO97" s="363" t="s">
        <v>145</v>
      </c>
      <c r="AP97" s="363">
        <f>H97</f>
        <v>0</v>
      </c>
      <c r="AQ97" s="363">
        <f t="shared" ref="AQ97:AQ126" si="132">I97</f>
        <v>0</v>
      </c>
      <c r="AR97" s="363">
        <f>K97</f>
        <v>0</v>
      </c>
      <c r="AS97" s="363">
        <f>G97</f>
        <v>0</v>
      </c>
      <c r="AT97" s="362"/>
      <c r="AU97" s="362"/>
      <c r="AV97" s="362"/>
      <c r="AW97" s="362"/>
      <c r="AX97" s="362"/>
    </row>
    <row r="98" spans="1:50" ht="30" hidden="1" customHeight="1" thickTop="1" thickBot="1" x14ac:dyDescent="0.35">
      <c r="A98" s="1"/>
      <c r="B98" s="1"/>
      <c r="C98" s="265"/>
      <c r="D98" s="272"/>
      <c r="E98" s="274"/>
      <c r="F98" s="274"/>
      <c r="G98" s="276"/>
      <c r="H98" s="274"/>
      <c r="I98" s="274"/>
      <c r="J98" s="274"/>
      <c r="K98" s="274"/>
      <c r="L98" s="278"/>
      <c r="M98" s="278"/>
      <c r="N98" s="270"/>
      <c r="O98" s="117" t="s">
        <v>143</v>
      </c>
      <c r="P98" s="109"/>
      <c r="Q98" s="109"/>
      <c r="R98" s="120"/>
      <c r="S98" s="121"/>
      <c r="T98" s="121"/>
      <c r="U98" s="120"/>
      <c r="V98" s="122"/>
      <c r="W98" s="123"/>
      <c r="X98" s="123"/>
      <c r="Y98" s="123"/>
      <c r="Z98" s="123"/>
      <c r="AA98" s="123"/>
      <c r="AB98" s="120"/>
      <c r="AC98" s="122"/>
      <c r="AD98" s="123"/>
      <c r="AE98" s="123"/>
      <c r="AF98" s="123"/>
      <c r="AG98" s="123"/>
      <c r="AH98" s="123"/>
      <c r="AI98" s="123"/>
      <c r="AJ98" s="123"/>
      <c r="AK98" s="1"/>
      <c r="AL98" s="362"/>
      <c r="AM98" s="362"/>
      <c r="AN98" s="363" t="str">
        <f>IF((O98="MW"),G98," ")</f>
        <v xml:space="preserve"> </v>
      </c>
      <c r="AO98" s="363" t="s">
        <v>145</v>
      </c>
      <c r="AP98" s="363">
        <f t="shared" ref="AP98:AQ98" si="133">AP97</f>
        <v>0</v>
      </c>
      <c r="AQ98" s="363">
        <f t="shared" si="133"/>
        <v>0</v>
      </c>
      <c r="AR98" s="363">
        <f t="shared" ref="AR98:AS98" si="134">AR97</f>
        <v>0</v>
      </c>
      <c r="AS98" s="363">
        <f t="shared" si="134"/>
        <v>0</v>
      </c>
      <c r="AT98" s="362"/>
      <c r="AU98" s="362"/>
      <c r="AV98" s="362"/>
      <c r="AW98" s="362"/>
      <c r="AX98" s="362"/>
    </row>
    <row r="99" spans="1:50" ht="30" hidden="1" customHeight="1" thickTop="1" thickBot="1" x14ac:dyDescent="0.35">
      <c r="A99" s="1"/>
      <c r="B99" s="1"/>
      <c r="C99" s="266">
        <f>AN99</f>
        <v>47</v>
      </c>
      <c r="D99" s="271" t="s">
        <v>145</v>
      </c>
      <c r="E99" s="273"/>
      <c r="F99" s="273"/>
      <c r="G99" s="275"/>
      <c r="H99" s="273"/>
      <c r="I99" s="280"/>
      <c r="J99" s="273"/>
      <c r="K99" s="273"/>
      <c r="L99" s="277"/>
      <c r="M99" s="277"/>
      <c r="N99" s="279"/>
      <c r="O99" s="116" t="s">
        <v>142</v>
      </c>
      <c r="P99" s="106"/>
      <c r="Q99" s="106"/>
      <c r="R99" s="100"/>
      <c r="S99" s="100"/>
      <c r="T99" s="100"/>
      <c r="U99" s="101"/>
      <c r="V99" s="102"/>
      <c r="W99" s="103"/>
      <c r="X99" s="103"/>
      <c r="Y99" s="103"/>
      <c r="Z99" s="103"/>
      <c r="AA99" s="103"/>
      <c r="AB99" s="101"/>
      <c r="AC99" s="102"/>
      <c r="AD99" s="103"/>
      <c r="AE99" s="103"/>
      <c r="AF99" s="103"/>
      <c r="AG99" s="103"/>
      <c r="AH99" s="103"/>
      <c r="AI99" s="103"/>
      <c r="AJ99" s="103"/>
      <c r="AK99" s="1"/>
      <c r="AL99" s="362"/>
      <c r="AM99" s="362"/>
      <c r="AN99" s="363">
        <f>AN97+1</f>
        <v>47</v>
      </c>
      <c r="AO99" s="363" t="s">
        <v>145</v>
      </c>
      <c r="AP99" s="363">
        <f>H99</f>
        <v>0</v>
      </c>
      <c r="AQ99" s="363">
        <f t="shared" ref="AQ99:AQ126" si="135">I99</f>
        <v>0</v>
      </c>
      <c r="AR99" s="363">
        <f>K99</f>
        <v>0</v>
      </c>
      <c r="AS99" s="363">
        <f>G99</f>
        <v>0</v>
      </c>
      <c r="AT99" s="362"/>
      <c r="AU99" s="362"/>
      <c r="AV99" s="362"/>
      <c r="AW99" s="362"/>
      <c r="AX99" s="362"/>
    </row>
    <row r="100" spans="1:50" ht="30" hidden="1" customHeight="1" thickTop="1" thickBot="1" x14ac:dyDescent="0.35">
      <c r="A100" s="1"/>
      <c r="B100" s="1"/>
      <c r="C100" s="265"/>
      <c r="D100" s="272"/>
      <c r="E100" s="274"/>
      <c r="F100" s="274"/>
      <c r="G100" s="276"/>
      <c r="H100" s="274"/>
      <c r="I100" s="274"/>
      <c r="J100" s="274"/>
      <c r="K100" s="274"/>
      <c r="L100" s="278"/>
      <c r="M100" s="278"/>
      <c r="N100" s="270"/>
      <c r="O100" s="117" t="s">
        <v>143</v>
      </c>
      <c r="P100" s="109"/>
      <c r="Q100" s="109"/>
      <c r="R100" s="120"/>
      <c r="S100" s="121"/>
      <c r="T100" s="121"/>
      <c r="U100" s="120"/>
      <c r="V100" s="122"/>
      <c r="W100" s="123"/>
      <c r="X100" s="123"/>
      <c r="Y100" s="123"/>
      <c r="Z100" s="123"/>
      <c r="AA100" s="123"/>
      <c r="AB100" s="120"/>
      <c r="AC100" s="122"/>
      <c r="AD100" s="123"/>
      <c r="AE100" s="123"/>
      <c r="AF100" s="123"/>
      <c r="AG100" s="123"/>
      <c r="AH100" s="123"/>
      <c r="AI100" s="123"/>
      <c r="AJ100" s="123"/>
      <c r="AK100" s="1"/>
      <c r="AL100" s="362"/>
      <c r="AM100" s="362"/>
      <c r="AN100" s="363" t="str">
        <f>IF((O100="MW"),G100," ")</f>
        <v xml:space="preserve"> </v>
      </c>
      <c r="AO100" s="363" t="s">
        <v>145</v>
      </c>
      <c r="AP100" s="363">
        <f t="shared" ref="AP100:AQ100" si="136">AP99</f>
        <v>0</v>
      </c>
      <c r="AQ100" s="363">
        <f t="shared" si="136"/>
        <v>0</v>
      </c>
      <c r="AR100" s="363">
        <f t="shared" ref="AR100:AS100" si="137">AR99</f>
        <v>0</v>
      </c>
      <c r="AS100" s="363">
        <f t="shared" si="137"/>
        <v>0</v>
      </c>
      <c r="AT100" s="362"/>
      <c r="AU100" s="362"/>
      <c r="AV100" s="362"/>
      <c r="AW100" s="362"/>
      <c r="AX100" s="362"/>
    </row>
    <row r="101" spans="1:50" ht="30" hidden="1" customHeight="1" thickTop="1" thickBot="1" x14ac:dyDescent="0.35">
      <c r="A101" s="1"/>
      <c r="B101" s="1"/>
      <c r="C101" s="266">
        <f>AN101</f>
        <v>48</v>
      </c>
      <c r="D101" s="271" t="s">
        <v>145</v>
      </c>
      <c r="E101" s="273"/>
      <c r="F101" s="273"/>
      <c r="G101" s="275"/>
      <c r="H101" s="273"/>
      <c r="I101" s="280"/>
      <c r="J101" s="273"/>
      <c r="K101" s="273"/>
      <c r="L101" s="277"/>
      <c r="M101" s="277"/>
      <c r="N101" s="279"/>
      <c r="O101" s="116" t="s">
        <v>142</v>
      </c>
      <c r="P101" s="106"/>
      <c r="Q101" s="106"/>
      <c r="R101" s="100"/>
      <c r="S101" s="100"/>
      <c r="T101" s="100"/>
      <c r="U101" s="101"/>
      <c r="V101" s="102"/>
      <c r="W101" s="103"/>
      <c r="X101" s="103"/>
      <c r="Y101" s="103"/>
      <c r="Z101" s="103"/>
      <c r="AA101" s="103"/>
      <c r="AB101" s="101"/>
      <c r="AC101" s="102"/>
      <c r="AD101" s="103"/>
      <c r="AE101" s="103"/>
      <c r="AF101" s="103"/>
      <c r="AG101" s="103"/>
      <c r="AH101" s="103"/>
      <c r="AI101" s="103"/>
      <c r="AJ101" s="103"/>
      <c r="AK101" s="1"/>
      <c r="AL101" s="362"/>
      <c r="AM101" s="362"/>
      <c r="AN101" s="363">
        <f>AN99+1</f>
        <v>48</v>
      </c>
      <c r="AO101" s="363" t="s">
        <v>145</v>
      </c>
      <c r="AP101" s="363">
        <f>H101</f>
        <v>0</v>
      </c>
      <c r="AQ101" s="363">
        <f t="shared" ref="AQ101:AQ126" si="138">I101</f>
        <v>0</v>
      </c>
      <c r="AR101" s="363">
        <f>K101</f>
        <v>0</v>
      </c>
      <c r="AS101" s="363">
        <f>G101</f>
        <v>0</v>
      </c>
      <c r="AT101" s="362"/>
      <c r="AU101" s="362"/>
      <c r="AV101" s="362"/>
      <c r="AW101" s="362"/>
      <c r="AX101" s="362"/>
    </row>
    <row r="102" spans="1:50" ht="30" hidden="1" customHeight="1" thickTop="1" thickBot="1" x14ac:dyDescent="0.35">
      <c r="A102" s="1"/>
      <c r="B102" s="1"/>
      <c r="C102" s="265"/>
      <c r="D102" s="272"/>
      <c r="E102" s="274"/>
      <c r="F102" s="274"/>
      <c r="G102" s="276"/>
      <c r="H102" s="274"/>
      <c r="I102" s="274"/>
      <c r="J102" s="274"/>
      <c r="K102" s="274"/>
      <c r="L102" s="278"/>
      <c r="M102" s="278"/>
      <c r="N102" s="270"/>
      <c r="O102" s="117" t="s">
        <v>143</v>
      </c>
      <c r="P102" s="109"/>
      <c r="Q102" s="109"/>
      <c r="R102" s="120"/>
      <c r="S102" s="121"/>
      <c r="T102" s="121"/>
      <c r="U102" s="120"/>
      <c r="V102" s="122"/>
      <c r="W102" s="123"/>
      <c r="X102" s="123"/>
      <c r="Y102" s="123"/>
      <c r="Z102" s="123"/>
      <c r="AA102" s="123"/>
      <c r="AB102" s="120"/>
      <c r="AC102" s="122"/>
      <c r="AD102" s="123"/>
      <c r="AE102" s="123"/>
      <c r="AF102" s="123"/>
      <c r="AG102" s="123"/>
      <c r="AH102" s="123"/>
      <c r="AI102" s="123"/>
      <c r="AJ102" s="123"/>
      <c r="AK102" s="1"/>
      <c r="AL102" s="362"/>
      <c r="AM102" s="362"/>
      <c r="AN102" s="363" t="str">
        <f>IF((O102="MW"),G102," ")</f>
        <v xml:space="preserve"> </v>
      </c>
      <c r="AO102" s="363" t="s">
        <v>145</v>
      </c>
      <c r="AP102" s="363">
        <f t="shared" ref="AP102:AQ102" si="139">AP101</f>
        <v>0</v>
      </c>
      <c r="AQ102" s="363">
        <f t="shared" si="139"/>
        <v>0</v>
      </c>
      <c r="AR102" s="363">
        <f t="shared" ref="AR102:AS102" si="140">AR101</f>
        <v>0</v>
      </c>
      <c r="AS102" s="363">
        <f t="shared" si="140"/>
        <v>0</v>
      </c>
      <c r="AT102" s="362"/>
      <c r="AU102" s="362"/>
      <c r="AV102" s="362"/>
      <c r="AW102" s="362"/>
      <c r="AX102" s="362"/>
    </row>
    <row r="103" spans="1:50" ht="30" hidden="1" customHeight="1" thickTop="1" thickBot="1" x14ac:dyDescent="0.35">
      <c r="A103" s="1"/>
      <c r="B103" s="1"/>
      <c r="C103" s="266">
        <f>AN103</f>
        <v>49</v>
      </c>
      <c r="D103" s="271" t="s">
        <v>145</v>
      </c>
      <c r="E103" s="273"/>
      <c r="F103" s="273"/>
      <c r="G103" s="275"/>
      <c r="H103" s="273"/>
      <c r="I103" s="280"/>
      <c r="J103" s="273"/>
      <c r="K103" s="273"/>
      <c r="L103" s="277"/>
      <c r="M103" s="277"/>
      <c r="N103" s="279"/>
      <c r="O103" s="116" t="s">
        <v>142</v>
      </c>
      <c r="P103" s="106"/>
      <c r="Q103" s="106"/>
      <c r="R103" s="100"/>
      <c r="S103" s="100"/>
      <c r="T103" s="100"/>
      <c r="U103" s="101"/>
      <c r="V103" s="102"/>
      <c r="W103" s="103"/>
      <c r="X103" s="103"/>
      <c r="Y103" s="103"/>
      <c r="Z103" s="103"/>
      <c r="AA103" s="103"/>
      <c r="AB103" s="101"/>
      <c r="AC103" s="102"/>
      <c r="AD103" s="103"/>
      <c r="AE103" s="103"/>
      <c r="AF103" s="103"/>
      <c r="AG103" s="103"/>
      <c r="AH103" s="103"/>
      <c r="AI103" s="103"/>
      <c r="AJ103" s="103"/>
      <c r="AK103" s="1"/>
      <c r="AL103" s="362"/>
      <c r="AM103" s="362"/>
      <c r="AN103" s="363">
        <f>AN101+1</f>
        <v>49</v>
      </c>
      <c r="AO103" s="363" t="s">
        <v>145</v>
      </c>
      <c r="AP103" s="363">
        <f>H103</f>
        <v>0</v>
      </c>
      <c r="AQ103" s="363">
        <f t="shared" ref="AQ103:AQ126" si="141">I103</f>
        <v>0</v>
      </c>
      <c r="AR103" s="363">
        <f>K103</f>
        <v>0</v>
      </c>
      <c r="AS103" s="363">
        <f>G103</f>
        <v>0</v>
      </c>
      <c r="AT103" s="362"/>
      <c r="AU103" s="362"/>
      <c r="AV103" s="362"/>
      <c r="AW103" s="362"/>
      <c r="AX103" s="362"/>
    </row>
    <row r="104" spans="1:50" ht="30" hidden="1" customHeight="1" thickTop="1" thickBot="1" x14ac:dyDescent="0.35">
      <c r="A104" s="1"/>
      <c r="B104" s="1"/>
      <c r="C104" s="265"/>
      <c r="D104" s="272"/>
      <c r="E104" s="274"/>
      <c r="F104" s="274"/>
      <c r="G104" s="276"/>
      <c r="H104" s="274"/>
      <c r="I104" s="274"/>
      <c r="J104" s="274"/>
      <c r="K104" s="274"/>
      <c r="L104" s="278"/>
      <c r="M104" s="278"/>
      <c r="N104" s="270"/>
      <c r="O104" s="117" t="s">
        <v>143</v>
      </c>
      <c r="P104" s="109"/>
      <c r="Q104" s="109"/>
      <c r="R104" s="120"/>
      <c r="S104" s="121"/>
      <c r="T104" s="121"/>
      <c r="U104" s="120"/>
      <c r="V104" s="122"/>
      <c r="W104" s="123"/>
      <c r="X104" s="123"/>
      <c r="Y104" s="123"/>
      <c r="Z104" s="123"/>
      <c r="AA104" s="123"/>
      <c r="AB104" s="120"/>
      <c r="AC104" s="122"/>
      <c r="AD104" s="123"/>
      <c r="AE104" s="123"/>
      <c r="AF104" s="123"/>
      <c r="AG104" s="123"/>
      <c r="AH104" s="123"/>
      <c r="AI104" s="123"/>
      <c r="AJ104" s="123"/>
      <c r="AK104" s="1"/>
      <c r="AL104" s="362"/>
      <c r="AM104" s="362"/>
      <c r="AN104" s="363" t="str">
        <f>IF((O104="MW"),G104," ")</f>
        <v xml:space="preserve"> </v>
      </c>
      <c r="AO104" s="363" t="s">
        <v>145</v>
      </c>
      <c r="AP104" s="363">
        <f t="shared" ref="AP104:AQ104" si="142">AP103</f>
        <v>0</v>
      </c>
      <c r="AQ104" s="363">
        <f t="shared" si="142"/>
        <v>0</v>
      </c>
      <c r="AR104" s="363">
        <f t="shared" ref="AR104:AS104" si="143">AR103</f>
        <v>0</v>
      </c>
      <c r="AS104" s="363">
        <f t="shared" si="143"/>
        <v>0</v>
      </c>
      <c r="AT104" s="362"/>
      <c r="AU104" s="362"/>
      <c r="AV104" s="362"/>
      <c r="AW104" s="362"/>
      <c r="AX104" s="362"/>
    </row>
    <row r="105" spans="1:50" ht="30" hidden="1" customHeight="1" thickTop="1" thickBot="1" x14ac:dyDescent="0.35">
      <c r="A105" s="1"/>
      <c r="B105" s="1"/>
      <c r="C105" s="266">
        <f>AN105</f>
        <v>50</v>
      </c>
      <c r="D105" s="271" t="s">
        <v>145</v>
      </c>
      <c r="E105" s="273"/>
      <c r="F105" s="273"/>
      <c r="G105" s="275"/>
      <c r="H105" s="273"/>
      <c r="I105" s="280"/>
      <c r="J105" s="273"/>
      <c r="K105" s="273"/>
      <c r="L105" s="277"/>
      <c r="M105" s="277"/>
      <c r="N105" s="279"/>
      <c r="O105" s="116" t="s">
        <v>142</v>
      </c>
      <c r="P105" s="106"/>
      <c r="Q105" s="106"/>
      <c r="R105" s="100"/>
      <c r="S105" s="100"/>
      <c r="T105" s="100"/>
      <c r="U105" s="101"/>
      <c r="V105" s="102"/>
      <c r="W105" s="103"/>
      <c r="X105" s="103"/>
      <c r="Y105" s="103"/>
      <c r="Z105" s="103"/>
      <c r="AA105" s="103"/>
      <c r="AB105" s="101"/>
      <c r="AC105" s="102"/>
      <c r="AD105" s="103"/>
      <c r="AE105" s="103"/>
      <c r="AF105" s="103"/>
      <c r="AG105" s="103"/>
      <c r="AH105" s="103"/>
      <c r="AI105" s="103"/>
      <c r="AJ105" s="103"/>
      <c r="AK105" s="1"/>
      <c r="AL105" s="362"/>
      <c r="AM105" s="362"/>
      <c r="AN105" s="363">
        <f>AN103+1</f>
        <v>50</v>
      </c>
      <c r="AO105" s="363" t="s">
        <v>145</v>
      </c>
      <c r="AP105" s="363">
        <f>H105</f>
        <v>0</v>
      </c>
      <c r="AQ105" s="363">
        <f t="shared" ref="AQ105:AQ126" si="144">I105</f>
        <v>0</v>
      </c>
      <c r="AR105" s="363">
        <f>K105</f>
        <v>0</v>
      </c>
      <c r="AS105" s="363">
        <f>G105</f>
        <v>0</v>
      </c>
      <c r="AT105" s="362"/>
      <c r="AU105" s="362"/>
      <c r="AV105" s="362"/>
      <c r="AW105" s="362"/>
      <c r="AX105" s="362"/>
    </row>
    <row r="106" spans="1:50" ht="30" hidden="1" customHeight="1" thickTop="1" thickBot="1" x14ac:dyDescent="0.35">
      <c r="A106" s="1"/>
      <c r="B106" s="1"/>
      <c r="C106" s="265"/>
      <c r="D106" s="272"/>
      <c r="E106" s="274"/>
      <c r="F106" s="274"/>
      <c r="G106" s="276"/>
      <c r="H106" s="274"/>
      <c r="I106" s="274"/>
      <c r="J106" s="274"/>
      <c r="K106" s="274"/>
      <c r="L106" s="278"/>
      <c r="M106" s="278"/>
      <c r="N106" s="270"/>
      <c r="O106" s="117" t="s">
        <v>143</v>
      </c>
      <c r="P106" s="109"/>
      <c r="Q106" s="109"/>
      <c r="R106" s="120"/>
      <c r="S106" s="121"/>
      <c r="T106" s="121"/>
      <c r="U106" s="120"/>
      <c r="V106" s="122"/>
      <c r="W106" s="123"/>
      <c r="X106" s="123"/>
      <c r="Y106" s="123"/>
      <c r="Z106" s="123"/>
      <c r="AA106" s="123"/>
      <c r="AB106" s="120"/>
      <c r="AC106" s="122"/>
      <c r="AD106" s="123"/>
      <c r="AE106" s="123"/>
      <c r="AF106" s="123"/>
      <c r="AG106" s="123"/>
      <c r="AH106" s="123"/>
      <c r="AI106" s="123"/>
      <c r="AJ106" s="123"/>
      <c r="AK106" s="1"/>
      <c r="AL106" s="362"/>
      <c r="AM106" s="362"/>
      <c r="AN106" s="363" t="str">
        <f>IF((O106="MW"),G106," ")</f>
        <v xml:space="preserve"> </v>
      </c>
      <c r="AO106" s="363" t="s">
        <v>145</v>
      </c>
      <c r="AP106" s="363">
        <f t="shared" ref="AP106:AQ106" si="145">AP105</f>
        <v>0</v>
      </c>
      <c r="AQ106" s="363">
        <f t="shared" si="145"/>
        <v>0</v>
      </c>
      <c r="AR106" s="363">
        <f t="shared" ref="AR106:AS106" si="146">AR105</f>
        <v>0</v>
      </c>
      <c r="AS106" s="363">
        <f t="shared" si="146"/>
        <v>0</v>
      </c>
      <c r="AT106" s="362"/>
      <c r="AU106" s="362"/>
      <c r="AV106" s="362"/>
      <c r="AW106" s="362"/>
      <c r="AX106" s="362"/>
    </row>
    <row r="107" spans="1:50" ht="30" hidden="1" customHeight="1" thickTop="1" thickBot="1" x14ac:dyDescent="0.35">
      <c r="A107" s="1"/>
      <c r="B107" s="1"/>
      <c r="C107" s="266">
        <f>AN107</f>
        <v>51</v>
      </c>
      <c r="D107" s="271" t="s">
        <v>145</v>
      </c>
      <c r="E107" s="273"/>
      <c r="F107" s="273"/>
      <c r="G107" s="275"/>
      <c r="H107" s="273"/>
      <c r="I107" s="280"/>
      <c r="J107" s="273"/>
      <c r="K107" s="273"/>
      <c r="L107" s="277"/>
      <c r="M107" s="277"/>
      <c r="N107" s="279"/>
      <c r="O107" s="116" t="s">
        <v>142</v>
      </c>
      <c r="P107" s="106"/>
      <c r="Q107" s="106"/>
      <c r="R107" s="100"/>
      <c r="S107" s="100"/>
      <c r="T107" s="100"/>
      <c r="U107" s="101"/>
      <c r="V107" s="102"/>
      <c r="W107" s="103"/>
      <c r="X107" s="103"/>
      <c r="Y107" s="103"/>
      <c r="Z107" s="103"/>
      <c r="AA107" s="103"/>
      <c r="AB107" s="101"/>
      <c r="AC107" s="102"/>
      <c r="AD107" s="103"/>
      <c r="AE107" s="103"/>
      <c r="AF107" s="103"/>
      <c r="AG107" s="103"/>
      <c r="AH107" s="103"/>
      <c r="AI107" s="103"/>
      <c r="AJ107" s="103"/>
      <c r="AK107" s="1"/>
      <c r="AL107" s="362"/>
      <c r="AM107" s="362"/>
      <c r="AN107" s="363">
        <f>AN105+1</f>
        <v>51</v>
      </c>
      <c r="AO107" s="363" t="s">
        <v>145</v>
      </c>
      <c r="AP107" s="363">
        <f>H107</f>
        <v>0</v>
      </c>
      <c r="AQ107" s="363">
        <f t="shared" ref="AQ107:AQ126" si="147">I107</f>
        <v>0</v>
      </c>
      <c r="AR107" s="363">
        <f>K107</f>
        <v>0</v>
      </c>
      <c r="AS107" s="363">
        <f>G107</f>
        <v>0</v>
      </c>
      <c r="AT107" s="362"/>
      <c r="AU107" s="362"/>
      <c r="AV107" s="362"/>
      <c r="AW107" s="362"/>
      <c r="AX107" s="362"/>
    </row>
    <row r="108" spans="1:50" ht="30" hidden="1" customHeight="1" thickTop="1" thickBot="1" x14ac:dyDescent="0.35">
      <c r="A108" s="1"/>
      <c r="B108" s="1"/>
      <c r="C108" s="265"/>
      <c r="D108" s="272"/>
      <c r="E108" s="274"/>
      <c r="F108" s="274"/>
      <c r="G108" s="276"/>
      <c r="H108" s="274"/>
      <c r="I108" s="274"/>
      <c r="J108" s="274"/>
      <c r="K108" s="274"/>
      <c r="L108" s="278"/>
      <c r="M108" s="278"/>
      <c r="N108" s="270"/>
      <c r="O108" s="117" t="s">
        <v>143</v>
      </c>
      <c r="P108" s="109"/>
      <c r="Q108" s="109"/>
      <c r="R108" s="120"/>
      <c r="S108" s="121"/>
      <c r="T108" s="121"/>
      <c r="U108" s="120"/>
      <c r="V108" s="122"/>
      <c r="W108" s="123"/>
      <c r="X108" s="123"/>
      <c r="Y108" s="123"/>
      <c r="Z108" s="123"/>
      <c r="AA108" s="123"/>
      <c r="AB108" s="120"/>
      <c r="AC108" s="122"/>
      <c r="AD108" s="123"/>
      <c r="AE108" s="123"/>
      <c r="AF108" s="123"/>
      <c r="AG108" s="123"/>
      <c r="AH108" s="123"/>
      <c r="AI108" s="123"/>
      <c r="AJ108" s="123"/>
      <c r="AK108" s="1"/>
      <c r="AL108" s="362"/>
      <c r="AM108" s="362"/>
      <c r="AN108" s="363" t="str">
        <f>IF((O108="MW"),G108," ")</f>
        <v xml:space="preserve"> </v>
      </c>
      <c r="AO108" s="363" t="s">
        <v>145</v>
      </c>
      <c r="AP108" s="363">
        <f t="shared" ref="AP108:AQ108" si="148">AP107</f>
        <v>0</v>
      </c>
      <c r="AQ108" s="363">
        <f t="shared" si="148"/>
        <v>0</v>
      </c>
      <c r="AR108" s="363">
        <f t="shared" ref="AR108:AS108" si="149">AR107</f>
        <v>0</v>
      </c>
      <c r="AS108" s="363">
        <f t="shared" si="149"/>
        <v>0</v>
      </c>
      <c r="AT108" s="362"/>
      <c r="AU108" s="362"/>
      <c r="AV108" s="362"/>
      <c r="AW108" s="362"/>
      <c r="AX108" s="362"/>
    </row>
    <row r="109" spans="1:50" ht="30" hidden="1" customHeight="1" thickTop="1" thickBot="1" x14ac:dyDescent="0.35">
      <c r="A109" s="1"/>
      <c r="B109" s="1"/>
      <c r="C109" s="266">
        <f>AN109</f>
        <v>52</v>
      </c>
      <c r="D109" s="271" t="s">
        <v>145</v>
      </c>
      <c r="E109" s="273"/>
      <c r="F109" s="273"/>
      <c r="G109" s="275"/>
      <c r="H109" s="273"/>
      <c r="I109" s="280"/>
      <c r="J109" s="273"/>
      <c r="K109" s="273"/>
      <c r="L109" s="277"/>
      <c r="M109" s="277"/>
      <c r="N109" s="279"/>
      <c r="O109" s="116" t="s">
        <v>142</v>
      </c>
      <c r="P109" s="106"/>
      <c r="Q109" s="106"/>
      <c r="R109" s="100"/>
      <c r="S109" s="100"/>
      <c r="T109" s="100"/>
      <c r="U109" s="101"/>
      <c r="V109" s="102"/>
      <c r="W109" s="103"/>
      <c r="X109" s="103"/>
      <c r="Y109" s="103"/>
      <c r="Z109" s="103"/>
      <c r="AA109" s="103"/>
      <c r="AB109" s="101"/>
      <c r="AC109" s="102"/>
      <c r="AD109" s="103"/>
      <c r="AE109" s="103"/>
      <c r="AF109" s="103"/>
      <c r="AG109" s="103"/>
      <c r="AH109" s="103"/>
      <c r="AI109" s="103"/>
      <c r="AJ109" s="103"/>
      <c r="AK109" s="1"/>
      <c r="AL109" s="362"/>
      <c r="AM109" s="362"/>
      <c r="AN109" s="363">
        <f>AN107+1</f>
        <v>52</v>
      </c>
      <c r="AO109" s="363" t="s">
        <v>145</v>
      </c>
      <c r="AP109" s="363">
        <f>H109</f>
        <v>0</v>
      </c>
      <c r="AQ109" s="363">
        <f t="shared" ref="AQ109:AQ126" si="150">I109</f>
        <v>0</v>
      </c>
      <c r="AR109" s="363">
        <f>K109</f>
        <v>0</v>
      </c>
      <c r="AS109" s="363">
        <f>G109</f>
        <v>0</v>
      </c>
      <c r="AT109" s="362"/>
      <c r="AU109" s="362"/>
      <c r="AV109" s="362"/>
      <c r="AW109" s="362"/>
      <c r="AX109" s="362"/>
    </row>
    <row r="110" spans="1:50" ht="30" hidden="1" customHeight="1" thickTop="1" thickBot="1" x14ac:dyDescent="0.35">
      <c r="A110" s="1"/>
      <c r="B110" s="1"/>
      <c r="C110" s="265"/>
      <c r="D110" s="272"/>
      <c r="E110" s="274"/>
      <c r="F110" s="274"/>
      <c r="G110" s="276"/>
      <c r="H110" s="274"/>
      <c r="I110" s="274"/>
      <c r="J110" s="274"/>
      <c r="K110" s="274"/>
      <c r="L110" s="278"/>
      <c r="M110" s="278"/>
      <c r="N110" s="270"/>
      <c r="O110" s="117" t="s">
        <v>143</v>
      </c>
      <c r="P110" s="109"/>
      <c r="Q110" s="109"/>
      <c r="R110" s="120"/>
      <c r="S110" s="121"/>
      <c r="T110" s="121"/>
      <c r="U110" s="120"/>
      <c r="V110" s="122"/>
      <c r="W110" s="123"/>
      <c r="X110" s="123"/>
      <c r="Y110" s="123"/>
      <c r="Z110" s="123"/>
      <c r="AA110" s="123"/>
      <c r="AB110" s="120"/>
      <c r="AC110" s="122"/>
      <c r="AD110" s="123"/>
      <c r="AE110" s="123"/>
      <c r="AF110" s="123"/>
      <c r="AG110" s="123"/>
      <c r="AH110" s="123"/>
      <c r="AI110" s="123"/>
      <c r="AJ110" s="123"/>
      <c r="AK110" s="1"/>
      <c r="AL110" s="362"/>
      <c r="AM110" s="362"/>
      <c r="AN110" s="363" t="str">
        <f>IF((O110="MW"),G110," ")</f>
        <v xml:space="preserve"> </v>
      </c>
      <c r="AO110" s="363" t="s">
        <v>145</v>
      </c>
      <c r="AP110" s="363">
        <f t="shared" ref="AP110:AQ110" si="151">AP109</f>
        <v>0</v>
      </c>
      <c r="AQ110" s="363">
        <f t="shared" si="151"/>
        <v>0</v>
      </c>
      <c r="AR110" s="363">
        <f t="shared" ref="AR110:AS110" si="152">AR109</f>
        <v>0</v>
      </c>
      <c r="AS110" s="363">
        <f t="shared" si="152"/>
        <v>0</v>
      </c>
      <c r="AT110" s="362"/>
      <c r="AU110" s="362"/>
      <c r="AV110" s="362"/>
      <c r="AW110" s="362"/>
      <c r="AX110" s="362"/>
    </row>
    <row r="111" spans="1:50" ht="30" hidden="1" customHeight="1" thickTop="1" thickBot="1" x14ac:dyDescent="0.35">
      <c r="A111" s="1"/>
      <c r="B111" s="1"/>
      <c r="C111" s="266">
        <f>AN111</f>
        <v>53</v>
      </c>
      <c r="D111" s="271" t="s">
        <v>145</v>
      </c>
      <c r="E111" s="273"/>
      <c r="F111" s="273"/>
      <c r="G111" s="275"/>
      <c r="H111" s="273"/>
      <c r="I111" s="280"/>
      <c r="J111" s="273"/>
      <c r="K111" s="273"/>
      <c r="L111" s="277"/>
      <c r="M111" s="277"/>
      <c r="N111" s="279"/>
      <c r="O111" s="116" t="s">
        <v>142</v>
      </c>
      <c r="P111" s="106"/>
      <c r="Q111" s="106"/>
      <c r="R111" s="100"/>
      <c r="S111" s="100"/>
      <c r="T111" s="100"/>
      <c r="U111" s="101"/>
      <c r="V111" s="102"/>
      <c r="W111" s="103"/>
      <c r="X111" s="103"/>
      <c r="Y111" s="103"/>
      <c r="Z111" s="103"/>
      <c r="AA111" s="103"/>
      <c r="AB111" s="101"/>
      <c r="AC111" s="102"/>
      <c r="AD111" s="103"/>
      <c r="AE111" s="103"/>
      <c r="AF111" s="103"/>
      <c r="AG111" s="103"/>
      <c r="AH111" s="103"/>
      <c r="AI111" s="103"/>
      <c r="AJ111" s="103"/>
      <c r="AK111" s="1"/>
      <c r="AL111" s="362"/>
      <c r="AM111" s="362"/>
      <c r="AN111" s="363">
        <f>AN109+1</f>
        <v>53</v>
      </c>
      <c r="AO111" s="363" t="s">
        <v>145</v>
      </c>
      <c r="AP111" s="363">
        <f>H111</f>
        <v>0</v>
      </c>
      <c r="AQ111" s="363">
        <f t="shared" ref="AQ111:AQ126" si="153">I111</f>
        <v>0</v>
      </c>
      <c r="AR111" s="363">
        <f>K111</f>
        <v>0</v>
      </c>
      <c r="AS111" s="363">
        <f>G111</f>
        <v>0</v>
      </c>
      <c r="AT111" s="362"/>
      <c r="AU111" s="362"/>
      <c r="AV111" s="362"/>
      <c r="AW111" s="362"/>
      <c r="AX111" s="362"/>
    </row>
    <row r="112" spans="1:50" ht="30" hidden="1" customHeight="1" thickTop="1" thickBot="1" x14ac:dyDescent="0.35">
      <c r="A112" s="1"/>
      <c r="B112" s="1"/>
      <c r="C112" s="265"/>
      <c r="D112" s="272"/>
      <c r="E112" s="274"/>
      <c r="F112" s="274"/>
      <c r="G112" s="276"/>
      <c r="H112" s="274"/>
      <c r="I112" s="274"/>
      <c r="J112" s="274"/>
      <c r="K112" s="274"/>
      <c r="L112" s="278"/>
      <c r="M112" s="278"/>
      <c r="N112" s="270"/>
      <c r="O112" s="117" t="s">
        <v>143</v>
      </c>
      <c r="P112" s="109"/>
      <c r="Q112" s="109"/>
      <c r="R112" s="120"/>
      <c r="S112" s="121"/>
      <c r="T112" s="121"/>
      <c r="U112" s="120"/>
      <c r="V112" s="122"/>
      <c r="W112" s="123"/>
      <c r="X112" s="123"/>
      <c r="Y112" s="123"/>
      <c r="Z112" s="123"/>
      <c r="AA112" s="123"/>
      <c r="AB112" s="120"/>
      <c r="AC112" s="122"/>
      <c r="AD112" s="123"/>
      <c r="AE112" s="123"/>
      <c r="AF112" s="123"/>
      <c r="AG112" s="123"/>
      <c r="AH112" s="123"/>
      <c r="AI112" s="123"/>
      <c r="AJ112" s="123"/>
      <c r="AK112" s="1"/>
      <c r="AL112" s="362"/>
      <c r="AM112" s="362"/>
      <c r="AN112" s="363" t="str">
        <f>IF((O112="MW"),G112," ")</f>
        <v xml:space="preserve"> </v>
      </c>
      <c r="AO112" s="363" t="s">
        <v>145</v>
      </c>
      <c r="AP112" s="363">
        <f t="shared" ref="AP112:AQ112" si="154">AP111</f>
        <v>0</v>
      </c>
      <c r="AQ112" s="363">
        <f t="shared" si="154"/>
        <v>0</v>
      </c>
      <c r="AR112" s="363">
        <f t="shared" ref="AR112:AS112" si="155">AR111</f>
        <v>0</v>
      </c>
      <c r="AS112" s="363">
        <f t="shared" si="155"/>
        <v>0</v>
      </c>
      <c r="AT112" s="362"/>
      <c r="AU112" s="362"/>
      <c r="AV112" s="362"/>
      <c r="AW112" s="362"/>
      <c r="AX112" s="362"/>
    </row>
    <row r="113" spans="1:50" ht="30" hidden="1" customHeight="1" thickTop="1" thickBot="1" x14ac:dyDescent="0.35">
      <c r="A113" s="1"/>
      <c r="B113" s="1"/>
      <c r="C113" s="266">
        <f>AN113</f>
        <v>54</v>
      </c>
      <c r="D113" s="271" t="s">
        <v>145</v>
      </c>
      <c r="E113" s="273"/>
      <c r="F113" s="273"/>
      <c r="G113" s="275"/>
      <c r="H113" s="273"/>
      <c r="I113" s="280"/>
      <c r="J113" s="273"/>
      <c r="K113" s="273"/>
      <c r="L113" s="277"/>
      <c r="M113" s="277"/>
      <c r="N113" s="279"/>
      <c r="O113" s="116" t="s">
        <v>142</v>
      </c>
      <c r="P113" s="106"/>
      <c r="Q113" s="106"/>
      <c r="R113" s="100"/>
      <c r="S113" s="100"/>
      <c r="T113" s="100"/>
      <c r="U113" s="101"/>
      <c r="V113" s="102"/>
      <c r="W113" s="103"/>
      <c r="X113" s="103"/>
      <c r="Y113" s="103"/>
      <c r="Z113" s="103"/>
      <c r="AA113" s="103"/>
      <c r="AB113" s="101"/>
      <c r="AC113" s="102"/>
      <c r="AD113" s="103"/>
      <c r="AE113" s="103"/>
      <c r="AF113" s="103"/>
      <c r="AG113" s="103"/>
      <c r="AH113" s="103"/>
      <c r="AI113" s="103"/>
      <c r="AJ113" s="103"/>
      <c r="AK113" s="1"/>
      <c r="AL113" s="362"/>
      <c r="AM113" s="362"/>
      <c r="AN113" s="363">
        <f>AN111+1</f>
        <v>54</v>
      </c>
      <c r="AO113" s="363" t="s">
        <v>145</v>
      </c>
      <c r="AP113" s="363">
        <f>H113</f>
        <v>0</v>
      </c>
      <c r="AQ113" s="363">
        <f t="shared" ref="AQ113:AQ126" si="156">I113</f>
        <v>0</v>
      </c>
      <c r="AR113" s="363">
        <f>K113</f>
        <v>0</v>
      </c>
      <c r="AS113" s="363">
        <f>G113</f>
        <v>0</v>
      </c>
      <c r="AT113" s="362"/>
      <c r="AU113" s="362"/>
      <c r="AV113" s="362"/>
      <c r="AW113" s="362"/>
      <c r="AX113" s="362"/>
    </row>
    <row r="114" spans="1:50" ht="30" hidden="1" customHeight="1" thickTop="1" thickBot="1" x14ac:dyDescent="0.35">
      <c r="A114" s="1"/>
      <c r="B114" s="1"/>
      <c r="C114" s="265"/>
      <c r="D114" s="272"/>
      <c r="E114" s="274"/>
      <c r="F114" s="274"/>
      <c r="G114" s="276"/>
      <c r="H114" s="274"/>
      <c r="I114" s="274"/>
      <c r="J114" s="274"/>
      <c r="K114" s="274"/>
      <c r="L114" s="278"/>
      <c r="M114" s="278"/>
      <c r="N114" s="270"/>
      <c r="O114" s="117" t="s">
        <v>143</v>
      </c>
      <c r="P114" s="109"/>
      <c r="Q114" s="109"/>
      <c r="R114" s="120"/>
      <c r="S114" s="121"/>
      <c r="T114" s="121"/>
      <c r="U114" s="120"/>
      <c r="V114" s="122"/>
      <c r="W114" s="123"/>
      <c r="X114" s="123"/>
      <c r="Y114" s="123"/>
      <c r="Z114" s="123"/>
      <c r="AA114" s="123"/>
      <c r="AB114" s="120"/>
      <c r="AC114" s="122"/>
      <c r="AD114" s="123"/>
      <c r="AE114" s="123"/>
      <c r="AF114" s="123"/>
      <c r="AG114" s="123"/>
      <c r="AH114" s="123"/>
      <c r="AI114" s="123"/>
      <c r="AJ114" s="123"/>
      <c r="AK114" s="1"/>
      <c r="AL114" s="362"/>
      <c r="AM114" s="362"/>
      <c r="AN114" s="363" t="str">
        <f>IF((O114="MW"),G114," ")</f>
        <v xml:space="preserve"> </v>
      </c>
      <c r="AO114" s="363" t="s">
        <v>145</v>
      </c>
      <c r="AP114" s="363">
        <f t="shared" ref="AP114:AQ114" si="157">AP113</f>
        <v>0</v>
      </c>
      <c r="AQ114" s="363">
        <f t="shared" si="157"/>
        <v>0</v>
      </c>
      <c r="AR114" s="363">
        <f t="shared" ref="AR114:AS114" si="158">AR113</f>
        <v>0</v>
      </c>
      <c r="AS114" s="363">
        <f t="shared" si="158"/>
        <v>0</v>
      </c>
      <c r="AT114" s="362"/>
      <c r="AU114" s="362"/>
      <c r="AV114" s="362"/>
      <c r="AW114" s="362"/>
      <c r="AX114" s="362"/>
    </row>
    <row r="115" spans="1:50" ht="30" hidden="1" customHeight="1" thickTop="1" thickBot="1" x14ac:dyDescent="0.35">
      <c r="A115" s="1"/>
      <c r="B115" s="1"/>
      <c r="C115" s="266">
        <f>AN115</f>
        <v>55</v>
      </c>
      <c r="D115" s="271" t="s">
        <v>145</v>
      </c>
      <c r="E115" s="273"/>
      <c r="F115" s="273"/>
      <c r="G115" s="275"/>
      <c r="H115" s="273"/>
      <c r="I115" s="280"/>
      <c r="J115" s="273"/>
      <c r="K115" s="273"/>
      <c r="L115" s="277"/>
      <c r="M115" s="277"/>
      <c r="N115" s="279"/>
      <c r="O115" s="116" t="s">
        <v>142</v>
      </c>
      <c r="P115" s="106"/>
      <c r="Q115" s="106"/>
      <c r="R115" s="100"/>
      <c r="S115" s="100"/>
      <c r="T115" s="100"/>
      <c r="U115" s="101"/>
      <c r="V115" s="102"/>
      <c r="W115" s="103"/>
      <c r="X115" s="103"/>
      <c r="Y115" s="103"/>
      <c r="Z115" s="103"/>
      <c r="AA115" s="103"/>
      <c r="AB115" s="101"/>
      <c r="AC115" s="102"/>
      <c r="AD115" s="103"/>
      <c r="AE115" s="103"/>
      <c r="AF115" s="103"/>
      <c r="AG115" s="103"/>
      <c r="AH115" s="103"/>
      <c r="AI115" s="103"/>
      <c r="AJ115" s="103"/>
      <c r="AK115" s="1"/>
      <c r="AL115" s="362"/>
      <c r="AM115" s="362"/>
      <c r="AN115" s="363">
        <f>AN113+1</f>
        <v>55</v>
      </c>
      <c r="AO115" s="363" t="s">
        <v>145</v>
      </c>
      <c r="AP115" s="363">
        <f>H115</f>
        <v>0</v>
      </c>
      <c r="AQ115" s="363">
        <f t="shared" ref="AQ115:AQ126" si="159">I115</f>
        <v>0</v>
      </c>
      <c r="AR115" s="363">
        <f>K115</f>
        <v>0</v>
      </c>
      <c r="AS115" s="363">
        <f>G115</f>
        <v>0</v>
      </c>
      <c r="AT115" s="362"/>
      <c r="AU115" s="362"/>
      <c r="AV115" s="362"/>
      <c r="AW115" s="362"/>
      <c r="AX115" s="362"/>
    </row>
    <row r="116" spans="1:50" ht="30" hidden="1" customHeight="1" thickTop="1" thickBot="1" x14ac:dyDescent="0.35">
      <c r="A116" s="1"/>
      <c r="B116" s="1"/>
      <c r="C116" s="265"/>
      <c r="D116" s="272"/>
      <c r="E116" s="274"/>
      <c r="F116" s="274"/>
      <c r="G116" s="276"/>
      <c r="H116" s="274"/>
      <c r="I116" s="274"/>
      <c r="J116" s="274"/>
      <c r="K116" s="274"/>
      <c r="L116" s="278"/>
      <c r="M116" s="278"/>
      <c r="N116" s="270"/>
      <c r="O116" s="117" t="s">
        <v>143</v>
      </c>
      <c r="P116" s="109"/>
      <c r="Q116" s="109"/>
      <c r="R116" s="120"/>
      <c r="S116" s="121"/>
      <c r="T116" s="121"/>
      <c r="U116" s="120"/>
      <c r="V116" s="122"/>
      <c r="W116" s="123"/>
      <c r="X116" s="123"/>
      <c r="Y116" s="123"/>
      <c r="Z116" s="123"/>
      <c r="AA116" s="123"/>
      <c r="AB116" s="120"/>
      <c r="AC116" s="122"/>
      <c r="AD116" s="123"/>
      <c r="AE116" s="123"/>
      <c r="AF116" s="123"/>
      <c r="AG116" s="123"/>
      <c r="AH116" s="123"/>
      <c r="AI116" s="123"/>
      <c r="AJ116" s="123"/>
      <c r="AK116" s="1"/>
      <c r="AL116" s="362"/>
      <c r="AM116" s="362"/>
      <c r="AN116" s="363" t="str">
        <f>IF((O116="MW"),G116," ")</f>
        <v xml:space="preserve"> </v>
      </c>
      <c r="AO116" s="363" t="s">
        <v>145</v>
      </c>
      <c r="AP116" s="363">
        <f t="shared" ref="AP116:AQ116" si="160">AP115</f>
        <v>0</v>
      </c>
      <c r="AQ116" s="363">
        <f t="shared" si="160"/>
        <v>0</v>
      </c>
      <c r="AR116" s="363">
        <f t="shared" ref="AR116:AS116" si="161">AR115</f>
        <v>0</v>
      </c>
      <c r="AS116" s="363">
        <f t="shared" si="161"/>
        <v>0</v>
      </c>
      <c r="AT116" s="362"/>
      <c r="AU116" s="362"/>
      <c r="AV116" s="362"/>
      <c r="AW116" s="362"/>
      <c r="AX116" s="362"/>
    </row>
    <row r="117" spans="1:50" ht="30" hidden="1" customHeight="1" thickTop="1" thickBot="1" x14ac:dyDescent="0.35">
      <c r="A117" s="1"/>
      <c r="B117" s="1"/>
      <c r="C117" s="266">
        <f>AN117</f>
        <v>56</v>
      </c>
      <c r="D117" s="271" t="s">
        <v>145</v>
      </c>
      <c r="E117" s="273"/>
      <c r="F117" s="273"/>
      <c r="G117" s="275"/>
      <c r="H117" s="273"/>
      <c r="I117" s="280"/>
      <c r="J117" s="273"/>
      <c r="K117" s="273"/>
      <c r="L117" s="277"/>
      <c r="M117" s="277"/>
      <c r="N117" s="279"/>
      <c r="O117" s="116" t="s">
        <v>142</v>
      </c>
      <c r="P117" s="106"/>
      <c r="Q117" s="106"/>
      <c r="R117" s="100"/>
      <c r="S117" s="100"/>
      <c r="T117" s="100"/>
      <c r="U117" s="101"/>
      <c r="V117" s="102"/>
      <c r="W117" s="103"/>
      <c r="X117" s="103"/>
      <c r="Y117" s="103"/>
      <c r="Z117" s="103"/>
      <c r="AA117" s="103"/>
      <c r="AB117" s="101"/>
      <c r="AC117" s="102"/>
      <c r="AD117" s="103"/>
      <c r="AE117" s="103"/>
      <c r="AF117" s="103"/>
      <c r="AG117" s="103"/>
      <c r="AH117" s="103"/>
      <c r="AI117" s="103"/>
      <c r="AJ117" s="103"/>
      <c r="AK117" s="1"/>
      <c r="AL117" s="362"/>
      <c r="AM117" s="362"/>
      <c r="AN117" s="363">
        <f>AN115+1</f>
        <v>56</v>
      </c>
      <c r="AO117" s="363" t="s">
        <v>145</v>
      </c>
      <c r="AP117" s="363">
        <f>H117</f>
        <v>0</v>
      </c>
      <c r="AQ117" s="363">
        <f t="shared" ref="AQ117:AQ126" si="162">I117</f>
        <v>0</v>
      </c>
      <c r="AR117" s="363">
        <f>K117</f>
        <v>0</v>
      </c>
      <c r="AS117" s="363">
        <f>G117</f>
        <v>0</v>
      </c>
      <c r="AT117" s="362"/>
      <c r="AU117" s="362"/>
      <c r="AV117" s="362"/>
      <c r="AW117" s="362"/>
      <c r="AX117" s="362"/>
    </row>
    <row r="118" spans="1:50" ht="30" hidden="1" customHeight="1" thickTop="1" thickBot="1" x14ac:dyDescent="0.35">
      <c r="A118" s="1"/>
      <c r="B118" s="1"/>
      <c r="C118" s="265"/>
      <c r="D118" s="272"/>
      <c r="E118" s="274"/>
      <c r="F118" s="274"/>
      <c r="G118" s="276"/>
      <c r="H118" s="274"/>
      <c r="I118" s="274"/>
      <c r="J118" s="274"/>
      <c r="K118" s="274"/>
      <c r="L118" s="278"/>
      <c r="M118" s="278"/>
      <c r="N118" s="270"/>
      <c r="O118" s="117" t="s">
        <v>143</v>
      </c>
      <c r="P118" s="109"/>
      <c r="Q118" s="109"/>
      <c r="R118" s="120"/>
      <c r="S118" s="121"/>
      <c r="T118" s="121"/>
      <c r="U118" s="120"/>
      <c r="V118" s="122"/>
      <c r="W118" s="123"/>
      <c r="X118" s="123"/>
      <c r="Y118" s="123"/>
      <c r="Z118" s="123"/>
      <c r="AA118" s="123"/>
      <c r="AB118" s="120"/>
      <c r="AC118" s="122"/>
      <c r="AD118" s="123"/>
      <c r="AE118" s="123"/>
      <c r="AF118" s="123"/>
      <c r="AG118" s="123"/>
      <c r="AH118" s="123"/>
      <c r="AI118" s="123"/>
      <c r="AJ118" s="123"/>
      <c r="AK118" s="1"/>
      <c r="AL118" s="362"/>
      <c r="AM118" s="362"/>
      <c r="AN118" s="363" t="str">
        <f>IF((O118="MW"),G118," ")</f>
        <v xml:space="preserve"> </v>
      </c>
      <c r="AO118" s="363" t="s">
        <v>145</v>
      </c>
      <c r="AP118" s="363">
        <f t="shared" ref="AP118:AQ118" si="163">AP117</f>
        <v>0</v>
      </c>
      <c r="AQ118" s="363">
        <f t="shared" si="163"/>
        <v>0</v>
      </c>
      <c r="AR118" s="363">
        <f t="shared" ref="AR118:AS118" si="164">AR117</f>
        <v>0</v>
      </c>
      <c r="AS118" s="363">
        <f t="shared" si="164"/>
        <v>0</v>
      </c>
      <c r="AT118" s="362"/>
      <c r="AU118" s="362"/>
      <c r="AV118" s="362"/>
      <c r="AW118" s="362"/>
      <c r="AX118" s="362"/>
    </row>
    <row r="119" spans="1:50" ht="30" hidden="1" customHeight="1" thickTop="1" thickBot="1" x14ac:dyDescent="0.35">
      <c r="A119" s="1"/>
      <c r="B119" s="1"/>
      <c r="C119" s="266">
        <f>AN119</f>
        <v>57</v>
      </c>
      <c r="D119" s="271" t="s">
        <v>145</v>
      </c>
      <c r="E119" s="273"/>
      <c r="F119" s="273"/>
      <c r="G119" s="275"/>
      <c r="H119" s="273"/>
      <c r="I119" s="280"/>
      <c r="J119" s="273"/>
      <c r="K119" s="273"/>
      <c r="L119" s="277"/>
      <c r="M119" s="277"/>
      <c r="N119" s="279"/>
      <c r="O119" s="116" t="s">
        <v>142</v>
      </c>
      <c r="P119" s="106"/>
      <c r="Q119" s="106"/>
      <c r="R119" s="100"/>
      <c r="S119" s="100"/>
      <c r="T119" s="100"/>
      <c r="U119" s="101"/>
      <c r="V119" s="102"/>
      <c r="W119" s="103"/>
      <c r="X119" s="103"/>
      <c r="Y119" s="103"/>
      <c r="Z119" s="103"/>
      <c r="AA119" s="103"/>
      <c r="AB119" s="101"/>
      <c r="AC119" s="102"/>
      <c r="AD119" s="103"/>
      <c r="AE119" s="103"/>
      <c r="AF119" s="103"/>
      <c r="AG119" s="103"/>
      <c r="AH119" s="103"/>
      <c r="AI119" s="103"/>
      <c r="AJ119" s="103"/>
      <c r="AK119" s="1"/>
      <c r="AL119" s="362"/>
      <c r="AM119" s="362"/>
      <c r="AN119" s="363">
        <f>AN117+1</f>
        <v>57</v>
      </c>
      <c r="AO119" s="363" t="s">
        <v>145</v>
      </c>
      <c r="AP119" s="363">
        <f>H119</f>
        <v>0</v>
      </c>
      <c r="AQ119" s="363">
        <f t="shared" ref="AQ119:AQ126" si="165">I119</f>
        <v>0</v>
      </c>
      <c r="AR119" s="363">
        <f>K119</f>
        <v>0</v>
      </c>
      <c r="AS119" s="363">
        <f>G119</f>
        <v>0</v>
      </c>
      <c r="AT119" s="362"/>
      <c r="AU119" s="362"/>
      <c r="AV119" s="362"/>
      <c r="AW119" s="362"/>
      <c r="AX119" s="362"/>
    </row>
    <row r="120" spans="1:50" ht="30" hidden="1" customHeight="1" thickTop="1" thickBot="1" x14ac:dyDescent="0.35">
      <c r="A120" s="1"/>
      <c r="B120" s="1"/>
      <c r="C120" s="265"/>
      <c r="D120" s="272"/>
      <c r="E120" s="274"/>
      <c r="F120" s="274"/>
      <c r="G120" s="276"/>
      <c r="H120" s="274"/>
      <c r="I120" s="274"/>
      <c r="J120" s="274"/>
      <c r="K120" s="274"/>
      <c r="L120" s="278"/>
      <c r="M120" s="278"/>
      <c r="N120" s="270"/>
      <c r="O120" s="117" t="s">
        <v>143</v>
      </c>
      <c r="P120" s="109"/>
      <c r="Q120" s="109"/>
      <c r="R120" s="120"/>
      <c r="S120" s="121"/>
      <c r="T120" s="121"/>
      <c r="U120" s="120"/>
      <c r="V120" s="122"/>
      <c r="W120" s="123"/>
      <c r="X120" s="123"/>
      <c r="Y120" s="123"/>
      <c r="Z120" s="123"/>
      <c r="AA120" s="123"/>
      <c r="AB120" s="120"/>
      <c r="AC120" s="122"/>
      <c r="AD120" s="123"/>
      <c r="AE120" s="123"/>
      <c r="AF120" s="123"/>
      <c r="AG120" s="123"/>
      <c r="AH120" s="123"/>
      <c r="AI120" s="123"/>
      <c r="AJ120" s="123"/>
      <c r="AK120" s="1"/>
      <c r="AL120" s="362"/>
      <c r="AM120" s="362"/>
      <c r="AN120" s="363" t="str">
        <f>IF((O120="MW"),G120," ")</f>
        <v xml:space="preserve"> </v>
      </c>
      <c r="AO120" s="363" t="s">
        <v>145</v>
      </c>
      <c r="AP120" s="363">
        <f t="shared" ref="AP120:AQ120" si="166">AP119</f>
        <v>0</v>
      </c>
      <c r="AQ120" s="363">
        <f t="shared" si="166"/>
        <v>0</v>
      </c>
      <c r="AR120" s="363">
        <f t="shared" ref="AR120:AS120" si="167">AR119</f>
        <v>0</v>
      </c>
      <c r="AS120" s="363">
        <f t="shared" si="167"/>
        <v>0</v>
      </c>
      <c r="AT120" s="362"/>
      <c r="AU120" s="362"/>
      <c r="AV120" s="362"/>
      <c r="AW120" s="362"/>
      <c r="AX120" s="362"/>
    </row>
    <row r="121" spans="1:50" ht="30" hidden="1" customHeight="1" thickTop="1" thickBot="1" x14ac:dyDescent="0.35">
      <c r="A121" s="1"/>
      <c r="B121" s="1"/>
      <c r="C121" s="266">
        <f>AN121</f>
        <v>58</v>
      </c>
      <c r="D121" s="271" t="s">
        <v>145</v>
      </c>
      <c r="E121" s="273"/>
      <c r="F121" s="273"/>
      <c r="G121" s="275"/>
      <c r="H121" s="273"/>
      <c r="I121" s="280"/>
      <c r="J121" s="273"/>
      <c r="K121" s="273"/>
      <c r="L121" s="277"/>
      <c r="M121" s="277"/>
      <c r="N121" s="279"/>
      <c r="O121" s="116" t="s">
        <v>142</v>
      </c>
      <c r="P121" s="106"/>
      <c r="Q121" s="106"/>
      <c r="R121" s="100"/>
      <c r="S121" s="100"/>
      <c r="T121" s="100"/>
      <c r="U121" s="101"/>
      <c r="V121" s="102"/>
      <c r="W121" s="103"/>
      <c r="X121" s="103"/>
      <c r="Y121" s="103"/>
      <c r="Z121" s="103"/>
      <c r="AA121" s="103"/>
      <c r="AB121" s="101"/>
      <c r="AC121" s="102"/>
      <c r="AD121" s="103"/>
      <c r="AE121" s="103"/>
      <c r="AF121" s="103"/>
      <c r="AG121" s="103"/>
      <c r="AH121" s="103"/>
      <c r="AI121" s="103"/>
      <c r="AJ121" s="103"/>
      <c r="AK121" s="1"/>
      <c r="AL121" s="362"/>
      <c r="AM121" s="362"/>
      <c r="AN121" s="363">
        <f>AN119+1</f>
        <v>58</v>
      </c>
      <c r="AO121" s="363" t="s">
        <v>145</v>
      </c>
      <c r="AP121" s="363">
        <f>H121</f>
        <v>0</v>
      </c>
      <c r="AQ121" s="363">
        <f t="shared" ref="AQ121:AQ126" si="168">I121</f>
        <v>0</v>
      </c>
      <c r="AR121" s="363">
        <f>K121</f>
        <v>0</v>
      </c>
      <c r="AS121" s="363">
        <f>G121</f>
        <v>0</v>
      </c>
      <c r="AT121" s="362"/>
      <c r="AU121" s="362"/>
      <c r="AV121" s="362"/>
      <c r="AW121" s="362"/>
      <c r="AX121" s="362"/>
    </row>
    <row r="122" spans="1:50" ht="30" hidden="1" customHeight="1" thickTop="1" thickBot="1" x14ac:dyDescent="0.35">
      <c r="A122" s="1"/>
      <c r="B122" s="1"/>
      <c r="C122" s="265"/>
      <c r="D122" s="272"/>
      <c r="E122" s="274"/>
      <c r="F122" s="274"/>
      <c r="G122" s="276"/>
      <c r="H122" s="274"/>
      <c r="I122" s="274"/>
      <c r="J122" s="274"/>
      <c r="K122" s="274"/>
      <c r="L122" s="278"/>
      <c r="M122" s="278"/>
      <c r="N122" s="270"/>
      <c r="O122" s="117" t="s">
        <v>143</v>
      </c>
      <c r="P122" s="109"/>
      <c r="Q122" s="109"/>
      <c r="R122" s="120"/>
      <c r="S122" s="121"/>
      <c r="T122" s="121"/>
      <c r="U122" s="120"/>
      <c r="V122" s="122"/>
      <c r="W122" s="123"/>
      <c r="X122" s="123"/>
      <c r="Y122" s="123"/>
      <c r="Z122" s="123"/>
      <c r="AA122" s="123"/>
      <c r="AB122" s="120"/>
      <c r="AC122" s="122"/>
      <c r="AD122" s="123"/>
      <c r="AE122" s="123"/>
      <c r="AF122" s="123"/>
      <c r="AG122" s="123"/>
      <c r="AH122" s="123"/>
      <c r="AI122" s="123"/>
      <c r="AJ122" s="123"/>
      <c r="AK122" s="1"/>
      <c r="AL122" s="362"/>
      <c r="AM122" s="362"/>
      <c r="AN122" s="363" t="str">
        <f>IF((O122="MW"),G122," ")</f>
        <v xml:space="preserve"> </v>
      </c>
      <c r="AO122" s="363" t="s">
        <v>145</v>
      </c>
      <c r="AP122" s="363">
        <f t="shared" ref="AP122:AQ122" si="169">AP121</f>
        <v>0</v>
      </c>
      <c r="AQ122" s="363">
        <f t="shared" si="169"/>
        <v>0</v>
      </c>
      <c r="AR122" s="363">
        <f t="shared" ref="AR122:AS122" si="170">AR121</f>
        <v>0</v>
      </c>
      <c r="AS122" s="363">
        <f t="shared" si="170"/>
        <v>0</v>
      </c>
      <c r="AT122" s="362"/>
      <c r="AU122" s="362"/>
      <c r="AV122" s="362"/>
      <c r="AW122" s="362"/>
      <c r="AX122" s="362"/>
    </row>
    <row r="123" spans="1:50" ht="30" hidden="1" customHeight="1" thickTop="1" thickBot="1" x14ac:dyDescent="0.35">
      <c r="A123" s="1"/>
      <c r="B123" s="1"/>
      <c r="C123" s="266">
        <f>AN123</f>
        <v>59</v>
      </c>
      <c r="D123" s="271" t="s">
        <v>145</v>
      </c>
      <c r="E123" s="273"/>
      <c r="F123" s="273"/>
      <c r="G123" s="275"/>
      <c r="H123" s="273"/>
      <c r="I123" s="280"/>
      <c r="J123" s="273"/>
      <c r="K123" s="273"/>
      <c r="L123" s="277"/>
      <c r="M123" s="277"/>
      <c r="N123" s="279"/>
      <c r="O123" s="116" t="s">
        <v>142</v>
      </c>
      <c r="P123" s="106"/>
      <c r="Q123" s="106"/>
      <c r="R123" s="100"/>
      <c r="S123" s="100"/>
      <c r="T123" s="100"/>
      <c r="U123" s="101"/>
      <c r="V123" s="102"/>
      <c r="W123" s="103"/>
      <c r="X123" s="103"/>
      <c r="Y123" s="103"/>
      <c r="Z123" s="103"/>
      <c r="AA123" s="103"/>
      <c r="AB123" s="101"/>
      <c r="AC123" s="102"/>
      <c r="AD123" s="103"/>
      <c r="AE123" s="103"/>
      <c r="AF123" s="103"/>
      <c r="AG123" s="103"/>
      <c r="AH123" s="103"/>
      <c r="AI123" s="103"/>
      <c r="AJ123" s="103"/>
      <c r="AK123" s="1"/>
      <c r="AL123" s="362"/>
      <c r="AM123" s="362"/>
      <c r="AN123" s="363">
        <f>AN121+1</f>
        <v>59</v>
      </c>
      <c r="AO123" s="363" t="s">
        <v>145</v>
      </c>
      <c r="AP123" s="363">
        <f>H123</f>
        <v>0</v>
      </c>
      <c r="AQ123" s="363">
        <f t="shared" ref="AQ123:AQ126" si="171">I123</f>
        <v>0</v>
      </c>
      <c r="AR123" s="363">
        <f>K123</f>
        <v>0</v>
      </c>
      <c r="AS123" s="363">
        <f>G123</f>
        <v>0</v>
      </c>
      <c r="AT123" s="362"/>
      <c r="AU123" s="362"/>
      <c r="AV123" s="362"/>
      <c r="AW123" s="362"/>
      <c r="AX123" s="362"/>
    </row>
    <row r="124" spans="1:50" ht="30" hidden="1" customHeight="1" thickTop="1" thickBot="1" x14ac:dyDescent="0.35">
      <c r="A124" s="1"/>
      <c r="B124" s="1"/>
      <c r="C124" s="265"/>
      <c r="D124" s="272"/>
      <c r="E124" s="274"/>
      <c r="F124" s="274"/>
      <c r="G124" s="276"/>
      <c r="H124" s="274"/>
      <c r="I124" s="274"/>
      <c r="J124" s="274"/>
      <c r="K124" s="274"/>
      <c r="L124" s="278"/>
      <c r="M124" s="278"/>
      <c r="N124" s="270"/>
      <c r="O124" s="117" t="s">
        <v>143</v>
      </c>
      <c r="P124" s="109"/>
      <c r="Q124" s="109"/>
      <c r="R124" s="120"/>
      <c r="S124" s="121"/>
      <c r="T124" s="121"/>
      <c r="U124" s="120"/>
      <c r="V124" s="122"/>
      <c r="W124" s="123"/>
      <c r="X124" s="123"/>
      <c r="Y124" s="123"/>
      <c r="Z124" s="123"/>
      <c r="AA124" s="123"/>
      <c r="AB124" s="120"/>
      <c r="AC124" s="122"/>
      <c r="AD124" s="123"/>
      <c r="AE124" s="123"/>
      <c r="AF124" s="123"/>
      <c r="AG124" s="123"/>
      <c r="AH124" s="123"/>
      <c r="AI124" s="123"/>
      <c r="AJ124" s="123"/>
      <c r="AK124" s="1"/>
      <c r="AL124" s="362"/>
      <c r="AM124" s="362"/>
      <c r="AN124" s="363" t="str">
        <f>IF((O124="MW"),G124," ")</f>
        <v xml:space="preserve"> </v>
      </c>
      <c r="AO124" s="363" t="s">
        <v>145</v>
      </c>
      <c r="AP124" s="363">
        <f t="shared" ref="AP124:AQ124" si="172">AP123</f>
        <v>0</v>
      </c>
      <c r="AQ124" s="363">
        <f t="shared" si="172"/>
        <v>0</v>
      </c>
      <c r="AR124" s="363">
        <f t="shared" ref="AR124:AS124" si="173">AR123</f>
        <v>0</v>
      </c>
      <c r="AS124" s="363">
        <f t="shared" si="173"/>
        <v>0</v>
      </c>
      <c r="AT124" s="362"/>
      <c r="AU124" s="362"/>
      <c r="AV124" s="362"/>
      <c r="AW124" s="362"/>
      <c r="AX124" s="362"/>
    </row>
    <row r="125" spans="1:50" ht="30" customHeight="1" thickTop="1" thickBot="1" x14ac:dyDescent="0.35">
      <c r="A125" s="1"/>
      <c r="B125" s="1"/>
      <c r="C125" s="267">
        <f>AN125</f>
        <v>60</v>
      </c>
      <c r="D125" s="295" t="s">
        <v>145</v>
      </c>
      <c r="E125" s="289"/>
      <c r="F125" s="289"/>
      <c r="G125" s="297"/>
      <c r="H125" s="289"/>
      <c r="I125" s="289"/>
      <c r="J125" s="289"/>
      <c r="K125" s="289"/>
      <c r="L125" s="291"/>
      <c r="M125" s="291"/>
      <c r="N125" s="293"/>
      <c r="O125" s="117" t="s">
        <v>142</v>
      </c>
      <c r="P125" s="109"/>
      <c r="Q125" s="109"/>
      <c r="R125" s="110"/>
      <c r="S125" s="110"/>
      <c r="T125" s="110"/>
      <c r="U125" s="111"/>
      <c r="V125" s="112"/>
      <c r="W125" s="113"/>
      <c r="X125" s="113"/>
      <c r="Y125" s="113"/>
      <c r="Z125" s="113"/>
      <c r="AA125" s="113"/>
      <c r="AB125" s="111"/>
      <c r="AC125" s="112"/>
      <c r="AD125" s="113"/>
      <c r="AE125" s="113"/>
      <c r="AF125" s="113"/>
      <c r="AG125" s="113"/>
      <c r="AH125" s="113"/>
      <c r="AI125" s="113"/>
      <c r="AJ125" s="113"/>
      <c r="AK125" s="1"/>
      <c r="AL125" s="362"/>
      <c r="AM125" s="362"/>
      <c r="AN125" s="363">
        <f>AN123+1</f>
        <v>60</v>
      </c>
      <c r="AO125" s="363" t="s">
        <v>145</v>
      </c>
      <c r="AP125" s="363">
        <f>H125</f>
        <v>0</v>
      </c>
      <c r="AQ125" s="363">
        <f t="shared" ref="AQ125:AQ126" si="174">I125</f>
        <v>0</v>
      </c>
      <c r="AR125" s="363">
        <f>K125</f>
        <v>0</v>
      </c>
      <c r="AS125" s="363">
        <f>G125</f>
        <v>0</v>
      </c>
      <c r="AT125" s="362"/>
      <c r="AU125" s="362"/>
      <c r="AV125" s="362"/>
      <c r="AW125" s="362"/>
      <c r="AX125" s="362"/>
    </row>
    <row r="126" spans="1:50" ht="30" customHeight="1" thickTop="1" thickBot="1" x14ac:dyDescent="0.35">
      <c r="A126" s="1"/>
      <c r="B126" s="1"/>
      <c r="C126" s="268"/>
      <c r="D126" s="296"/>
      <c r="E126" s="290"/>
      <c r="F126" s="290"/>
      <c r="G126" s="298"/>
      <c r="H126" s="290"/>
      <c r="I126" s="290"/>
      <c r="J126" s="290"/>
      <c r="K126" s="290"/>
      <c r="L126" s="292"/>
      <c r="M126" s="292"/>
      <c r="N126" s="294"/>
      <c r="O126" s="124" t="s">
        <v>143</v>
      </c>
      <c r="P126" s="125"/>
      <c r="Q126" s="125"/>
      <c r="R126" s="126"/>
      <c r="S126" s="127"/>
      <c r="T126" s="127"/>
      <c r="U126" s="126"/>
      <c r="V126" s="128"/>
      <c r="W126" s="129"/>
      <c r="X126" s="129"/>
      <c r="Y126" s="129"/>
      <c r="Z126" s="129"/>
      <c r="AA126" s="129"/>
      <c r="AB126" s="126"/>
      <c r="AC126" s="128"/>
      <c r="AD126" s="129"/>
      <c r="AE126" s="129"/>
      <c r="AF126" s="129"/>
      <c r="AG126" s="129"/>
      <c r="AH126" s="129"/>
      <c r="AI126" s="129"/>
      <c r="AJ126" s="129"/>
      <c r="AK126" s="1"/>
      <c r="AL126" s="362"/>
      <c r="AM126" s="362"/>
      <c r="AN126" s="363" t="str">
        <f>IF((O126="MW"),G126," ")</f>
        <v xml:space="preserve"> </v>
      </c>
      <c r="AO126" s="363" t="s">
        <v>145</v>
      </c>
      <c r="AP126" s="363">
        <f t="shared" ref="AP126:AS126" si="175">AP125</f>
        <v>0</v>
      </c>
      <c r="AQ126" s="363">
        <f t="shared" si="175"/>
        <v>0</v>
      </c>
      <c r="AR126" s="363">
        <f t="shared" si="175"/>
        <v>0</v>
      </c>
      <c r="AS126" s="363">
        <f t="shared" si="175"/>
        <v>0</v>
      </c>
      <c r="AT126" s="362"/>
      <c r="AU126" s="362"/>
      <c r="AV126" s="362"/>
      <c r="AW126" s="362"/>
      <c r="AX126" s="362"/>
    </row>
    <row r="127" spans="1:50" ht="15" thickTop="1" x14ac:dyDescent="0.3">
      <c r="B127" s="1"/>
      <c r="C127" s="8"/>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365"/>
      <c r="AM127" s="362"/>
      <c r="AN127" s="363"/>
      <c r="AO127" s="363"/>
      <c r="AP127" s="363"/>
      <c r="AQ127" s="363"/>
      <c r="AR127" s="363"/>
      <c r="AS127" s="363"/>
      <c r="AT127" s="362"/>
      <c r="AU127" s="362"/>
      <c r="AV127" s="362"/>
      <c r="AW127" s="362"/>
      <c r="AX127" s="362"/>
    </row>
    <row r="128" spans="1:50" ht="15" thickBot="1" x14ac:dyDescent="0.35">
      <c r="B128" s="1"/>
      <c r="C128" s="8"/>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365"/>
      <c r="AM128" s="362"/>
      <c r="AN128" s="363"/>
      <c r="AO128" s="363"/>
      <c r="AP128" s="363"/>
      <c r="AQ128" s="363"/>
      <c r="AR128" s="363"/>
      <c r="AS128" s="363"/>
      <c r="AT128" s="362"/>
      <c r="AU128" s="362"/>
      <c r="AV128" s="362"/>
      <c r="AW128" s="362"/>
      <c r="AX128" s="362"/>
    </row>
    <row r="129" spans="2:50" ht="30" customHeight="1" thickTop="1" thickBot="1" x14ac:dyDescent="0.35">
      <c r="B129" s="1"/>
      <c r="C129" s="8"/>
      <c r="D129" s="1"/>
      <c r="E129" s="1"/>
      <c r="F129" s="1"/>
      <c r="G129" s="1"/>
      <c r="H129" s="1"/>
      <c r="I129" s="1"/>
      <c r="J129" s="1"/>
      <c r="K129" s="1"/>
      <c r="L129" s="1"/>
      <c r="M129" s="1"/>
      <c r="N129" s="286" t="s">
        <v>188</v>
      </c>
      <c r="O129" s="138" t="s">
        <v>142</v>
      </c>
      <c r="P129" s="139">
        <f>SUMIF($O$7:$O$126,$O129,P$7:P$126)</f>
        <v>0</v>
      </c>
      <c r="Q129" s="139">
        <f>SUMIF($O$7:$O$126,$O129,Q$7:Q$126)</f>
        <v>0</v>
      </c>
      <c r="R129" s="140">
        <f t="shared" ref="R129:AJ130" si="176">SUMIF($O$7:$O$126,$O129,R$7:R$126)</f>
        <v>0</v>
      </c>
      <c r="S129" s="140">
        <f t="shared" si="176"/>
        <v>0</v>
      </c>
      <c r="T129" s="140">
        <f t="shared" si="176"/>
        <v>0</v>
      </c>
      <c r="U129" s="140">
        <f t="shared" si="176"/>
        <v>0</v>
      </c>
      <c r="V129" s="140">
        <f t="shared" si="176"/>
        <v>0</v>
      </c>
      <c r="W129" s="140">
        <f t="shared" si="176"/>
        <v>0</v>
      </c>
      <c r="X129" s="140">
        <f t="shared" si="176"/>
        <v>0</v>
      </c>
      <c r="Y129" s="140">
        <f t="shared" si="176"/>
        <v>0</v>
      </c>
      <c r="Z129" s="140">
        <f t="shared" si="176"/>
        <v>0</v>
      </c>
      <c r="AA129" s="140">
        <f t="shared" si="176"/>
        <v>0</v>
      </c>
      <c r="AB129" s="140">
        <f t="shared" si="176"/>
        <v>0</v>
      </c>
      <c r="AC129" s="140">
        <f t="shared" si="176"/>
        <v>0</v>
      </c>
      <c r="AD129" s="140">
        <f t="shared" si="176"/>
        <v>0</v>
      </c>
      <c r="AE129" s="140">
        <f t="shared" si="176"/>
        <v>0</v>
      </c>
      <c r="AF129" s="140">
        <f t="shared" si="176"/>
        <v>0</v>
      </c>
      <c r="AG129" s="140">
        <f t="shared" si="176"/>
        <v>0</v>
      </c>
      <c r="AH129" s="140">
        <f t="shared" si="176"/>
        <v>0</v>
      </c>
      <c r="AI129" s="140">
        <f t="shared" si="176"/>
        <v>0</v>
      </c>
      <c r="AJ129" s="141">
        <f t="shared" si="176"/>
        <v>0</v>
      </c>
      <c r="AK129" s="1"/>
      <c r="AL129" s="365"/>
      <c r="AM129" s="362"/>
      <c r="AN129" s="363"/>
      <c r="AO129" s="363">
        <f>COUNTIF($AO$7:$AO$126,$N131)</f>
        <v>60</v>
      </c>
      <c r="AP129" s="363"/>
      <c r="AQ129" s="363"/>
      <c r="AR129" s="363"/>
      <c r="AS129" s="363"/>
      <c r="AT129" s="362"/>
      <c r="AU129" s="362"/>
      <c r="AV129" s="362"/>
      <c r="AW129" s="362"/>
      <c r="AX129" s="362"/>
    </row>
    <row r="130" spans="2:50" ht="30" customHeight="1" thickTop="1" thickBot="1" x14ac:dyDescent="0.35">
      <c r="B130" s="1"/>
      <c r="C130" s="8"/>
      <c r="D130" s="1"/>
      <c r="E130" s="1"/>
      <c r="F130" s="1"/>
      <c r="G130" s="1"/>
      <c r="H130" s="1"/>
      <c r="I130" s="1"/>
      <c r="J130" s="1"/>
      <c r="K130" s="1"/>
      <c r="L130" s="1"/>
      <c r="M130" s="1"/>
      <c r="N130" s="287"/>
      <c r="O130" s="142" t="s">
        <v>143</v>
      </c>
      <c r="P130" s="398">
        <f t="shared" ref="P130:AJ130" si="177">SUMIF($O$7:$O$126,$O130,P$7:P$126)</f>
        <v>0</v>
      </c>
      <c r="Q130" s="398">
        <f t="shared" si="177"/>
        <v>0</v>
      </c>
      <c r="R130" s="399">
        <f t="shared" si="176"/>
        <v>0</v>
      </c>
      <c r="S130" s="399">
        <f t="shared" si="176"/>
        <v>0</v>
      </c>
      <c r="T130" s="399">
        <f t="shared" si="176"/>
        <v>0</v>
      </c>
      <c r="U130" s="399">
        <f t="shared" si="176"/>
        <v>0</v>
      </c>
      <c r="V130" s="399">
        <f t="shared" si="176"/>
        <v>0</v>
      </c>
      <c r="W130" s="399">
        <f t="shared" si="176"/>
        <v>0</v>
      </c>
      <c r="X130" s="399">
        <f t="shared" si="176"/>
        <v>0</v>
      </c>
      <c r="Y130" s="399">
        <f t="shared" si="176"/>
        <v>0</v>
      </c>
      <c r="Z130" s="399">
        <f t="shared" si="176"/>
        <v>0</v>
      </c>
      <c r="AA130" s="399">
        <f t="shared" si="176"/>
        <v>0</v>
      </c>
      <c r="AB130" s="399">
        <f t="shared" si="176"/>
        <v>0</v>
      </c>
      <c r="AC130" s="399">
        <f t="shared" si="176"/>
        <v>0</v>
      </c>
      <c r="AD130" s="399">
        <f t="shared" si="176"/>
        <v>0</v>
      </c>
      <c r="AE130" s="399">
        <f t="shared" si="176"/>
        <v>0</v>
      </c>
      <c r="AF130" s="399">
        <f t="shared" si="176"/>
        <v>0</v>
      </c>
      <c r="AG130" s="399">
        <f t="shared" si="176"/>
        <v>0</v>
      </c>
      <c r="AH130" s="399">
        <f t="shared" si="176"/>
        <v>0</v>
      </c>
      <c r="AI130" s="399">
        <f t="shared" si="176"/>
        <v>0</v>
      </c>
      <c r="AJ130" s="400">
        <f t="shared" si="176"/>
        <v>0</v>
      </c>
      <c r="AK130" s="1"/>
      <c r="AL130" s="365"/>
      <c r="AM130" s="362"/>
      <c r="AN130" s="363"/>
      <c r="AO130" s="363">
        <f>COUNTIF($AO$7:$AO$126,$N133)</f>
        <v>60</v>
      </c>
      <c r="AP130" s="363"/>
      <c r="AQ130" s="363"/>
      <c r="AR130" s="363"/>
      <c r="AS130" s="363"/>
      <c r="AT130" s="362"/>
      <c r="AU130" s="362"/>
      <c r="AV130" s="362"/>
      <c r="AW130" s="362"/>
      <c r="AX130" s="362"/>
    </row>
    <row r="131" spans="2:50" ht="30" customHeight="1" thickTop="1" thickBot="1" x14ac:dyDescent="0.35">
      <c r="B131" s="1"/>
      <c r="C131" s="8"/>
      <c r="D131" s="1"/>
      <c r="E131" s="1"/>
      <c r="F131" s="1"/>
      <c r="G131" s="1"/>
      <c r="H131" s="1"/>
      <c r="I131" s="1"/>
      <c r="J131" s="1"/>
      <c r="K131" s="1"/>
      <c r="L131" s="1"/>
      <c r="M131" s="1"/>
      <c r="N131" s="284" t="s">
        <v>144</v>
      </c>
      <c r="O131" s="136" t="s">
        <v>142</v>
      </c>
      <c r="P131" s="137">
        <f t="shared" ref="P131:Y132" si="178">SUMIFS(P$7:P$126,$AO$7:$AO$126,$N$131,$O$7:$O$126,$O131)</f>
        <v>0</v>
      </c>
      <c r="Q131" s="137">
        <f t="shared" si="178"/>
        <v>0</v>
      </c>
      <c r="R131" s="114">
        <f t="shared" si="178"/>
        <v>0</v>
      </c>
      <c r="S131" s="114">
        <f t="shared" si="178"/>
        <v>0</v>
      </c>
      <c r="T131" s="114">
        <f t="shared" si="178"/>
        <v>0</v>
      </c>
      <c r="U131" s="114">
        <f t="shared" si="178"/>
        <v>0</v>
      </c>
      <c r="V131" s="114">
        <f t="shared" si="178"/>
        <v>0</v>
      </c>
      <c r="W131" s="114">
        <f t="shared" si="178"/>
        <v>0</v>
      </c>
      <c r="X131" s="114">
        <f t="shared" si="178"/>
        <v>0</v>
      </c>
      <c r="Y131" s="114">
        <f t="shared" si="178"/>
        <v>0</v>
      </c>
      <c r="Z131" s="114">
        <f t="shared" ref="Z131:AJ132" si="179">SUMIFS(Z$7:Z$126,$AO$7:$AO$126,$N$131,$O$7:$O$126,$O131)</f>
        <v>0</v>
      </c>
      <c r="AA131" s="114">
        <f t="shared" si="179"/>
        <v>0</v>
      </c>
      <c r="AB131" s="114">
        <f t="shared" si="179"/>
        <v>0</v>
      </c>
      <c r="AC131" s="114">
        <f t="shared" si="179"/>
        <v>0</v>
      </c>
      <c r="AD131" s="114">
        <f t="shared" si="179"/>
        <v>0</v>
      </c>
      <c r="AE131" s="114">
        <f t="shared" si="179"/>
        <v>0</v>
      </c>
      <c r="AF131" s="114">
        <f t="shared" si="179"/>
        <v>0</v>
      </c>
      <c r="AG131" s="114">
        <f t="shared" si="179"/>
        <v>0</v>
      </c>
      <c r="AH131" s="114">
        <f t="shared" si="179"/>
        <v>0</v>
      </c>
      <c r="AI131" s="114">
        <f t="shared" si="179"/>
        <v>0</v>
      </c>
      <c r="AJ131" s="115">
        <f t="shared" si="179"/>
        <v>0</v>
      </c>
      <c r="AK131" s="1"/>
      <c r="AL131" s="365"/>
      <c r="AM131" s="362"/>
      <c r="AN131" s="363"/>
      <c r="AO131" s="363"/>
      <c r="AP131" s="363"/>
      <c r="AQ131" s="363"/>
      <c r="AR131" s="363"/>
      <c r="AS131" s="363"/>
      <c r="AT131" s="362"/>
      <c r="AU131" s="362"/>
      <c r="AV131" s="362"/>
      <c r="AW131" s="362"/>
      <c r="AX131" s="362"/>
    </row>
    <row r="132" spans="2:50" ht="30" customHeight="1" thickTop="1" thickBot="1" x14ac:dyDescent="0.35">
      <c r="B132" s="1"/>
      <c r="C132" s="8"/>
      <c r="D132" s="1"/>
      <c r="E132" s="1"/>
      <c r="F132" s="1"/>
      <c r="G132" s="1"/>
      <c r="H132" s="1"/>
      <c r="I132" s="1"/>
      <c r="J132" s="1"/>
      <c r="K132" s="1"/>
      <c r="L132" s="1"/>
      <c r="M132" s="1"/>
      <c r="N132" s="285"/>
      <c r="O132" s="134" t="s">
        <v>143</v>
      </c>
      <c r="P132" s="401">
        <f t="shared" si="178"/>
        <v>0</v>
      </c>
      <c r="Q132" s="401">
        <f t="shared" si="178"/>
        <v>0</v>
      </c>
      <c r="R132" s="402">
        <f t="shared" si="178"/>
        <v>0</v>
      </c>
      <c r="S132" s="402">
        <f t="shared" si="178"/>
        <v>0</v>
      </c>
      <c r="T132" s="402">
        <f t="shared" si="178"/>
        <v>0</v>
      </c>
      <c r="U132" s="402">
        <f t="shared" si="178"/>
        <v>0</v>
      </c>
      <c r="V132" s="402">
        <f t="shared" si="178"/>
        <v>0</v>
      </c>
      <c r="W132" s="402">
        <f t="shared" si="178"/>
        <v>0</v>
      </c>
      <c r="X132" s="402">
        <f t="shared" si="178"/>
        <v>0</v>
      </c>
      <c r="Y132" s="402">
        <f t="shared" si="178"/>
        <v>0</v>
      </c>
      <c r="Z132" s="402">
        <f t="shared" si="179"/>
        <v>0</v>
      </c>
      <c r="AA132" s="402">
        <f t="shared" si="179"/>
        <v>0</v>
      </c>
      <c r="AB132" s="402">
        <f t="shared" si="179"/>
        <v>0</v>
      </c>
      <c r="AC132" s="402">
        <f t="shared" si="179"/>
        <v>0</v>
      </c>
      <c r="AD132" s="402">
        <f t="shared" si="179"/>
        <v>0</v>
      </c>
      <c r="AE132" s="402">
        <f t="shared" si="179"/>
        <v>0</v>
      </c>
      <c r="AF132" s="402">
        <f t="shared" si="179"/>
        <v>0</v>
      </c>
      <c r="AG132" s="402">
        <f t="shared" si="179"/>
        <v>0</v>
      </c>
      <c r="AH132" s="402">
        <f t="shared" si="179"/>
        <v>0</v>
      </c>
      <c r="AI132" s="402">
        <f t="shared" si="179"/>
        <v>0</v>
      </c>
      <c r="AJ132" s="403">
        <f t="shared" si="179"/>
        <v>0</v>
      </c>
      <c r="AK132" s="1"/>
      <c r="AL132" s="365"/>
      <c r="AM132" s="362"/>
      <c r="AN132" s="363"/>
      <c r="AO132" s="363"/>
      <c r="AP132" s="363"/>
      <c r="AQ132" s="363"/>
      <c r="AR132" s="363"/>
      <c r="AS132" s="363"/>
      <c r="AT132" s="362"/>
      <c r="AU132" s="362"/>
      <c r="AV132" s="362"/>
      <c r="AW132" s="362"/>
      <c r="AX132" s="362"/>
    </row>
    <row r="133" spans="2:50" ht="30" customHeight="1" thickTop="1" thickBot="1" x14ac:dyDescent="0.35">
      <c r="B133" s="1"/>
      <c r="C133" s="8"/>
      <c r="D133" s="1"/>
      <c r="E133" s="1"/>
      <c r="F133" s="1"/>
      <c r="G133" s="1"/>
      <c r="H133" s="1"/>
      <c r="I133" s="1"/>
      <c r="J133" s="1"/>
      <c r="K133" s="1"/>
      <c r="L133" s="1"/>
      <c r="M133" s="1"/>
      <c r="N133" s="285" t="s">
        <v>145</v>
      </c>
      <c r="O133" s="134" t="s">
        <v>142</v>
      </c>
      <c r="P133" s="133">
        <f t="shared" ref="P133:Y134" si="180">SUMIFS(P$7:P$126,$AO$7:$AO$126,$N$133,$O$7:$O$126,$O133)</f>
        <v>0</v>
      </c>
      <c r="Q133" s="133">
        <f t="shared" si="180"/>
        <v>0</v>
      </c>
      <c r="R133" s="104">
        <f t="shared" si="180"/>
        <v>0</v>
      </c>
      <c r="S133" s="104">
        <f t="shared" si="180"/>
        <v>0</v>
      </c>
      <c r="T133" s="104">
        <f t="shared" si="180"/>
        <v>0</v>
      </c>
      <c r="U133" s="104">
        <f t="shared" si="180"/>
        <v>0</v>
      </c>
      <c r="V133" s="104">
        <f t="shared" si="180"/>
        <v>0</v>
      </c>
      <c r="W133" s="104">
        <f t="shared" si="180"/>
        <v>0</v>
      </c>
      <c r="X133" s="104">
        <f t="shared" si="180"/>
        <v>0</v>
      </c>
      <c r="Y133" s="104">
        <f t="shared" si="180"/>
        <v>0</v>
      </c>
      <c r="Z133" s="104">
        <f t="shared" ref="Z133:AJ134" si="181">SUMIFS(Z$7:Z$126,$AO$7:$AO$126,$N$133,$O$7:$O$126,$O133)</f>
        <v>0</v>
      </c>
      <c r="AA133" s="104">
        <f t="shared" si="181"/>
        <v>0</v>
      </c>
      <c r="AB133" s="104">
        <f t="shared" si="181"/>
        <v>0</v>
      </c>
      <c r="AC133" s="104">
        <f t="shared" si="181"/>
        <v>0</v>
      </c>
      <c r="AD133" s="104">
        <f t="shared" si="181"/>
        <v>0</v>
      </c>
      <c r="AE133" s="104">
        <f t="shared" si="181"/>
        <v>0</v>
      </c>
      <c r="AF133" s="104">
        <f t="shared" si="181"/>
        <v>0</v>
      </c>
      <c r="AG133" s="104">
        <f t="shared" si="181"/>
        <v>0</v>
      </c>
      <c r="AH133" s="104">
        <f t="shared" si="181"/>
        <v>0</v>
      </c>
      <c r="AI133" s="104">
        <f t="shared" si="181"/>
        <v>0</v>
      </c>
      <c r="AJ133" s="105">
        <f t="shared" si="181"/>
        <v>0</v>
      </c>
      <c r="AK133" s="1"/>
      <c r="AL133" s="365"/>
      <c r="AM133" s="362"/>
      <c r="AN133" s="363"/>
      <c r="AO133" s="363"/>
      <c r="AP133" s="363"/>
      <c r="AQ133" s="363"/>
      <c r="AR133" s="363"/>
      <c r="AS133" s="363"/>
      <c r="AT133" s="362"/>
      <c r="AU133" s="362"/>
      <c r="AV133" s="362"/>
      <c r="AW133" s="362"/>
      <c r="AX133" s="362"/>
    </row>
    <row r="134" spans="2:50" ht="30" customHeight="1" thickTop="1" thickBot="1" x14ac:dyDescent="0.35">
      <c r="B134" s="1"/>
      <c r="C134" s="8"/>
      <c r="D134" s="1"/>
      <c r="E134" s="1"/>
      <c r="F134" s="1"/>
      <c r="G134" s="1"/>
      <c r="H134" s="1"/>
      <c r="I134" s="1"/>
      <c r="J134" s="1"/>
      <c r="K134" s="1"/>
      <c r="L134" s="1"/>
      <c r="M134" s="1"/>
      <c r="N134" s="288"/>
      <c r="O134" s="135" t="s">
        <v>143</v>
      </c>
      <c r="P134" s="404">
        <f t="shared" si="180"/>
        <v>0</v>
      </c>
      <c r="Q134" s="404">
        <f t="shared" si="180"/>
        <v>0</v>
      </c>
      <c r="R134" s="405">
        <f t="shared" si="180"/>
        <v>0</v>
      </c>
      <c r="S134" s="405">
        <f t="shared" si="180"/>
        <v>0</v>
      </c>
      <c r="T134" s="405">
        <f t="shared" si="180"/>
        <v>0</v>
      </c>
      <c r="U134" s="405">
        <f t="shared" si="180"/>
        <v>0</v>
      </c>
      <c r="V134" s="405">
        <f t="shared" si="180"/>
        <v>0</v>
      </c>
      <c r="W134" s="405">
        <f t="shared" si="180"/>
        <v>0</v>
      </c>
      <c r="X134" s="405">
        <f t="shared" si="180"/>
        <v>0</v>
      </c>
      <c r="Y134" s="405">
        <f t="shared" si="180"/>
        <v>0</v>
      </c>
      <c r="Z134" s="405">
        <f t="shared" si="181"/>
        <v>0</v>
      </c>
      <c r="AA134" s="405">
        <f t="shared" si="181"/>
        <v>0</v>
      </c>
      <c r="AB134" s="405">
        <f t="shared" si="181"/>
        <v>0</v>
      </c>
      <c r="AC134" s="405">
        <f t="shared" si="181"/>
        <v>0</v>
      </c>
      <c r="AD134" s="405">
        <f t="shared" si="181"/>
        <v>0</v>
      </c>
      <c r="AE134" s="405">
        <f t="shared" si="181"/>
        <v>0</v>
      </c>
      <c r="AF134" s="405">
        <f t="shared" si="181"/>
        <v>0</v>
      </c>
      <c r="AG134" s="405">
        <f t="shared" si="181"/>
        <v>0</v>
      </c>
      <c r="AH134" s="405">
        <f t="shared" si="181"/>
        <v>0</v>
      </c>
      <c r="AI134" s="405">
        <f t="shared" si="181"/>
        <v>0</v>
      </c>
      <c r="AJ134" s="406">
        <f t="shared" si="181"/>
        <v>0</v>
      </c>
      <c r="AK134" s="1"/>
      <c r="AL134" s="365"/>
      <c r="AM134" s="362"/>
      <c r="AN134" s="363"/>
      <c r="AO134" s="363"/>
      <c r="AP134" s="363"/>
      <c r="AQ134" s="363"/>
      <c r="AR134" s="363"/>
      <c r="AS134" s="363"/>
      <c r="AT134" s="362"/>
      <c r="AU134" s="362"/>
      <c r="AV134" s="362"/>
      <c r="AW134" s="362"/>
      <c r="AX134" s="362"/>
    </row>
    <row r="135" spans="2:50" ht="4.8" customHeight="1" thickTop="1" thickBot="1" x14ac:dyDescent="0.35">
      <c r="B135" s="1"/>
      <c r="C135" s="8"/>
      <c r="D135" s="1"/>
      <c r="E135" s="1"/>
      <c r="F135" s="1"/>
      <c r="G135" s="1"/>
      <c r="H135" s="1"/>
      <c r="I135" s="1"/>
      <c r="J135" s="1"/>
      <c r="K135" s="1"/>
      <c r="L135" s="1"/>
      <c r="M135" s="1"/>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
      <c r="AL135" s="365"/>
      <c r="AM135" s="362"/>
      <c r="AN135" s="363"/>
      <c r="AO135" s="363"/>
      <c r="AP135" s="363"/>
      <c r="AQ135" s="363"/>
      <c r="AR135" s="363"/>
      <c r="AS135" s="363"/>
      <c r="AT135" s="362"/>
      <c r="AU135" s="362"/>
      <c r="AV135" s="362"/>
      <c r="AW135" s="362"/>
      <c r="AX135" s="362"/>
    </row>
    <row r="136" spans="2:50" ht="30" customHeight="1" thickTop="1" thickBot="1" x14ac:dyDescent="0.35">
      <c r="B136" s="1"/>
      <c r="C136" s="8"/>
      <c r="D136" s="1"/>
      <c r="E136" s="1"/>
      <c r="F136" s="1"/>
      <c r="G136" s="1"/>
      <c r="H136" s="1"/>
      <c r="I136" s="1"/>
      <c r="J136" s="1"/>
      <c r="K136" s="1"/>
      <c r="L136" s="1"/>
      <c r="M136" s="307" t="s">
        <v>187</v>
      </c>
      <c r="N136" s="301" t="s">
        <v>200</v>
      </c>
      <c r="O136" s="144" t="s">
        <v>142</v>
      </c>
      <c r="P136" s="140">
        <f>SUMIFS(P$7:P$126,$AQ$7:$AQ$126,$M$136,$AP$7:$AP$126,$M$158,$O$7:$O$126,$O136)</f>
        <v>0</v>
      </c>
      <c r="Q136" s="140">
        <f>SUMIFS(Q$7:Q$126,$AQ$7:$AQ$126,$M$136,$O$7:$O$126,$O136)</f>
        <v>0</v>
      </c>
      <c r="R136" s="140">
        <f>SUMIFS(R$7:R$126,$AQ$7:$AQ$126,$M$136,$O$7:$O$126,$O136)</f>
        <v>0</v>
      </c>
      <c r="S136" s="140">
        <f>SUMIFS(S$7:S$126,$AQ$7:$AQ$126,$M$136,$O$7:$O$126,$O136)</f>
        <v>0</v>
      </c>
      <c r="T136" s="140">
        <f>SUMIFS(T$7:T$126,$AQ$7:$AQ$126,$M$136,$O$7:$O$126,$O136)</f>
        <v>0</v>
      </c>
      <c r="U136" s="140">
        <f>SUMIFS(U$7:U$126,$AQ$7:$AQ$126,$M$136,$O$7:$O$126,$O136)</f>
        <v>0</v>
      </c>
      <c r="V136" s="140">
        <f>SUMIFS(V$7:V$126,$AQ$7:$AQ$126,$M$136,$O$7:$O$126,$O136)</f>
        <v>0</v>
      </c>
      <c r="W136" s="140">
        <f>SUMIFS(W$7:W$126,$AQ$7:$AQ$126,$M$136,$O$7:$O$126,$O136)</f>
        <v>0</v>
      </c>
      <c r="X136" s="140">
        <f>SUMIFS(X$7:X$126,$AQ$7:$AQ$126,$M$136,$O$7:$O$126,$O136)</f>
        <v>0</v>
      </c>
      <c r="Y136" s="140">
        <f>SUMIFS(Y$7:Y$126,$AQ$7:$AQ$126,$M$136,$O$7:$O$126,$O136)</f>
        <v>0</v>
      </c>
      <c r="Z136" s="140">
        <f>SUMIFS(Z$7:Z$126,$AQ$7:$AQ$126,$M$136,$O$7:$O$126,$O136)</f>
        <v>0</v>
      </c>
      <c r="AA136" s="140">
        <f>SUMIFS(AA$7:AA$126,$AQ$7:$AQ$126,$M$136,$O$7:$O$126,$O136)</f>
        <v>0</v>
      </c>
      <c r="AB136" s="140">
        <f>SUMIFS(AB$7:AB$126,$AQ$7:$AQ$126,$M$136,$O$7:$O$126,$O136)</f>
        <v>0</v>
      </c>
      <c r="AC136" s="140">
        <f>SUMIFS(AC$7:AC$126,$AQ$7:$AQ$126,$M$136,$O$7:$O$126,$O136)</f>
        <v>0</v>
      </c>
      <c r="AD136" s="140">
        <f>SUMIFS(AD$7:AD$126,$AQ$7:$AQ$126,$M$136,$O$7:$O$126,$O136)</f>
        <v>0</v>
      </c>
      <c r="AE136" s="140">
        <f>SUMIFS(AE$7:AE$126,$AQ$7:$AQ$126,$M$136,$O$7:$O$126,$O136)</f>
        <v>0</v>
      </c>
      <c r="AF136" s="140">
        <f>SUMIFS(AF$7:AF$126,$AQ$7:$AQ$126,$M$136,$O$7:$O$126,$O136)</f>
        <v>0</v>
      </c>
      <c r="AG136" s="140">
        <f>SUMIFS(AG$7:AG$126,$AQ$7:$AQ$126,$M$136,$O$7:$O$126,$O136)</f>
        <v>0</v>
      </c>
      <c r="AH136" s="140">
        <f>SUMIFS(AH$7:AH$126,$AQ$7:$AQ$126,$M$136,$O$7:$O$126,$O136)</f>
        <v>0</v>
      </c>
      <c r="AI136" s="140">
        <f>SUMIFS(AI$7:AI$126,$AQ$7:$AQ$126,$M$136,$O$7:$O$126,$O136)</f>
        <v>0</v>
      </c>
      <c r="AJ136" s="141">
        <f>SUMIFS(AJ$7:AJ$126,$AQ$7:$AQ$126,$M$136,$O$7:$O$126,$O136)</f>
        <v>0</v>
      </c>
      <c r="AK136" s="1"/>
      <c r="AL136" s="365"/>
      <c r="AM136" s="362"/>
      <c r="AN136" s="363"/>
      <c r="AO136" s="363"/>
      <c r="AP136" s="363"/>
      <c r="AQ136" s="363"/>
      <c r="AR136" s="363"/>
      <c r="AS136" s="363"/>
      <c r="AT136" s="362"/>
      <c r="AU136" s="362"/>
      <c r="AV136" s="362"/>
      <c r="AW136" s="362"/>
      <c r="AX136" s="362"/>
    </row>
    <row r="137" spans="2:50" ht="30" customHeight="1" thickTop="1" thickBot="1" x14ac:dyDescent="0.35">
      <c r="B137" s="1"/>
      <c r="C137" s="8"/>
      <c r="D137" s="1"/>
      <c r="E137" s="1"/>
      <c r="F137" s="1"/>
      <c r="G137" s="1"/>
      <c r="H137" s="1"/>
      <c r="I137" s="1"/>
      <c r="J137" s="1"/>
      <c r="K137" s="1"/>
      <c r="L137" s="1"/>
      <c r="M137" s="307"/>
      <c r="N137" s="302"/>
      <c r="O137" s="145" t="s">
        <v>143</v>
      </c>
      <c r="P137" s="399">
        <f>SUMIFS(P$7:P$126,$AQ$7:$AQ$126,$M$136,$O$7:$O$126,$O137)</f>
        <v>0</v>
      </c>
      <c r="Q137" s="399">
        <f>SUMIFS(Q$7:Q$126,$AQ$7:$AQ$126,$M$136,$O$7:$O$126,$O137)</f>
        <v>0</v>
      </c>
      <c r="R137" s="399">
        <f>SUMIFS(R$7:R$126,$AQ$7:$AQ$126,$M$136,$O$7:$O$126,$O137)</f>
        <v>0</v>
      </c>
      <c r="S137" s="399">
        <f>SUMIFS(S$7:S$126,$AQ$7:$AQ$126,$M$136,$O$7:$O$126,$O137)</f>
        <v>0</v>
      </c>
      <c r="T137" s="399">
        <f>SUMIFS(T$7:T$126,$AQ$7:$AQ$126,$M$136,$O$7:$O$126,$O137)</f>
        <v>0</v>
      </c>
      <c r="U137" s="399">
        <f>SUMIFS(U$7:U$126,$AQ$7:$AQ$126,$M$136,$O$7:$O$126,$O137)</f>
        <v>0</v>
      </c>
      <c r="V137" s="399">
        <f>SUMIFS(V$7:V$126,$AQ$7:$AQ$126,$M$136,$O$7:$O$126,$O137)</f>
        <v>0</v>
      </c>
      <c r="W137" s="399">
        <f>SUMIFS(W$7:W$126,$AQ$7:$AQ$126,$M$136,$O$7:$O$126,$O137)</f>
        <v>0</v>
      </c>
      <c r="X137" s="399">
        <f>SUMIFS(X$7:X$126,$AQ$7:$AQ$126,$M$136,$O$7:$O$126,$O137)</f>
        <v>0</v>
      </c>
      <c r="Y137" s="399">
        <f>SUMIFS(Y$7:Y$126,$AQ$7:$AQ$126,$M$136,$O$7:$O$126,$O137)</f>
        <v>0</v>
      </c>
      <c r="Z137" s="399">
        <f>SUMIFS(Z$7:Z$126,$AQ$7:$AQ$126,$M$136,$O$7:$O$126,$O137)</f>
        <v>0</v>
      </c>
      <c r="AA137" s="399">
        <f>SUMIFS(AA$7:AA$126,$AQ$7:$AQ$126,$M$136,$O$7:$O$126,$O137)</f>
        <v>0</v>
      </c>
      <c r="AB137" s="399">
        <f>SUMIFS(AB$7:AB$126,$AQ$7:$AQ$126,$M$136,$O$7:$O$126,$O137)</f>
        <v>0</v>
      </c>
      <c r="AC137" s="399">
        <f>SUMIFS(AC$7:AC$126,$AQ$7:$AQ$126,$M$136,$O$7:$O$126,$O137)</f>
        <v>0</v>
      </c>
      <c r="AD137" s="399">
        <f>SUMIFS(AD$7:AD$126,$AQ$7:$AQ$126,$M$136,$O$7:$O$126,$O137)</f>
        <v>0</v>
      </c>
      <c r="AE137" s="399">
        <f>SUMIFS(AE$7:AE$126,$AQ$7:$AQ$126,$M$136,$O$7:$O$126,$O137)</f>
        <v>0</v>
      </c>
      <c r="AF137" s="399">
        <f>SUMIFS(AF$7:AF$126,$AQ$7:$AQ$126,$M$136,$O$7:$O$126,$O137)</f>
        <v>0</v>
      </c>
      <c r="AG137" s="399">
        <f>SUMIFS(AG$7:AG$126,$AQ$7:$AQ$126,$M$136,$O$7:$O$126,$O137)</f>
        <v>0</v>
      </c>
      <c r="AH137" s="399">
        <f>SUMIFS(AH$7:AH$126,$AQ$7:$AQ$126,$M$136,$O$7:$O$126,$O137)</f>
        <v>0</v>
      </c>
      <c r="AI137" s="399">
        <f>SUMIFS(AI$7:AI$126,$AQ$7:$AQ$126,$M$136,$O$7:$O$126,$O137)</f>
        <v>0</v>
      </c>
      <c r="AJ137" s="400">
        <f>SUMIFS(AJ$7:AJ$126,$AQ$7:$AQ$126,$M$136,$O$7:$O$126,$O137)</f>
        <v>0</v>
      </c>
      <c r="AK137" s="1"/>
      <c r="AL137" s="365"/>
      <c r="AM137" s="362"/>
      <c r="AN137" s="363"/>
      <c r="AO137" s="363"/>
      <c r="AP137" s="363"/>
      <c r="AQ137" s="363"/>
      <c r="AR137" s="363"/>
      <c r="AS137" s="363"/>
      <c r="AT137" s="362"/>
      <c r="AU137" s="362"/>
      <c r="AV137" s="362"/>
      <c r="AW137" s="362"/>
      <c r="AX137" s="362"/>
    </row>
    <row r="138" spans="2:50" ht="30" customHeight="1" thickTop="1" thickBot="1" x14ac:dyDescent="0.35">
      <c r="B138" s="1"/>
      <c r="C138" s="8"/>
      <c r="D138" s="1"/>
      <c r="E138" s="1"/>
      <c r="F138" s="1"/>
      <c r="G138" s="1"/>
      <c r="H138" s="1"/>
      <c r="I138" s="1"/>
      <c r="J138" s="1"/>
      <c r="K138" s="1"/>
      <c r="L138" s="1"/>
      <c r="M138" s="1"/>
      <c r="N138" s="304" t="s">
        <v>78</v>
      </c>
      <c r="O138" s="143" t="s">
        <v>142</v>
      </c>
      <c r="P138" s="114">
        <f>SUMIFS(P$7:P$126,$AQ$7:$AQ$126,$M$136,$O$7:$O$126,$O138)</f>
        <v>0</v>
      </c>
      <c r="Q138" s="114">
        <f>SUMIFS(Q$7:Q$126,$AQ$7:$AQ$126,$M$136,$O$7:$O$126,$O138)</f>
        <v>0</v>
      </c>
      <c r="R138" s="114">
        <f>SUMIFS(R$7:R$126,$AQ$7:$AQ$126,$M$136,$O$7:$O$126,$O138)</f>
        <v>0</v>
      </c>
      <c r="S138" s="114">
        <f>SUMIFS(S$7:S$126,$AQ$7:$AQ$126,$M$136,$O$7:$O$126,$O138)</f>
        <v>0</v>
      </c>
      <c r="T138" s="114">
        <f>SUMIFS(T$7:T$126,$AQ$7:$AQ$126,$M$136,$O$7:$O$126,$O138)</f>
        <v>0</v>
      </c>
      <c r="U138" s="114">
        <f>SUMIFS(U$7:U$126,$AQ$7:$AQ$126,$M$136,$O$7:$O$126,$O138)</f>
        <v>0</v>
      </c>
      <c r="V138" s="114">
        <f>SUMIFS(V$7:V$126,$AQ$7:$AQ$126,$M$136,$O$7:$O$126,$O138)</f>
        <v>0</v>
      </c>
      <c r="W138" s="114">
        <f>SUMIFS(W$7:W$126,$AQ$7:$AQ$126,$M$136,$O$7:$O$126,$O138)</f>
        <v>0</v>
      </c>
      <c r="X138" s="114">
        <f>SUMIFS(X$7:X$126,$AQ$7:$AQ$126,$M$136,$O$7:$O$126,$O138)</f>
        <v>0</v>
      </c>
      <c r="Y138" s="114">
        <f>SUMIFS(Y$7:Y$126,$AQ$7:$AQ$126,$M$136,$O$7:$O$126,$O138)</f>
        <v>0</v>
      </c>
      <c r="Z138" s="114">
        <f>SUMIFS(Z$7:Z$126,$AQ$7:$AQ$126,$M$136,$O$7:$O$126,$O138)</f>
        <v>0</v>
      </c>
      <c r="AA138" s="114">
        <f>SUMIFS(AA$7:AA$126,$AQ$7:$AQ$126,$M$136,$O$7:$O$126,$O138)</f>
        <v>0</v>
      </c>
      <c r="AB138" s="114">
        <f>SUMIFS(AB$7:AB$126,$AQ$7:$AQ$126,$M$136,$O$7:$O$126,$O138)</f>
        <v>0</v>
      </c>
      <c r="AC138" s="114">
        <f>SUMIFS(AC$7:AC$126,$AQ$7:$AQ$126,$M$136,$O$7:$O$126,$O138)</f>
        <v>0</v>
      </c>
      <c r="AD138" s="114">
        <f>SUMIFS(AD$7:AD$126,$AQ$7:$AQ$126,$M$136,$O$7:$O$126,$O138)</f>
        <v>0</v>
      </c>
      <c r="AE138" s="114">
        <f>SUMIFS(AE$7:AE$126,$AQ$7:$AQ$126,$M$136,$O$7:$O$126,$O138)</f>
        <v>0</v>
      </c>
      <c r="AF138" s="114">
        <f>SUMIFS(AF$7:AF$126,$AQ$7:$AQ$126,$M$136,$O$7:$O$126,$O138)</f>
        <v>0</v>
      </c>
      <c r="AG138" s="114">
        <f>SUMIFS(AG$7:AG$126,$AQ$7:$AQ$126,$M$136,$O$7:$O$126,$O138)</f>
        <v>0</v>
      </c>
      <c r="AH138" s="114">
        <f>SUMIFS(AH$7:AH$126,$AQ$7:$AQ$126,$M$136,$O$7:$O$126,$O138)</f>
        <v>0</v>
      </c>
      <c r="AI138" s="114">
        <f>SUMIFS(AI$7:AI$126,$AQ$7:$AQ$126,$M$136,$O$7:$O$126,$O138)</f>
        <v>0</v>
      </c>
      <c r="AJ138" s="115">
        <f>SUMIFS(AJ$7:AJ$126,$AQ$7:$AQ$126,$M$136,$O$7:$O$126,$O138)</f>
        <v>0</v>
      </c>
      <c r="AK138" s="1"/>
      <c r="AL138" s="365"/>
      <c r="AM138" s="362"/>
      <c r="AN138" s="363"/>
      <c r="AO138" s="363"/>
      <c r="AP138" s="363"/>
      <c r="AQ138" s="363"/>
      <c r="AR138" s="363"/>
      <c r="AS138" s="363"/>
      <c r="AT138" s="362"/>
      <c r="AU138" s="362"/>
      <c r="AV138" s="362"/>
      <c r="AW138" s="362"/>
      <c r="AX138" s="362"/>
    </row>
    <row r="139" spans="2:50" ht="30" customHeight="1" thickTop="1" thickBot="1" x14ac:dyDescent="0.35">
      <c r="B139" s="1"/>
      <c r="C139" s="8"/>
      <c r="D139" s="1"/>
      <c r="E139" s="1"/>
      <c r="F139" s="1"/>
      <c r="G139" s="1"/>
      <c r="H139" s="1"/>
      <c r="I139" s="1"/>
      <c r="J139" s="1"/>
      <c r="K139" s="1"/>
      <c r="L139" s="1"/>
      <c r="M139" s="1"/>
      <c r="N139" s="284"/>
      <c r="O139" s="131" t="s">
        <v>143</v>
      </c>
      <c r="P139" s="402">
        <f>SUMIFS(P$7:P$126,$AQ$7:$AQ$126,$M$136,$O$7:$O$126,$O139)</f>
        <v>0</v>
      </c>
      <c r="Q139" s="402">
        <f>SUMIFS(Q$7:Q$126,$AQ$7:$AQ$126,$M$136,$O$7:$O$126,$O139)</f>
        <v>0</v>
      </c>
      <c r="R139" s="402">
        <f>SUMIFS(R$7:R$126,$AQ$7:$AQ$126,$M$136,$O$7:$O$126,$O139)</f>
        <v>0</v>
      </c>
      <c r="S139" s="402">
        <f>SUMIFS(S$7:S$126,$AQ$7:$AQ$126,$M$136,$O$7:$O$126,$O139)</f>
        <v>0</v>
      </c>
      <c r="T139" s="402">
        <f>SUMIFS(T$7:T$126,$AQ$7:$AQ$126,$M$136,$O$7:$O$126,$O139)</f>
        <v>0</v>
      </c>
      <c r="U139" s="402">
        <f>SUMIFS(U$7:U$126,$AQ$7:$AQ$126,$M$136,$O$7:$O$126,$O139)</f>
        <v>0</v>
      </c>
      <c r="V139" s="402">
        <f>SUMIFS(V$7:V$126,$AQ$7:$AQ$126,$M$136,$O$7:$O$126,$O139)</f>
        <v>0</v>
      </c>
      <c r="W139" s="402">
        <f>SUMIFS(W$7:W$126,$AQ$7:$AQ$126,$M$136,$O$7:$O$126,$O139)</f>
        <v>0</v>
      </c>
      <c r="X139" s="402">
        <f>SUMIFS(X$7:X$126,$AQ$7:$AQ$126,$M$136,$O$7:$O$126,$O139)</f>
        <v>0</v>
      </c>
      <c r="Y139" s="402">
        <f>SUMIFS(Y$7:Y$126,$AQ$7:$AQ$126,$M$136,$O$7:$O$126,$O139)</f>
        <v>0</v>
      </c>
      <c r="Z139" s="402">
        <f>SUMIFS(Z$7:Z$126,$AQ$7:$AQ$126,$M$136,$O$7:$O$126,$O139)</f>
        <v>0</v>
      </c>
      <c r="AA139" s="402">
        <f>SUMIFS(AA$7:AA$126,$AQ$7:$AQ$126,$M$136,$O$7:$O$126,$O139)</f>
        <v>0</v>
      </c>
      <c r="AB139" s="402">
        <f>SUMIFS(AB$7:AB$126,$AQ$7:$AQ$126,$M$136,$O$7:$O$126,$O139)</f>
        <v>0</v>
      </c>
      <c r="AC139" s="402">
        <f>SUMIFS(AC$7:AC$126,$AQ$7:$AQ$126,$M$136,$O$7:$O$126,$O139)</f>
        <v>0</v>
      </c>
      <c r="AD139" s="402">
        <f>SUMIFS(AD$7:AD$126,$AQ$7:$AQ$126,$M$136,$O$7:$O$126,$O139)</f>
        <v>0</v>
      </c>
      <c r="AE139" s="402">
        <f>SUMIFS(AE$7:AE$126,$AQ$7:$AQ$126,$M$136,$O$7:$O$126,$O139)</f>
        <v>0</v>
      </c>
      <c r="AF139" s="402">
        <f>SUMIFS(AF$7:AF$126,$AQ$7:$AQ$126,$M$136,$O$7:$O$126,$O139)</f>
        <v>0</v>
      </c>
      <c r="AG139" s="402">
        <f>SUMIFS(AG$7:AG$126,$AQ$7:$AQ$126,$M$136,$O$7:$O$126,$O139)</f>
        <v>0</v>
      </c>
      <c r="AH139" s="402">
        <f>SUMIFS(AH$7:AH$126,$AQ$7:$AQ$126,$M$136,$O$7:$O$126,$O139)</f>
        <v>0</v>
      </c>
      <c r="AI139" s="402">
        <f>SUMIFS(AI$7:AI$126,$AQ$7:$AQ$126,$M$136,$O$7:$O$126,$O139)</f>
        <v>0</v>
      </c>
      <c r="AJ139" s="403">
        <f>SUMIFS(AJ$7:AJ$126,$AQ$7:$AQ$126,$M$136,$O$7:$O$126,$O139)</f>
        <v>0</v>
      </c>
      <c r="AK139" s="1"/>
      <c r="AL139" s="365"/>
      <c r="AM139" s="362"/>
      <c r="AN139" s="363"/>
      <c r="AO139" s="363"/>
      <c r="AP139" s="363"/>
      <c r="AQ139" s="363"/>
      <c r="AR139" s="363"/>
      <c r="AS139" s="363"/>
      <c r="AT139" s="362"/>
      <c r="AU139" s="362"/>
      <c r="AV139" s="362"/>
      <c r="AW139" s="362"/>
      <c r="AX139" s="362"/>
    </row>
    <row r="140" spans="2:50" ht="30" customHeight="1" thickTop="1" thickBot="1" x14ac:dyDescent="0.35">
      <c r="B140" s="1"/>
      <c r="C140" s="8"/>
      <c r="D140" s="1"/>
      <c r="E140" s="1"/>
      <c r="F140" s="1"/>
      <c r="G140" s="1"/>
      <c r="H140" s="1"/>
      <c r="I140" s="1"/>
      <c r="J140" s="1"/>
      <c r="K140" s="1"/>
      <c r="L140" s="1"/>
      <c r="M140" s="1"/>
      <c r="N140" s="299" t="s">
        <v>73</v>
      </c>
      <c r="O140" s="131" t="s">
        <v>142</v>
      </c>
      <c r="P140" s="104">
        <f>SUMIFS(P$7:P$126,$AQ$7:$AQ$126,$M$136,$O$7:$O$126,$O140)</f>
        <v>0</v>
      </c>
      <c r="Q140" s="104">
        <f>SUMIFS(Q$7:Q$126,$AQ$7:$AQ$126,$M$136,$O$7:$O$126,$O140)</f>
        <v>0</v>
      </c>
      <c r="R140" s="104">
        <f>SUMIFS(R$7:R$126,$AQ$7:$AQ$126,$M$136,$O$7:$O$126,$O140)</f>
        <v>0</v>
      </c>
      <c r="S140" s="104">
        <f>SUMIFS(S$7:S$126,$AQ$7:$AQ$126,$M$136,$O$7:$O$126,$O140)</f>
        <v>0</v>
      </c>
      <c r="T140" s="104">
        <f>SUMIFS(T$7:T$126,$AQ$7:$AQ$126,$M$136,$O$7:$O$126,$O140)</f>
        <v>0</v>
      </c>
      <c r="U140" s="104">
        <f>SUMIFS(U$7:U$126,$AQ$7:$AQ$126,$M$136,$O$7:$O$126,$O140)</f>
        <v>0</v>
      </c>
      <c r="V140" s="104">
        <f>SUMIFS(V$7:V$126,$AQ$7:$AQ$126,$M$136,$O$7:$O$126,$O140)</f>
        <v>0</v>
      </c>
      <c r="W140" s="104">
        <f>SUMIFS(W$7:W$126,$AQ$7:$AQ$126,$M$136,$O$7:$O$126,$O140)</f>
        <v>0</v>
      </c>
      <c r="X140" s="104">
        <f>SUMIFS(X$7:X$126,$AQ$7:$AQ$126,$M$136,$O$7:$O$126,$O140)</f>
        <v>0</v>
      </c>
      <c r="Y140" s="104">
        <f>SUMIFS(Y$7:Y$126,$AQ$7:$AQ$126,$M$136,$O$7:$O$126,$O140)</f>
        <v>0</v>
      </c>
      <c r="Z140" s="104">
        <f>SUMIFS(Z$7:Z$126,$AQ$7:$AQ$126,$M$136,$O$7:$O$126,$O140)</f>
        <v>0</v>
      </c>
      <c r="AA140" s="104">
        <f>SUMIFS(AA$7:AA$126,$AQ$7:$AQ$126,$M$136,$O$7:$O$126,$O140)</f>
        <v>0</v>
      </c>
      <c r="AB140" s="104">
        <f>SUMIFS(AB$7:AB$126,$AQ$7:$AQ$126,$M$136,$O$7:$O$126,$O140)</f>
        <v>0</v>
      </c>
      <c r="AC140" s="104">
        <f>SUMIFS(AC$7:AC$126,$AQ$7:$AQ$126,$M$136,$O$7:$O$126,$O140)</f>
        <v>0</v>
      </c>
      <c r="AD140" s="104">
        <f>SUMIFS(AD$7:AD$126,$AQ$7:$AQ$126,$M$136,$O$7:$O$126,$O140)</f>
        <v>0</v>
      </c>
      <c r="AE140" s="104">
        <f>SUMIFS(AE$7:AE$126,$AQ$7:$AQ$126,$M$136,$O$7:$O$126,$O140)</f>
        <v>0</v>
      </c>
      <c r="AF140" s="104">
        <f>SUMIFS(AF$7:AF$126,$AQ$7:$AQ$126,$M$136,$O$7:$O$126,$O140)</f>
        <v>0</v>
      </c>
      <c r="AG140" s="104">
        <f>SUMIFS(AG$7:AG$126,$AQ$7:$AQ$126,$M$136,$O$7:$O$126,$O140)</f>
        <v>0</v>
      </c>
      <c r="AH140" s="104">
        <f>SUMIFS(AH$7:AH$126,$AQ$7:$AQ$126,$M$136,$O$7:$O$126,$O140)</f>
        <v>0</v>
      </c>
      <c r="AI140" s="104">
        <f>SUMIFS(AI$7:AI$126,$AQ$7:$AQ$126,$M$136,$O$7:$O$126,$O140)</f>
        <v>0</v>
      </c>
      <c r="AJ140" s="105">
        <f>SUMIFS(AJ$7:AJ$126,$AQ$7:$AQ$126,$M$136,$O$7:$O$126,$O140)</f>
        <v>0</v>
      </c>
      <c r="AK140" s="1"/>
      <c r="AL140" s="365"/>
      <c r="AM140" s="362"/>
      <c r="AN140" s="363"/>
      <c r="AO140" s="363"/>
      <c r="AP140" s="363"/>
      <c r="AQ140" s="363"/>
      <c r="AR140" s="363"/>
      <c r="AS140" s="363"/>
      <c r="AT140" s="362"/>
      <c r="AU140" s="362"/>
      <c r="AV140" s="362"/>
      <c r="AW140" s="362"/>
      <c r="AX140" s="362"/>
    </row>
    <row r="141" spans="2:50" ht="30" customHeight="1" thickTop="1" thickBot="1" x14ac:dyDescent="0.35">
      <c r="B141" s="1"/>
      <c r="C141" s="8"/>
      <c r="D141" s="1"/>
      <c r="E141" s="1"/>
      <c r="F141" s="1"/>
      <c r="G141" s="1"/>
      <c r="H141" s="1"/>
      <c r="I141" s="1"/>
      <c r="J141" s="1"/>
      <c r="K141" s="1"/>
      <c r="L141" s="1"/>
      <c r="M141" s="1"/>
      <c r="N141" s="284"/>
      <c r="O141" s="131" t="s">
        <v>143</v>
      </c>
      <c r="P141" s="402">
        <f>SUMIFS(P$7:P$126,$AQ$7:$AQ$126,$M$136,$O$7:$O$126,$O141)</f>
        <v>0</v>
      </c>
      <c r="Q141" s="402">
        <f>SUMIFS(Q$7:Q$126,$AQ$7:$AQ$126,$M$136,$O$7:$O$126,$O141)</f>
        <v>0</v>
      </c>
      <c r="R141" s="402">
        <f>SUMIFS(R$7:R$126,$AQ$7:$AQ$126,$M$136,$O$7:$O$126,$O141)</f>
        <v>0</v>
      </c>
      <c r="S141" s="402">
        <f>SUMIFS(S$7:S$126,$AQ$7:$AQ$126,$M$136,$O$7:$O$126,$O141)</f>
        <v>0</v>
      </c>
      <c r="T141" s="402">
        <f>SUMIFS(T$7:T$126,$AQ$7:$AQ$126,$M$136,$O$7:$O$126,$O141)</f>
        <v>0</v>
      </c>
      <c r="U141" s="402">
        <f>SUMIFS(U$7:U$126,$AQ$7:$AQ$126,$M$136,$O$7:$O$126,$O141)</f>
        <v>0</v>
      </c>
      <c r="V141" s="402">
        <f>SUMIFS(V$7:V$126,$AQ$7:$AQ$126,$M$136,$O$7:$O$126,$O141)</f>
        <v>0</v>
      </c>
      <c r="W141" s="402">
        <f>SUMIFS(W$7:W$126,$AQ$7:$AQ$126,$M$136,$O$7:$O$126,$O141)</f>
        <v>0</v>
      </c>
      <c r="X141" s="402">
        <f>SUMIFS(X$7:X$126,$AQ$7:$AQ$126,$M$136,$O$7:$O$126,$O141)</f>
        <v>0</v>
      </c>
      <c r="Y141" s="402">
        <f>SUMIFS(Y$7:Y$126,$AQ$7:$AQ$126,$M$136,$O$7:$O$126,$O141)</f>
        <v>0</v>
      </c>
      <c r="Z141" s="402">
        <f>SUMIFS(Z$7:Z$126,$AQ$7:$AQ$126,$M$136,$O$7:$O$126,$O141)</f>
        <v>0</v>
      </c>
      <c r="AA141" s="402">
        <f>SUMIFS(AA$7:AA$126,$AQ$7:$AQ$126,$M$136,$O$7:$O$126,$O141)</f>
        <v>0</v>
      </c>
      <c r="AB141" s="402">
        <f>SUMIFS(AB$7:AB$126,$AQ$7:$AQ$126,$M$136,$O$7:$O$126,$O141)</f>
        <v>0</v>
      </c>
      <c r="AC141" s="402">
        <f>SUMIFS(AC$7:AC$126,$AQ$7:$AQ$126,$M$136,$O$7:$O$126,$O141)</f>
        <v>0</v>
      </c>
      <c r="AD141" s="402">
        <f>SUMIFS(AD$7:AD$126,$AQ$7:$AQ$126,$M$136,$O$7:$O$126,$O141)</f>
        <v>0</v>
      </c>
      <c r="AE141" s="402">
        <f>SUMIFS(AE$7:AE$126,$AQ$7:$AQ$126,$M$136,$O$7:$O$126,$O141)</f>
        <v>0</v>
      </c>
      <c r="AF141" s="402">
        <f>SUMIFS(AF$7:AF$126,$AQ$7:$AQ$126,$M$136,$O$7:$O$126,$O141)</f>
        <v>0</v>
      </c>
      <c r="AG141" s="402">
        <f>SUMIFS(AG$7:AG$126,$AQ$7:$AQ$126,$M$136,$O$7:$O$126,$O141)</f>
        <v>0</v>
      </c>
      <c r="AH141" s="402">
        <f>SUMIFS(AH$7:AH$126,$AQ$7:$AQ$126,$M$136,$O$7:$O$126,$O141)</f>
        <v>0</v>
      </c>
      <c r="AI141" s="402">
        <f>SUMIFS(AI$7:AI$126,$AQ$7:$AQ$126,$M$136,$O$7:$O$126,$O141)</f>
        <v>0</v>
      </c>
      <c r="AJ141" s="403">
        <f>SUMIFS(AJ$7:AJ$126,$AQ$7:$AQ$126,$M$136,$O$7:$O$126,$O141)</f>
        <v>0</v>
      </c>
      <c r="AK141" s="1"/>
      <c r="AL141" s="365"/>
      <c r="AM141" s="362"/>
      <c r="AN141" s="363"/>
      <c r="AO141" s="363"/>
      <c r="AP141" s="363"/>
      <c r="AQ141" s="363"/>
      <c r="AR141" s="363"/>
      <c r="AS141" s="363"/>
      <c r="AT141" s="362"/>
      <c r="AU141" s="362"/>
      <c r="AV141" s="362"/>
      <c r="AW141" s="362"/>
      <c r="AX141" s="362"/>
    </row>
    <row r="142" spans="2:50" ht="30" customHeight="1" thickTop="1" thickBot="1" x14ac:dyDescent="0.35">
      <c r="B142" s="1"/>
      <c r="C142" s="8"/>
      <c r="D142" s="1"/>
      <c r="E142" s="1"/>
      <c r="F142" s="1"/>
      <c r="G142" s="1"/>
      <c r="H142" s="1"/>
      <c r="I142" s="1"/>
      <c r="J142" s="1"/>
      <c r="K142" s="1"/>
      <c r="L142" s="1"/>
      <c r="M142" s="1"/>
      <c r="N142" s="299" t="s">
        <v>77</v>
      </c>
      <c r="O142" s="131" t="s">
        <v>142</v>
      </c>
      <c r="P142" s="104">
        <f>SUMIFS(P$7:P$126,$AQ$7:$AQ$126,$M$136,$O$7:$O$126,$O142)</f>
        <v>0</v>
      </c>
      <c r="Q142" s="104">
        <f>SUMIFS(Q$7:Q$126,$AQ$7:$AQ$126,$M$136,$O$7:$O$126,$O142)</f>
        <v>0</v>
      </c>
      <c r="R142" s="104">
        <f>SUMIFS(R$7:R$126,$AQ$7:$AQ$126,$M$136,$O$7:$O$126,$O142)</f>
        <v>0</v>
      </c>
      <c r="S142" s="104">
        <f>SUMIFS(S$7:S$126,$AQ$7:$AQ$126,$M$136,$O$7:$O$126,$O142)</f>
        <v>0</v>
      </c>
      <c r="T142" s="104">
        <f>SUMIFS(T$7:T$126,$AQ$7:$AQ$126,$M$136,$O$7:$O$126,$O142)</f>
        <v>0</v>
      </c>
      <c r="U142" s="104">
        <f>SUMIFS(U$7:U$126,$AQ$7:$AQ$126,$M$136,$O$7:$O$126,$O142)</f>
        <v>0</v>
      </c>
      <c r="V142" s="104">
        <f>SUMIFS(V$7:V$126,$AQ$7:$AQ$126,$M$136,$O$7:$O$126,$O142)</f>
        <v>0</v>
      </c>
      <c r="W142" s="104">
        <f>SUMIFS(W$7:W$126,$AQ$7:$AQ$126,$M$136,$O$7:$O$126,$O142)</f>
        <v>0</v>
      </c>
      <c r="X142" s="104">
        <f>SUMIFS(X$7:X$126,$AQ$7:$AQ$126,$M$136,$O$7:$O$126,$O142)</f>
        <v>0</v>
      </c>
      <c r="Y142" s="104">
        <f>SUMIFS(Y$7:Y$126,$AQ$7:$AQ$126,$M$136,$O$7:$O$126,$O142)</f>
        <v>0</v>
      </c>
      <c r="Z142" s="104">
        <f>SUMIFS(Z$7:Z$126,$AQ$7:$AQ$126,$M$136,$O$7:$O$126,$O142)</f>
        <v>0</v>
      </c>
      <c r="AA142" s="104">
        <f>SUMIFS(AA$7:AA$126,$AQ$7:$AQ$126,$M$136,$O$7:$O$126,$O142)</f>
        <v>0</v>
      </c>
      <c r="AB142" s="104">
        <f>SUMIFS(AB$7:AB$126,$AQ$7:$AQ$126,$M$136,$O$7:$O$126,$O142)</f>
        <v>0</v>
      </c>
      <c r="AC142" s="104">
        <f>SUMIFS(AC$7:AC$126,$AQ$7:$AQ$126,$M$136,$O$7:$O$126,$O142)</f>
        <v>0</v>
      </c>
      <c r="AD142" s="104">
        <f>SUMIFS(AD$7:AD$126,$AQ$7:$AQ$126,$M$136,$O$7:$O$126,$O142)</f>
        <v>0</v>
      </c>
      <c r="AE142" s="104">
        <f>SUMIFS(AE$7:AE$126,$AQ$7:$AQ$126,$M$136,$O$7:$O$126,$O142)</f>
        <v>0</v>
      </c>
      <c r="AF142" s="104">
        <f>SUMIFS(AF$7:AF$126,$AQ$7:$AQ$126,$M$136,$O$7:$O$126,$O142)</f>
        <v>0</v>
      </c>
      <c r="AG142" s="104">
        <f>SUMIFS(AG$7:AG$126,$AQ$7:$AQ$126,$M$136,$O$7:$O$126,$O142)</f>
        <v>0</v>
      </c>
      <c r="AH142" s="104">
        <f>SUMIFS(AH$7:AH$126,$AQ$7:$AQ$126,$M$136,$O$7:$O$126,$O142)</f>
        <v>0</v>
      </c>
      <c r="AI142" s="104">
        <f>SUMIFS(AI$7:AI$126,$AQ$7:$AQ$126,$M$136,$O$7:$O$126,$O142)</f>
        <v>0</v>
      </c>
      <c r="AJ142" s="105">
        <f>SUMIFS(AJ$7:AJ$126,$AQ$7:$AQ$126,$M$136,$O$7:$O$126,$O142)</f>
        <v>0</v>
      </c>
      <c r="AK142" s="1"/>
      <c r="AL142" s="361"/>
      <c r="AM142" s="359"/>
      <c r="AN142" s="360"/>
      <c r="AO142" s="360"/>
      <c r="AP142" s="360"/>
      <c r="AQ142" s="360"/>
      <c r="AR142" s="360"/>
      <c r="AS142" s="360"/>
    </row>
    <row r="143" spans="2:50" ht="30" customHeight="1" thickTop="1" thickBot="1" x14ac:dyDescent="0.35">
      <c r="B143" s="1"/>
      <c r="C143" s="8"/>
      <c r="D143" s="1"/>
      <c r="E143" s="1"/>
      <c r="F143" s="1"/>
      <c r="G143" s="1"/>
      <c r="H143" s="1"/>
      <c r="I143" s="1"/>
      <c r="J143" s="1"/>
      <c r="K143" s="1"/>
      <c r="L143" s="1"/>
      <c r="M143" s="1"/>
      <c r="N143" s="284"/>
      <c r="O143" s="131" t="s">
        <v>143</v>
      </c>
      <c r="P143" s="402">
        <f>SUMIFS(P$7:P$126,$AQ$7:$AQ$126,$M$136,$O$7:$O$126,$O143)</f>
        <v>0</v>
      </c>
      <c r="Q143" s="402">
        <f>SUMIFS(Q$7:Q$126,$AQ$7:$AQ$126,$M$136,$O$7:$O$126,$O143)</f>
        <v>0</v>
      </c>
      <c r="R143" s="402">
        <f>SUMIFS(R$7:R$126,$AQ$7:$AQ$126,$M$136,$O$7:$O$126,$O143)</f>
        <v>0</v>
      </c>
      <c r="S143" s="402">
        <f>SUMIFS(S$7:S$126,$AQ$7:$AQ$126,$M$136,$O$7:$O$126,$O143)</f>
        <v>0</v>
      </c>
      <c r="T143" s="402">
        <f>SUMIFS(T$7:T$126,$AQ$7:$AQ$126,$M$136,$O$7:$O$126,$O143)</f>
        <v>0</v>
      </c>
      <c r="U143" s="402">
        <f>SUMIFS(U$7:U$126,$AQ$7:$AQ$126,$M$136,$O$7:$O$126,$O143)</f>
        <v>0</v>
      </c>
      <c r="V143" s="402">
        <f>SUMIFS(V$7:V$126,$AQ$7:$AQ$126,$M$136,$O$7:$O$126,$O143)</f>
        <v>0</v>
      </c>
      <c r="W143" s="402">
        <f>SUMIFS(W$7:W$126,$AQ$7:$AQ$126,$M$136,$O$7:$O$126,$O143)</f>
        <v>0</v>
      </c>
      <c r="X143" s="402">
        <f>SUMIFS(X$7:X$126,$AQ$7:$AQ$126,$M$136,$O$7:$O$126,$O143)</f>
        <v>0</v>
      </c>
      <c r="Y143" s="402">
        <f>SUMIFS(Y$7:Y$126,$AQ$7:$AQ$126,$M$136,$O$7:$O$126,$O143)</f>
        <v>0</v>
      </c>
      <c r="Z143" s="402">
        <f>SUMIFS(Z$7:Z$126,$AQ$7:$AQ$126,$M$136,$O$7:$O$126,$O143)</f>
        <v>0</v>
      </c>
      <c r="AA143" s="402">
        <f>SUMIFS(AA$7:AA$126,$AQ$7:$AQ$126,$M$136,$O$7:$O$126,$O143)</f>
        <v>0</v>
      </c>
      <c r="AB143" s="402">
        <f>SUMIFS(AB$7:AB$126,$AQ$7:$AQ$126,$M$136,$O$7:$O$126,$O143)</f>
        <v>0</v>
      </c>
      <c r="AC143" s="402">
        <f>SUMIFS(AC$7:AC$126,$AQ$7:$AQ$126,$M$136,$O$7:$O$126,$O143)</f>
        <v>0</v>
      </c>
      <c r="AD143" s="402">
        <f>SUMIFS(AD$7:AD$126,$AQ$7:$AQ$126,$M$136,$O$7:$O$126,$O143)</f>
        <v>0</v>
      </c>
      <c r="AE143" s="402">
        <f>SUMIFS(AE$7:AE$126,$AQ$7:$AQ$126,$M$136,$O$7:$O$126,$O143)</f>
        <v>0</v>
      </c>
      <c r="AF143" s="402">
        <f>SUMIFS(AF$7:AF$126,$AQ$7:$AQ$126,$M$136,$O$7:$O$126,$O143)</f>
        <v>0</v>
      </c>
      <c r="AG143" s="402">
        <f>SUMIFS(AG$7:AG$126,$AQ$7:$AQ$126,$M$136,$O$7:$O$126,$O143)</f>
        <v>0</v>
      </c>
      <c r="AH143" s="402">
        <f>SUMIFS(AH$7:AH$126,$AQ$7:$AQ$126,$M$136,$O$7:$O$126,$O143)</f>
        <v>0</v>
      </c>
      <c r="AI143" s="402">
        <f>SUMIFS(AI$7:AI$126,$AQ$7:$AQ$126,$M$136,$O$7:$O$126,$O143)</f>
        <v>0</v>
      </c>
      <c r="AJ143" s="403">
        <f>SUMIFS(AJ$7:AJ$126,$AQ$7:$AQ$126,$M$136,$O$7:$O$126,$O143)</f>
        <v>0</v>
      </c>
      <c r="AK143" s="1"/>
      <c r="AL143" s="361"/>
      <c r="AM143" s="359"/>
      <c r="AN143" s="360"/>
      <c r="AO143" s="360"/>
      <c r="AP143" s="360"/>
      <c r="AQ143" s="360"/>
      <c r="AR143" s="360"/>
      <c r="AS143" s="360"/>
    </row>
    <row r="144" spans="2:50" ht="30" customHeight="1" thickTop="1" thickBot="1" x14ac:dyDescent="0.35">
      <c r="B144" s="1"/>
      <c r="C144" s="8"/>
      <c r="D144" s="1"/>
      <c r="E144" s="1"/>
      <c r="F144" s="1"/>
      <c r="G144" s="1"/>
      <c r="H144" s="1"/>
      <c r="I144" s="1"/>
      <c r="J144" s="1"/>
      <c r="K144" s="1"/>
      <c r="L144" s="1"/>
      <c r="M144" s="1"/>
      <c r="N144" s="299" t="s">
        <v>140</v>
      </c>
      <c r="O144" s="131" t="s">
        <v>142</v>
      </c>
      <c r="P144" s="104">
        <f>SUMIFS(P$7:P$126,$AQ$7:$AQ$126,$M$136,$O$7:$O$126,$O144)</f>
        <v>0</v>
      </c>
      <c r="Q144" s="104">
        <f>SUMIFS(Q$7:Q$126,$AQ$7:$AQ$126,$M$136,$O$7:$O$126,$O144)</f>
        <v>0</v>
      </c>
      <c r="R144" s="104">
        <f>SUMIFS(R$7:R$126,$AQ$7:$AQ$126,$M$136,$O$7:$O$126,$O144)</f>
        <v>0</v>
      </c>
      <c r="S144" s="104">
        <f>SUMIFS(S$7:S$126,$AQ$7:$AQ$126,$M$136,$O$7:$O$126,$O144)</f>
        <v>0</v>
      </c>
      <c r="T144" s="104">
        <f>SUMIFS(T$7:T$126,$AQ$7:$AQ$126,$M$136,$O$7:$O$126,$O144)</f>
        <v>0</v>
      </c>
      <c r="U144" s="104">
        <f>SUMIFS(U$7:U$126,$AQ$7:$AQ$126,$M$136,$O$7:$O$126,$O144)</f>
        <v>0</v>
      </c>
      <c r="V144" s="104">
        <f>SUMIFS(V$7:V$126,$AQ$7:$AQ$126,$M$136,$O$7:$O$126,$O144)</f>
        <v>0</v>
      </c>
      <c r="W144" s="104">
        <f>SUMIFS(W$7:W$126,$AQ$7:$AQ$126,$M$136,$O$7:$O$126,$O144)</f>
        <v>0</v>
      </c>
      <c r="X144" s="104">
        <f>SUMIFS(X$7:X$126,$AQ$7:$AQ$126,$M$136,$O$7:$O$126,$O144)</f>
        <v>0</v>
      </c>
      <c r="Y144" s="104">
        <f>SUMIFS(Y$7:Y$126,$AQ$7:$AQ$126,$M$136,$O$7:$O$126,$O144)</f>
        <v>0</v>
      </c>
      <c r="Z144" s="104">
        <f>SUMIFS(Z$7:Z$126,$AQ$7:$AQ$126,$M$136,$O$7:$O$126,$O144)</f>
        <v>0</v>
      </c>
      <c r="AA144" s="104">
        <f>SUMIFS(AA$7:AA$126,$AQ$7:$AQ$126,$M$136,$O$7:$O$126,$O144)</f>
        <v>0</v>
      </c>
      <c r="AB144" s="104">
        <f>SUMIFS(AB$7:AB$126,$AQ$7:$AQ$126,$M$136,$O$7:$O$126,$O144)</f>
        <v>0</v>
      </c>
      <c r="AC144" s="104">
        <f>SUMIFS(AC$7:AC$126,$AQ$7:$AQ$126,$M$136,$O$7:$O$126,$O144)</f>
        <v>0</v>
      </c>
      <c r="AD144" s="104">
        <f>SUMIFS(AD$7:AD$126,$AQ$7:$AQ$126,$M$136,$O$7:$O$126,$O144)</f>
        <v>0</v>
      </c>
      <c r="AE144" s="104">
        <f>SUMIFS(AE$7:AE$126,$AQ$7:$AQ$126,$M$136,$O$7:$O$126,$O144)</f>
        <v>0</v>
      </c>
      <c r="AF144" s="104">
        <f>SUMIFS(AF$7:AF$126,$AQ$7:$AQ$126,$M$136,$O$7:$O$126,$O144)</f>
        <v>0</v>
      </c>
      <c r="AG144" s="104">
        <f>SUMIFS(AG$7:AG$126,$AQ$7:$AQ$126,$M$136,$O$7:$O$126,$O144)</f>
        <v>0</v>
      </c>
      <c r="AH144" s="104">
        <f>SUMIFS(AH$7:AH$126,$AQ$7:$AQ$126,$M$136,$O$7:$O$126,$O144)</f>
        <v>0</v>
      </c>
      <c r="AI144" s="104">
        <f>SUMIFS(AI$7:AI$126,$AQ$7:$AQ$126,$M$136,$O$7:$O$126,$O144)</f>
        <v>0</v>
      </c>
      <c r="AJ144" s="105">
        <f>SUMIFS(AJ$7:AJ$126,$AQ$7:$AQ$126,$M$136,$O$7:$O$126,$O144)</f>
        <v>0</v>
      </c>
      <c r="AK144" s="1"/>
      <c r="AL144" s="361"/>
      <c r="AM144" s="359"/>
      <c r="AN144" s="360"/>
      <c r="AO144" s="360"/>
      <c r="AP144" s="360"/>
      <c r="AQ144" s="360"/>
      <c r="AR144" s="360"/>
      <c r="AS144" s="360"/>
    </row>
    <row r="145" spans="1:50" ht="30" customHeight="1" thickTop="1" thickBot="1" x14ac:dyDescent="0.35">
      <c r="A145" s="1"/>
      <c r="B145" s="1"/>
      <c r="C145" s="8"/>
      <c r="D145" s="1"/>
      <c r="E145" s="1"/>
      <c r="F145" s="1"/>
      <c r="G145" s="1"/>
      <c r="H145" s="1"/>
      <c r="I145" s="1"/>
      <c r="J145" s="1"/>
      <c r="K145" s="1"/>
      <c r="L145" s="1"/>
      <c r="M145" s="1"/>
      <c r="N145" s="300"/>
      <c r="O145" s="132" t="s">
        <v>143</v>
      </c>
      <c r="P145" s="405">
        <f>SUMIFS(P$7:P$126,$AQ$7:$AQ$126,$M$136,$O$7:$O$126,$O145)</f>
        <v>0</v>
      </c>
      <c r="Q145" s="405">
        <f>SUMIFS(Q$7:Q$126,$AQ$7:$AQ$126,$M$136,$O$7:$O$126,$O145)</f>
        <v>0</v>
      </c>
      <c r="R145" s="405">
        <f>SUMIFS(R$7:R$126,$AQ$7:$AQ$126,$M$136,$O$7:$O$126,$O145)</f>
        <v>0</v>
      </c>
      <c r="S145" s="405">
        <f>SUMIFS(S$7:S$126,$AQ$7:$AQ$126,$M$136,$O$7:$O$126,$O145)</f>
        <v>0</v>
      </c>
      <c r="T145" s="405">
        <f>SUMIFS(T$7:T$126,$AQ$7:$AQ$126,$M$136,$O$7:$O$126,$O145)</f>
        <v>0</v>
      </c>
      <c r="U145" s="405">
        <f>SUMIFS(U$7:U$126,$AQ$7:$AQ$126,$M$136,$O$7:$O$126,$O145)</f>
        <v>0</v>
      </c>
      <c r="V145" s="405">
        <f>SUMIFS(V$7:V$126,$AQ$7:$AQ$126,$M$136,$O$7:$O$126,$O145)</f>
        <v>0</v>
      </c>
      <c r="W145" s="405">
        <f>SUMIFS(W$7:W$126,$AQ$7:$AQ$126,$M$136,$O$7:$O$126,$O145)</f>
        <v>0</v>
      </c>
      <c r="X145" s="405">
        <f>SUMIFS(X$7:X$126,$AQ$7:$AQ$126,$M$136,$O$7:$O$126,$O145)</f>
        <v>0</v>
      </c>
      <c r="Y145" s="405">
        <f>SUMIFS(Y$7:Y$126,$AQ$7:$AQ$126,$M$136,$O$7:$O$126,$O145)</f>
        <v>0</v>
      </c>
      <c r="Z145" s="405">
        <f>SUMIFS(Z$7:Z$126,$AQ$7:$AQ$126,$M$136,$O$7:$O$126,$O145)</f>
        <v>0</v>
      </c>
      <c r="AA145" s="405">
        <f>SUMIFS(AA$7:AA$126,$AQ$7:$AQ$126,$M$136,$O$7:$O$126,$O145)</f>
        <v>0</v>
      </c>
      <c r="AB145" s="405">
        <f>SUMIFS(AB$7:AB$126,$AQ$7:$AQ$126,$M$136,$O$7:$O$126,$O145)</f>
        <v>0</v>
      </c>
      <c r="AC145" s="405">
        <f>SUMIFS(AC$7:AC$126,$AQ$7:$AQ$126,$M$136,$O$7:$O$126,$O145)</f>
        <v>0</v>
      </c>
      <c r="AD145" s="405">
        <f>SUMIFS(AD$7:AD$126,$AQ$7:$AQ$126,$M$136,$O$7:$O$126,$O145)</f>
        <v>0</v>
      </c>
      <c r="AE145" s="405">
        <f>SUMIFS(AE$7:AE$126,$AQ$7:$AQ$126,$M$136,$O$7:$O$126,$O145)</f>
        <v>0</v>
      </c>
      <c r="AF145" s="405">
        <f>SUMIFS(AF$7:AF$126,$AQ$7:$AQ$126,$M$136,$O$7:$O$126,$O145)</f>
        <v>0</v>
      </c>
      <c r="AG145" s="405">
        <f>SUMIFS(AG$7:AG$126,$AQ$7:$AQ$126,$M$136,$O$7:$O$126,$O145)</f>
        <v>0</v>
      </c>
      <c r="AH145" s="405">
        <f>SUMIFS(AH$7:AH$126,$AQ$7:$AQ$126,$M$136,$O$7:$O$126,$O145)</f>
        <v>0</v>
      </c>
      <c r="AI145" s="405">
        <f>SUMIFS(AI$7:AI$126,$AQ$7:$AQ$126,$M$136,$O$7:$O$126,$O145)</f>
        <v>0</v>
      </c>
      <c r="AJ145" s="406">
        <f>SUMIFS(AJ$7:AJ$126,$AQ$7:$AQ$126,$M$136,$O$7:$O$126,$O145)</f>
        <v>0</v>
      </c>
      <c r="AK145" s="1"/>
      <c r="AL145" s="361"/>
      <c r="AM145" s="359"/>
      <c r="AN145" s="360"/>
      <c r="AO145" s="360"/>
      <c r="AP145" s="360"/>
      <c r="AQ145" s="360"/>
      <c r="AR145" s="360"/>
      <c r="AS145" s="360"/>
    </row>
    <row r="146" spans="1:50" ht="4.95" customHeight="1" thickTop="1" thickBot="1" x14ac:dyDescent="0.35">
      <c r="B146" s="1"/>
      <c r="C146" s="8"/>
      <c r="D146" s="1"/>
      <c r="E146" s="1"/>
      <c r="F146" s="1"/>
      <c r="G146" s="1"/>
      <c r="H146" s="1"/>
      <c r="I146" s="1"/>
      <c r="J146" s="1"/>
      <c r="K146" s="1"/>
      <c r="L146" s="1"/>
      <c r="M146" s="1"/>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
      <c r="AL146" s="365"/>
      <c r="AM146" s="362"/>
      <c r="AN146" s="363"/>
      <c r="AO146" s="363"/>
      <c r="AP146" s="363"/>
      <c r="AQ146" s="363"/>
      <c r="AR146" s="363"/>
      <c r="AS146" s="363"/>
      <c r="AT146" s="362"/>
      <c r="AU146" s="362"/>
      <c r="AV146" s="362"/>
      <c r="AW146" s="362"/>
      <c r="AX146" s="362"/>
    </row>
    <row r="147" spans="1:50" ht="30" customHeight="1" thickTop="1" thickBot="1" x14ac:dyDescent="0.35">
      <c r="B147" s="1"/>
      <c r="C147" s="8"/>
      <c r="D147" s="1"/>
      <c r="E147" s="1"/>
      <c r="F147" s="1"/>
      <c r="G147" s="1"/>
      <c r="H147" s="1"/>
      <c r="I147" s="1"/>
      <c r="J147" s="1"/>
      <c r="K147" s="1"/>
      <c r="L147" s="1"/>
      <c r="M147" s="307" t="s">
        <v>72</v>
      </c>
      <c r="N147" s="301" t="s">
        <v>201</v>
      </c>
      <c r="O147" s="138" t="s">
        <v>142</v>
      </c>
      <c r="P147" s="139">
        <f>SUMIFS(P$7:P$126,$AP$7:$AP$126,$M$147,$O$7:$O$126,$O147)</f>
        <v>0</v>
      </c>
      <c r="Q147" s="139">
        <f>SUMIFS(Q$7:Q$126,$AP$7:$AP$126,$M$147,$O$7:$O$126,$O147)</f>
        <v>0</v>
      </c>
      <c r="R147" s="140">
        <f>SUMIFS(R$7:R$126,$AP$7:$AP$126,$M$147,$O$7:$O$126,$O147)</f>
        <v>0</v>
      </c>
      <c r="S147" s="140">
        <f>SUMIFS(S$7:S$126,$AP$7:$AP$126,$M$147,$O$7:$O$126,$O147)</f>
        <v>0</v>
      </c>
      <c r="T147" s="140">
        <f>SUMIFS(T$7:T$126,$AP$7:$AP$126,$M$147,$O$7:$O$126,$O147)</f>
        <v>0</v>
      </c>
      <c r="U147" s="140">
        <f>SUMIFS(U$7:U$126,$AP$7:$AP$126,$M$147,$O$7:$O$126,$O147)</f>
        <v>0</v>
      </c>
      <c r="V147" s="140">
        <f>SUMIFS(V$7:V$126,$AP$7:$AP$126,$M$147,$O$7:$O$126,$O147)</f>
        <v>0</v>
      </c>
      <c r="W147" s="140">
        <f>SUMIFS(W$7:W$126,$AP$7:$AP$126,$M$147,$O$7:$O$126,$O147)</f>
        <v>0</v>
      </c>
      <c r="X147" s="140">
        <f>SUMIFS(X$7:X$126,$AP$7:$AP$126,$M$147,$O$7:$O$126,$O147)</f>
        <v>0</v>
      </c>
      <c r="Y147" s="140">
        <f>SUMIFS(Y$7:Y$126,$AP$7:$AP$126,$M$147,$O$7:$O$126,$O147)</f>
        <v>0</v>
      </c>
      <c r="Z147" s="140">
        <f>SUMIFS(Z$7:Z$126,$AP$7:$AP$126,$M$147,$O$7:$O$126,$O147)</f>
        <v>0</v>
      </c>
      <c r="AA147" s="140">
        <f>SUMIFS(AA$7:AA$126,$AP$7:$AP$126,$M$147,$O$7:$O$126,$O147)</f>
        <v>0</v>
      </c>
      <c r="AB147" s="140">
        <f>SUMIFS(AB$7:AB$126,$AP$7:$AP$126,$M$147,$O$7:$O$126,$O147)</f>
        <v>0</v>
      </c>
      <c r="AC147" s="140">
        <f>SUMIFS(AC$7:AC$126,$AP$7:$AP$126,$M$147,$O$7:$O$126,$O147)</f>
        <v>0</v>
      </c>
      <c r="AD147" s="140">
        <f>SUMIFS(AD$7:AD$126,$AP$7:$AP$126,$M$147,$O$7:$O$126,$O147)</f>
        <v>0</v>
      </c>
      <c r="AE147" s="140">
        <f>SUMIFS(AE$7:AE$126,$AP$7:$AP$126,$M$147,$O$7:$O$126,$O147)</f>
        <v>0</v>
      </c>
      <c r="AF147" s="140">
        <f>SUMIFS(AF$7:AF$126,$AP$7:$AP$126,$M$147,$O$7:$O$126,$O147)</f>
        <v>0</v>
      </c>
      <c r="AG147" s="140">
        <f>SUMIFS(AG$7:AG$126,$AP$7:$AP$126,$M$147,$O$7:$O$126,$O147)</f>
        <v>0</v>
      </c>
      <c r="AH147" s="140">
        <f>SUMIFS(AH$7:AH$126,$AP$7:$AP$126,$M$147,$O$7:$O$126,$O147)</f>
        <v>0</v>
      </c>
      <c r="AI147" s="140">
        <f>SUMIFS(AI$7:AI$126,$AP$7:$AP$126,$M$147,$O$7:$O$126,$O147)</f>
        <v>0</v>
      </c>
      <c r="AJ147" s="141">
        <f>SUMIFS(AJ$7:AJ$126,$AP$7:$AP$126,$M$147,$O$7:$O$126,$O147)</f>
        <v>0</v>
      </c>
      <c r="AK147" s="1"/>
      <c r="AL147" s="365"/>
      <c r="AM147" s="362"/>
      <c r="AN147" s="363"/>
      <c r="AO147" s="363"/>
      <c r="AP147" s="363"/>
      <c r="AQ147" s="363"/>
      <c r="AR147" s="363"/>
      <c r="AS147" s="363"/>
      <c r="AT147" s="362"/>
      <c r="AU147" s="362"/>
      <c r="AV147" s="362"/>
      <c r="AW147" s="362"/>
      <c r="AX147" s="362"/>
    </row>
    <row r="148" spans="1:50" ht="30" customHeight="1" thickTop="1" thickBot="1" x14ac:dyDescent="0.35">
      <c r="B148" s="1"/>
      <c r="C148" s="8"/>
      <c r="D148" s="1"/>
      <c r="E148" s="1"/>
      <c r="F148" s="1"/>
      <c r="G148" s="1"/>
      <c r="H148" s="1"/>
      <c r="I148" s="1"/>
      <c r="J148" s="1"/>
      <c r="K148" s="1"/>
      <c r="L148" s="1"/>
      <c r="M148" s="307"/>
      <c r="N148" s="302"/>
      <c r="O148" s="142" t="s">
        <v>143</v>
      </c>
      <c r="P148" s="398">
        <f>SUMIFS(P$7:P$126,$AP$7:$AP$126,$M$147,$O$7:$O$126,$O148)</f>
        <v>0</v>
      </c>
      <c r="Q148" s="398">
        <f>SUMIFS(Q$7:Q$126,$AP$7:$AP$126,$M$147,$O$7:$O$126,$O148)</f>
        <v>0</v>
      </c>
      <c r="R148" s="399">
        <f>SUMIFS(R$7:R$126,$AP$7:$AP$126,$M$147,$O$7:$O$126,$O148)</f>
        <v>0</v>
      </c>
      <c r="S148" s="399">
        <f>SUMIFS(S$7:S$126,$AP$7:$AP$126,$M$147,$O$7:$O$126,$O148)</f>
        <v>0</v>
      </c>
      <c r="T148" s="399">
        <f>SUMIFS(T$7:T$126,$AP$7:$AP$126,$M$147,$O$7:$O$126,$O148)</f>
        <v>0</v>
      </c>
      <c r="U148" s="399">
        <f>SUMIFS(U$7:U$126,$AP$7:$AP$126,$M$147,$O$7:$O$126,$O148)</f>
        <v>0</v>
      </c>
      <c r="V148" s="399">
        <f>SUMIFS(V$7:V$126,$AP$7:$AP$126,$M$147,$O$7:$O$126,$O148)</f>
        <v>0</v>
      </c>
      <c r="W148" s="399">
        <f>SUMIFS(W$7:W$126,$AP$7:$AP$126,$M$147,$O$7:$O$126,$O148)</f>
        <v>0</v>
      </c>
      <c r="X148" s="399">
        <f>SUMIFS(X$7:X$126,$AP$7:$AP$126,$M$147,$O$7:$O$126,$O148)</f>
        <v>0</v>
      </c>
      <c r="Y148" s="399">
        <f>SUMIFS(Y$7:Y$126,$AP$7:$AP$126,$M$147,$O$7:$O$126,$O148)</f>
        <v>0</v>
      </c>
      <c r="Z148" s="399">
        <f>SUMIFS(Z$7:Z$126,$AP$7:$AP$126,$M$147,$O$7:$O$126,$O148)</f>
        <v>0</v>
      </c>
      <c r="AA148" s="399">
        <f>SUMIFS(AA$7:AA$126,$AP$7:$AP$126,$M$147,$O$7:$O$126,$O148)</f>
        <v>0</v>
      </c>
      <c r="AB148" s="399">
        <f>SUMIFS(AB$7:AB$126,$AP$7:$AP$126,$M$147,$O$7:$O$126,$O148)</f>
        <v>0</v>
      </c>
      <c r="AC148" s="399">
        <f>SUMIFS(AC$7:AC$126,$AP$7:$AP$126,$M$147,$O$7:$O$126,$O148)</f>
        <v>0</v>
      </c>
      <c r="AD148" s="399">
        <f>SUMIFS(AD$7:AD$126,$AP$7:$AP$126,$M$147,$O$7:$O$126,$O148)</f>
        <v>0</v>
      </c>
      <c r="AE148" s="399">
        <f>SUMIFS(AE$7:AE$126,$AP$7:$AP$126,$M$147,$O$7:$O$126,$O148)</f>
        <v>0</v>
      </c>
      <c r="AF148" s="399">
        <f>SUMIFS(AF$7:AF$126,$AP$7:$AP$126,$M$147,$O$7:$O$126,$O148)</f>
        <v>0</v>
      </c>
      <c r="AG148" s="399">
        <f>SUMIFS(AG$7:AG$126,$AP$7:$AP$126,$M$147,$O$7:$O$126,$O148)</f>
        <v>0</v>
      </c>
      <c r="AH148" s="399">
        <f>SUMIFS(AH$7:AH$126,$AP$7:$AP$126,$M$147,$O$7:$O$126,$O148)</f>
        <v>0</v>
      </c>
      <c r="AI148" s="399">
        <f>SUMIFS(AI$7:AI$126,$AP$7:$AP$126,$M$147,$O$7:$O$126,$O148)</f>
        <v>0</v>
      </c>
      <c r="AJ148" s="400">
        <f>SUMIFS(AJ$7:AJ$126,$AP$7:$AP$126,$M$147,$O$7:$O$126,$O148)</f>
        <v>0</v>
      </c>
      <c r="AK148" s="1"/>
      <c r="AL148" s="365"/>
      <c r="AM148" s="362"/>
      <c r="AN148" s="363"/>
      <c r="AO148" s="363"/>
      <c r="AP148" s="363"/>
      <c r="AQ148" s="363"/>
      <c r="AR148" s="363"/>
      <c r="AS148" s="363"/>
      <c r="AT148" s="362"/>
      <c r="AU148" s="362"/>
      <c r="AV148" s="362"/>
      <c r="AW148" s="362"/>
      <c r="AX148" s="362"/>
    </row>
    <row r="149" spans="1:50" ht="30" customHeight="1" thickTop="1" thickBot="1" x14ac:dyDescent="0.35">
      <c r="B149" s="1"/>
      <c r="C149" s="8"/>
      <c r="D149" s="1"/>
      <c r="E149" s="1"/>
      <c r="F149" s="1"/>
      <c r="G149" s="1"/>
      <c r="H149" s="1"/>
      <c r="I149" s="1"/>
      <c r="J149" s="1"/>
      <c r="K149" s="1"/>
      <c r="L149" s="1"/>
      <c r="M149" s="1"/>
      <c r="N149" s="303" t="s">
        <v>78</v>
      </c>
      <c r="O149" s="136" t="s">
        <v>142</v>
      </c>
      <c r="P149" s="137">
        <f>SUMIFS(P$7:P$126,$AP$7:$AP$126,$M$147,$AR$7:$AR$126,$N$149,$O$7:$O$126,$O149)</f>
        <v>0</v>
      </c>
      <c r="Q149" s="137">
        <f>SUMIFS(Q$7:Q$126,$AP$7:$AP$126,$M$147,$AR$7:$AR$126,$N$149,$O$7:$O$126,$O149)</f>
        <v>0</v>
      </c>
      <c r="R149" s="114">
        <f>SUMIFS(R$7:R$126,$AP$7:$AP$126,$M$147,$AR$7:$AR$126,$N$149,$O$7:$O$126,$O149)</f>
        <v>0</v>
      </c>
      <c r="S149" s="114">
        <f>SUMIFS(S$7:S$126,$AP$7:$AP$126,$M$147,$AR$7:$AR$126,$N$149,$O$7:$O$126,$O149)</f>
        <v>0</v>
      </c>
      <c r="T149" s="114">
        <f>SUMIFS(T$7:T$126,$AP$7:$AP$126,$M$147,$AR$7:$AR$126,$N$149,$O$7:$O$126,$O149)</f>
        <v>0</v>
      </c>
      <c r="U149" s="114">
        <f>SUMIFS(U$7:U$126,$AP$7:$AP$126,$M$147,$AR$7:$AR$126,$N$149,$O$7:$O$126,$O149)</f>
        <v>0</v>
      </c>
      <c r="V149" s="114">
        <f>SUMIFS(V$7:V$126,$AP$7:$AP$126,$M$147,$AR$7:$AR$126,$N$149,$O$7:$O$126,$O149)</f>
        <v>0</v>
      </c>
      <c r="W149" s="114">
        <f>SUMIFS(W$7:W$126,$AP$7:$AP$126,$M$147,$AR$7:$AR$126,$N$149,$O$7:$O$126,$O149)</f>
        <v>0</v>
      </c>
      <c r="X149" s="114">
        <f>SUMIFS(X$7:X$126,$AP$7:$AP$126,$M$147,$AR$7:$AR$126,$N$149,$O$7:$O$126,$O149)</f>
        <v>0</v>
      </c>
      <c r="Y149" s="114">
        <f>SUMIFS(Y$7:Y$126,$AP$7:$AP$126,$M$147,$AR$7:$AR$126,$N$149,$O$7:$O$126,$O149)</f>
        <v>0</v>
      </c>
      <c r="Z149" s="114">
        <f>SUMIFS(Z$7:Z$126,$AP$7:$AP$126,$M$147,$AR$7:$AR$126,$N$149,$O$7:$O$126,$O149)</f>
        <v>0</v>
      </c>
      <c r="AA149" s="114">
        <f>SUMIFS(AA$7:AA$126,$AP$7:$AP$126,$M$147,$AR$7:$AR$126,$N$149,$O$7:$O$126,$O149)</f>
        <v>0</v>
      </c>
      <c r="AB149" s="114">
        <f>SUMIFS(AB$7:AB$126,$AP$7:$AP$126,$M$147,$AR$7:$AR$126,$N$149,$O$7:$O$126,$O149)</f>
        <v>0</v>
      </c>
      <c r="AC149" s="114">
        <f>SUMIFS(AC$7:AC$126,$AP$7:$AP$126,$M$147,$AR$7:$AR$126,$N$149,$O$7:$O$126,$O149)</f>
        <v>0</v>
      </c>
      <c r="AD149" s="114">
        <f>SUMIFS(AD$7:AD$126,$AP$7:$AP$126,$M$147,$AR$7:$AR$126,$N$149,$O$7:$O$126,$O149)</f>
        <v>0</v>
      </c>
      <c r="AE149" s="114">
        <f>SUMIFS(AE$7:AE$126,$AP$7:$AP$126,$M$147,$AR$7:$AR$126,$N$149,$O$7:$O$126,$O149)</f>
        <v>0</v>
      </c>
      <c r="AF149" s="114">
        <f>SUMIFS(AF$7:AF$126,$AP$7:$AP$126,$M$147,$AR$7:$AR$126,$N$149,$O$7:$O$126,$O149)</f>
        <v>0</v>
      </c>
      <c r="AG149" s="114">
        <f>SUMIFS(AG$7:AG$126,$AP$7:$AP$126,$M$147,$AR$7:$AR$126,$N$149,$O$7:$O$126,$O149)</f>
        <v>0</v>
      </c>
      <c r="AH149" s="114">
        <f>SUMIFS(AH$7:AH$126,$AP$7:$AP$126,$M$147,$AR$7:$AR$126,$N$149,$O$7:$O$126,$O149)</f>
        <v>0</v>
      </c>
      <c r="AI149" s="114">
        <f>SUMIFS(AI$7:AI$126,$AP$7:$AP$126,$M$147,$AR$7:$AR$126,$N$149,$O$7:$O$126,$O149)</f>
        <v>0</v>
      </c>
      <c r="AJ149" s="115">
        <f>SUMIFS(AJ$7:AJ$126,$AP$7:$AP$126,$M$147,$AR$7:$AR$126,$N$149,$O$7:$O$126,$O149)</f>
        <v>0</v>
      </c>
      <c r="AK149" s="1"/>
      <c r="AL149" s="365"/>
      <c r="AM149" s="362"/>
      <c r="AN149" s="363"/>
      <c r="AO149" s="363"/>
      <c r="AP149" s="363"/>
      <c r="AQ149" s="363"/>
      <c r="AR149" s="363"/>
      <c r="AS149" s="363"/>
      <c r="AT149" s="362"/>
      <c r="AU149" s="362"/>
      <c r="AV149" s="362"/>
      <c r="AW149" s="362"/>
      <c r="AX149" s="362"/>
    </row>
    <row r="150" spans="1:50" ht="30" customHeight="1" thickTop="1" thickBot="1" x14ac:dyDescent="0.35">
      <c r="B150" s="1"/>
      <c r="C150" s="8"/>
      <c r="D150" s="1"/>
      <c r="E150" s="1"/>
      <c r="F150" s="1"/>
      <c r="G150" s="1"/>
      <c r="H150" s="1"/>
      <c r="I150" s="1"/>
      <c r="J150" s="1"/>
      <c r="K150" s="1"/>
      <c r="L150" s="1"/>
      <c r="M150" s="1"/>
      <c r="N150" s="284"/>
      <c r="O150" s="134" t="s">
        <v>143</v>
      </c>
      <c r="P150" s="401">
        <f>SUMIFS(P$7:P$126,$AP$7:$AP$126,$M$147,$AR$7:$AR$126,$N$149,$O$7:$O$126,$O150)</f>
        <v>0</v>
      </c>
      <c r="Q150" s="401">
        <f>SUMIFS(Q$7:Q$126,$AP$7:$AP$126,$M$147,$AR$7:$AR$126,$N$149,$O$7:$O$126,$O150)</f>
        <v>0</v>
      </c>
      <c r="R150" s="402">
        <f>SUMIFS(R$7:R$126,$AP$7:$AP$126,$M$147,$AR$7:$AR$126,$N$149,$O$7:$O$126,$O150)</f>
        <v>0</v>
      </c>
      <c r="S150" s="402">
        <f>SUMIFS(S$7:S$126,$AP$7:$AP$126,$M$147,$AR$7:$AR$126,$N$149,$O$7:$O$126,$O150)</f>
        <v>0</v>
      </c>
      <c r="T150" s="402">
        <f>SUMIFS(T$7:T$126,$AP$7:$AP$126,$M$147,$AR$7:$AR$126,$N$149,$O$7:$O$126,$O150)</f>
        <v>0</v>
      </c>
      <c r="U150" s="402">
        <f>SUMIFS(U$7:U$126,$AP$7:$AP$126,$M$147,$AR$7:$AR$126,$N$149,$O$7:$O$126,$O150)</f>
        <v>0</v>
      </c>
      <c r="V150" s="402">
        <f>SUMIFS(V$7:V$126,$AP$7:$AP$126,$M$147,$AR$7:$AR$126,$N$149,$O$7:$O$126,$O150)</f>
        <v>0</v>
      </c>
      <c r="W150" s="402">
        <f>SUMIFS(W$7:W$126,$AP$7:$AP$126,$M$147,$AR$7:$AR$126,$N$149,$O$7:$O$126,$O150)</f>
        <v>0</v>
      </c>
      <c r="X150" s="402">
        <f>SUMIFS(X$7:X$126,$AP$7:$AP$126,$M$147,$AR$7:$AR$126,$N$149,$O$7:$O$126,$O150)</f>
        <v>0</v>
      </c>
      <c r="Y150" s="402">
        <f>SUMIFS(Y$7:Y$126,$AP$7:$AP$126,$M$147,$AR$7:$AR$126,$N$149,$O$7:$O$126,$O150)</f>
        <v>0</v>
      </c>
      <c r="Z150" s="402">
        <f>SUMIFS(Z$7:Z$126,$AP$7:$AP$126,$M$147,$AR$7:$AR$126,$N$149,$O$7:$O$126,$O150)</f>
        <v>0</v>
      </c>
      <c r="AA150" s="402">
        <f>SUMIFS(AA$7:AA$126,$AP$7:$AP$126,$M$147,$AR$7:$AR$126,$N$149,$O$7:$O$126,$O150)</f>
        <v>0</v>
      </c>
      <c r="AB150" s="402">
        <f>SUMIFS(AB$7:AB$126,$AP$7:$AP$126,$M$147,$AR$7:$AR$126,$N$149,$O$7:$O$126,$O150)</f>
        <v>0</v>
      </c>
      <c r="AC150" s="402">
        <f>SUMIFS(AC$7:AC$126,$AP$7:$AP$126,$M$147,$AR$7:$AR$126,$N$149,$O$7:$O$126,$O150)</f>
        <v>0</v>
      </c>
      <c r="AD150" s="402">
        <f>SUMIFS(AD$7:AD$126,$AP$7:$AP$126,$M$147,$AR$7:$AR$126,$N$149,$O$7:$O$126,$O150)</f>
        <v>0</v>
      </c>
      <c r="AE150" s="402">
        <f>SUMIFS(AE$7:AE$126,$AP$7:$AP$126,$M$147,$AR$7:$AR$126,$N$149,$O$7:$O$126,$O150)</f>
        <v>0</v>
      </c>
      <c r="AF150" s="402">
        <f>SUMIFS(AF$7:AF$126,$AP$7:$AP$126,$M$147,$AR$7:$AR$126,$N$149,$O$7:$O$126,$O150)</f>
        <v>0</v>
      </c>
      <c r="AG150" s="402">
        <f>SUMIFS(AG$7:AG$126,$AP$7:$AP$126,$M$147,$AR$7:$AR$126,$N$149,$O$7:$O$126,$O150)</f>
        <v>0</v>
      </c>
      <c r="AH150" s="402">
        <f>SUMIFS(AH$7:AH$126,$AP$7:$AP$126,$M$147,$AR$7:$AR$126,$N$149,$O$7:$O$126,$O150)</f>
        <v>0</v>
      </c>
      <c r="AI150" s="402">
        <f>SUMIFS(AI$7:AI$126,$AP$7:$AP$126,$M$147,$AR$7:$AR$126,$N$149,$O$7:$O$126,$O150)</f>
        <v>0</v>
      </c>
      <c r="AJ150" s="403">
        <f>SUMIFS(AJ$7:AJ$126,$AP$7:$AP$126,$M$147,$AR$7:$AR$126,$N$149,$O$7:$O$126,$O150)</f>
        <v>0</v>
      </c>
      <c r="AK150" s="1"/>
      <c r="AL150" s="365"/>
      <c r="AM150" s="362"/>
      <c r="AN150" s="363"/>
      <c r="AO150" s="363"/>
      <c r="AP150" s="363"/>
      <c r="AQ150" s="363"/>
      <c r="AR150" s="363"/>
      <c r="AS150" s="363"/>
      <c r="AT150" s="362"/>
      <c r="AU150" s="362"/>
      <c r="AV150" s="362"/>
      <c r="AW150" s="362"/>
      <c r="AX150" s="362"/>
    </row>
    <row r="151" spans="1:50" ht="30" customHeight="1" thickTop="1" thickBot="1" x14ac:dyDescent="0.35">
      <c r="B151" s="1"/>
      <c r="C151" s="8"/>
      <c r="D151" s="1"/>
      <c r="E151" s="1"/>
      <c r="F151" s="1"/>
      <c r="G151" s="1"/>
      <c r="H151" s="1"/>
      <c r="I151" s="1"/>
      <c r="J151" s="1"/>
      <c r="K151" s="1"/>
      <c r="L151" s="1"/>
      <c r="M151" s="1"/>
      <c r="N151" s="299" t="s">
        <v>73</v>
      </c>
      <c r="O151" s="134" t="s">
        <v>142</v>
      </c>
      <c r="P151" s="133">
        <f>SUMIFS(P$7:P$126,$AP$7:$AP$126,$M$147,$AR$7:$AR$126,$N$151,$O$7:$O$126,$O151)</f>
        <v>0</v>
      </c>
      <c r="Q151" s="133">
        <f>SUMIFS(Q$7:Q$126,$AP$7:$AP$126,$M$147,$AR$7:$AR$126,$N$151,$O$7:$O$126,$O151)</f>
        <v>0</v>
      </c>
      <c r="R151" s="104">
        <f>SUMIFS(R$7:R$126,$AP$7:$AP$126,$M$147,$AR$7:$AR$126,$N$151,$O$7:$O$126,$O151)</f>
        <v>0</v>
      </c>
      <c r="S151" s="104">
        <f>SUMIFS(S$7:S$126,$AP$7:$AP$126,$M$147,$AR$7:$AR$126,$N$151,$O$7:$O$126,$O151)</f>
        <v>0</v>
      </c>
      <c r="T151" s="104">
        <f>SUMIFS(T$7:T$126,$AP$7:$AP$126,$M$147,$AR$7:$AR$126,$N$151,$O$7:$O$126,$O151)</f>
        <v>0</v>
      </c>
      <c r="U151" s="104">
        <f>SUMIFS(U$7:U$126,$AP$7:$AP$126,$M$147,$AR$7:$AR$126,$N$151,$O$7:$O$126,$O151)</f>
        <v>0</v>
      </c>
      <c r="V151" s="104">
        <f>SUMIFS(V$7:V$126,$AP$7:$AP$126,$M$147,$AR$7:$AR$126,$N$151,$O$7:$O$126,$O151)</f>
        <v>0</v>
      </c>
      <c r="W151" s="104">
        <f>SUMIFS(W$7:W$126,$AP$7:$AP$126,$M$147,$AR$7:$AR$126,$N$151,$O$7:$O$126,$O151)</f>
        <v>0</v>
      </c>
      <c r="X151" s="104">
        <f>SUMIFS(X$7:X$126,$AP$7:$AP$126,$M$147,$AR$7:$AR$126,$N$151,$O$7:$O$126,$O151)</f>
        <v>0</v>
      </c>
      <c r="Y151" s="104">
        <f>SUMIFS(Y$7:Y$126,$AP$7:$AP$126,$M$147,$AR$7:$AR$126,$N$151,$O$7:$O$126,$O151)</f>
        <v>0</v>
      </c>
      <c r="Z151" s="104">
        <f>SUMIFS(Z$7:Z$126,$AP$7:$AP$126,$M$147,$AR$7:$AR$126,$N$151,$O$7:$O$126,$O151)</f>
        <v>0</v>
      </c>
      <c r="AA151" s="104">
        <f>SUMIFS(AA$7:AA$126,$AP$7:$AP$126,$M$147,$AR$7:$AR$126,$N$151,$O$7:$O$126,$O151)</f>
        <v>0</v>
      </c>
      <c r="AB151" s="104">
        <f>SUMIFS(AB$7:AB$126,$AP$7:$AP$126,$M$147,$AR$7:$AR$126,$N$151,$O$7:$O$126,$O151)</f>
        <v>0</v>
      </c>
      <c r="AC151" s="104">
        <f>SUMIFS(AC$7:AC$126,$AP$7:$AP$126,$M$147,$AR$7:$AR$126,$N$151,$O$7:$O$126,$O151)</f>
        <v>0</v>
      </c>
      <c r="AD151" s="104">
        <f>SUMIFS(AD$7:AD$126,$AP$7:$AP$126,$M$147,$AR$7:$AR$126,$N$151,$O$7:$O$126,$O151)</f>
        <v>0</v>
      </c>
      <c r="AE151" s="104">
        <f>SUMIFS(AE$7:AE$126,$AP$7:$AP$126,$M$147,$AR$7:$AR$126,$N$151,$O$7:$O$126,$O151)</f>
        <v>0</v>
      </c>
      <c r="AF151" s="104">
        <f>SUMIFS(AF$7:AF$126,$AP$7:$AP$126,$M$147,$AR$7:$AR$126,$N$151,$O$7:$O$126,$O151)</f>
        <v>0</v>
      </c>
      <c r="AG151" s="104">
        <f>SUMIFS(AG$7:AG$126,$AP$7:$AP$126,$M$147,$AR$7:$AR$126,$N$151,$O$7:$O$126,$O151)</f>
        <v>0</v>
      </c>
      <c r="AH151" s="104">
        <f>SUMIFS(AH$7:AH$126,$AP$7:$AP$126,$M$147,$AR$7:$AR$126,$N$151,$O$7:$O$126,$O151)</f>
        <v>0</v>
      </c>
      <c r="AI151" s="104">
        <f>SUMIFS(AI$7:AI$126,$AP$7:$AP$126,$M$147,$AR$7:$AR$126,$N$151,$O$7:$O$126,$O151)</f>
        <v>0</v>
      </c>
      <c r="AJ151" s="105">
        <f>SUMIFS(AJ$7:AJ$126,$AP$7:$AP$126,$M$147,$AR$7:$AR$126,$N$151,$O$7:$O$126,$O151)</f>
        <v>0</v>
      </c>
      <c r="AK151" s="1"/>
      <c r="AL151" s="365"/>
      <c r="AM151" s="362"/>
      <c r="AN151" s="363"/>
      <c r="AO151" s="363"/>
      <c r="AP151" s="363"/>
      <c r="AQ151" s="363"/>
      <c r="AR151" s="363"/>
      <c r="AS151" s="363"/>
      <c r="AT151" s="362"/>
      <c r="AU151" s="362"/>
      <c r="AV151" s="362"/>
      <c r="AW151" s="362"/>
      <c r="AX151" s="362"/>
    </row>
    <row r="152" spans="1:50" ht="30" customHeight="1" thickTop="1" thickBot="1" x14ac:dyDescent="0.35">
      <c r="B152" s="1"/>
      <c r="C152" s="8"/>
      <c r="D152" s="1"/>
      <c r="E152" s="1"/>
      <c r="F152" s="1"/>
      <c r="G152" s="1"/>
      <c r="H152" s="1"/>
      <c r="I152" s="1"/>
      <c r="J152" s="1"/>
      <c r="K152" s="1"/>
      <c r="L152" s="1"/>
      <c r="M152" s="1"/>
      <c r="N152" s="284"/>
      <c r="O152" s="134" t="s">
        <v>143</v>
      </c>
      <c r="P152" s="401">
        <f>SUMIFS(P$7:P$126,$AP$7:$AP$126,$M$147,$AR$7:$AR$126,$N$151,$O$7:$O$126,$O152)</f>
        <v>0</v>
      </c>
      <c r="Q152" s="401">
        <f>SUMIFS(Q$7:Q$126,$AP$7:$AP$126,$M$147,$AR$7:$AR$126,$N$151,$O$7:$O$126,$O152)</f>
        <v>0</v>
      </c>
      <c r="R152" s="402">
        <f>SUMIFS(R$7:R$126,$AP$7:$AP$126,$M$147,$AR$7:$AR$126,$N$151,$O$7:$O$126,$O152)</f>
        <v>0</v>
      </c>
      <c r="S152" s="402">
        <f>SUMIFS(S$7:S$126,$AP$7:$AP$126,$M$147,$AR$7:$AR$126,$N$151,$O$7:$O$126,$O152)</f>
        <v>0</v>
      </c>
      <c r="T152" s="402">
        <f>SUMIFS(T$7:T$126,$AP$7:$AP$126,$M$147,$AR$7:$AR$126,$N$151,$O$7:$O$126,$O152)</f>
        <v>0</v>
      </c>
      <c r="U152" s="402">
        <f>SUMIFS(U$7:U$126,$AP$7:$AP$126,$M$147,$AR$7:$AR$126,$N$151,$O$7:$O$126,$O152)</f>
        <v>0</v>
      </c>
      <c r="V152" s="402">
        <f>SUMIFS(V$7:V$126,$AP$7:$AP$126,$M$147,$AR$7:$AR$126,$N$151,$O$7:$O$126,$O152)</f>
        <v>0</v>
      </c>
      <c r="W152" s="402">
        <f>SUMIFS(W$7:W$126,$AP$7:$AP$126,$M$147,$AR$7:$AR$126,$N$151,$O$7:$O$126,$O152)</f>
        <v>0</v>
      </c>
      <c r="X152" s="402">
        <f>SUMIFS(X$7:X$126,$AP$7:$AP$126,$M$147,$AR$7:$AR$126,$N$151,$O$7:$O$126,$O152)</f>
        <v>0</v>
      </c>
      <c r="Y152" s="402">
        <f>SUMIFS(Y$7:Y$126,$AP$7:$AP$126,$M$147,$AR$7:$AR$126,$N$151,$O$7:$O$126,$O152)</f>
        <v>0</v>
      </c>
      <c r="Z152" s="402">
        <f>SUMIFS(Z$7:Z$126,$AP$7:$AP$126,$M$147,$AR$7:$AR$126,$N$151,$O$7:$O$126,$O152)</f>
        <v>0</v>
      </c>
      <c r="AA152" s="402">
        <f>SUMIFS(AA$7:AA$126,$AP$7:$AP$126,$M$147,$AR$7:$AR$126,$N$151,$O$7:$O$126,$O152)</f>
        <v>0</v>
      </c>
      <c r="AB152" s="402">
        <f>SUMIFS(AB$7:AB$126,$AP$7:$AP$126,$M$147,$AR$7:$AR$126,$N$151,$O$7:$O$126,$O152)</f>
        <v>0</v>
      </c>
      <c r="AC152" s="402">
        <f>SUMIFS(AC$7:AC$126,$AP$7:$AP$126,$M$147,$AR$7:$AR$126,$N$151,$O$7:$O$126,$O152)</f>
        <v>0</v>
      </c>
      <c r="AD152" s="402">
        <f>SUMIFS(AD$7:AD$126,$AP$7:$AP$126,$M$147,$AR$7:$AR$126,$N$151,$O$7:$O$126,$O152)</f>
        <v>0</v>
      </c>
      <c r="AE152" s="402">
        <f>SUMIFS(AE$7:AE$126,$AP$7:$AP$126,$M$147,$AR$7:$AR$126,$N$151,$O$7:$O$126,$O152)</f>
        <v>0</v>
      </c>
      <c r="AF152" s="402">
        <f>SUMIFS(AF$7:AF$126,$AP$7:$AP$126,$M$147,$AR$7:$AR$126,$N$151,$O$7:$O$126,$O152)</f>
        <v>0</v>
      </c>
      <c r="AG152" s="402">
        <f>SUMIFS(AG$7:AG$126,$AP$7:$AP$126,$M$147,$AR$7:$AR$126,$N$151,$O$7:$O$126,$O152)</f>
        <v>0</v>
      </c>
      <c r="AH152" s="402">
        <f>SUMIFS(AH$7:AH$126,$AP$7:$AP$126,$M$147,$AR$7:$AR$126,$N$151,$O$7:$O$126,$O152)</f>
        <v>0</v>
      </c>
      <c r="AI152" s="402">
        <f>SUMIFS(AI$7:AI$126,$AP$7:$AP$126,$M$147,$AR$7:$AR$126,$N$151,$O$7:$O$126,$O152)</f>
        <v>0</v>
      </c>
      <c r="AJ152" s="403">
        <f>SUMIFS(AJ$7:AJ$126,$AP$7:$AP$126,$M$147,$AR$7:$AR$126,$N$151,$O$7:$O$126,$O152)</f>
        <v>0</v>
      </c>
      <c r="AK152" s="1"/>
      <c r="AL152" s="365"/>
      <c r="AM152" s="362"/>
      <c r="AN152" s="363"/>
      <c r="AO152" s="363"/>
      <c r="AP152" s="363"/>
      <c r="AQ152" s="363"/>
      <c r="AR152" s="363"/>
      <c r="AS152" s="363"/>
      <c r="AT152" s="362"/>
      <c r="AU152" s="362"/>
      <c r="AV152" s="362"/>
      <c r="AW152" s="362"/>
      <c r="AX152" s="362"/>
    </row>
    <row r="153" spans="1:50" ht="30" customHeight="1" thickTop="1" thickBot="1" x14ac:dyDescent="0.35">
      <c r="B153" s="1"/>
      <c r="C153" s="8"/>
      <c r="D153" s="1"/>
      <c r="E153" s="1"/>
      <c r="F153" s="1"/>
      <c r="G153" s="1"/>
      <c r="H153" s="1"/>
      <c r="I153" s="1"/>
      <c r="J153" s="1"/>
      <c r="K153" s="1"/>
      <c r="L153" s="1"/>
      <c r="M153" s="1"/>
      <c r="N153" s="299" t="s">
        <v>77</v>
      </c>
      <c r="O153" s="134" t="s">
        <v>142</v>
      </c>
      <c r="P153" s="133">
        <f>SUMIFS(P$7:P$126,$AP$7:$AP$126,$M$147,$AR$7:$AR$126,$N$153,$O$7:$O$126,$O153)</f>
        <v>0</v>
      </c>
      <c r="Q153" s="133">
        <f>SUMIFS(Q$7:Q$126,$AP$7:$AP$126,$M$147,$AR$7:$AR$126,$N$153,$O$7:$O$126,$O153)</f>
        <v>0</v>
      </c>
      <c r="R153" s="104">
        <f>SUMIFS(R$7:R$126,$AP$7:$AP$126,$M$147,$AR$7:$AR$126,$N$153,$O$7:$O$126,$O153)</f>
        <v>0</v>
      </c>
      <c r="S153" s="104">
        <f>SUMIFS(S$7:S$126,$AP$7:$AP$126,$M$147,$AR$7:$AR$126,$N$153,$O$7:$O$126,$O153)</f>
        <v>0</v>
      </c>
      <c r="T153" s="104">
        <f>SUMIFS(T$7:T$126,$AP$7:$AP$126,$M$147,$AR$7:$AR$126,$N$153,$O$7:$O$126,$O153)</f>
        <v>0</v>
      </c>
      <c r="U153" s="104">
        <f>SUMIFS(U$7:U$126,$AP$7:$AP$126,$M$147,$AR$7:$AR$126,$N$153,$O$7:$O$126,$O153)</f>
        <v>0</v>
      </c>
      <c r="V153" s="104">
        <f>SUMIFS(V$7:V$126,$AP$7:$AP$126,$M$147,$AR$7:$AR$126,$N$153,$O$7:$O$126,$O153)</f>
        <v>0</v>
      </c>
      <c r="W153" s="104">
        <f>SUMIFS(W$7:W$126,$AP$7:$AP$126,$M$147,$AR$7:$AR$126,$N$153,$O$7:$O$126,$O153)</f>
        <v>0</v>
      </c>
      <c r="X153" s="104">
        <f>SUMIFS(X$7:X$126,$AP$7:$AP$126,$M$147,$AR$7:$AR$126,$N$153,$O$7:$O$126,$O153)</f>
        <v>0</v>
      </c>
      <c r="Y153" s="104">
        <f>SUMIFS(Y$7:Y$126,$AP$7:$AP$126,$M$147,$AR$7:$AR$126,$N$153,$O$7:$O$126,$O153)</f>
        <v>0</v>
      </c>
      <c r="Z153" s="104">
        <f>SUMIFS(Z$7:Z$126,$AP$7:$AP$126,$M$147,$AR$7:$AR$126,$N$153,$O$7:$O$126,$O153)</f>
        <v>0</v>
      </c>
      <c r="AA153" s="104">
        <f>SUMIFS(AA$7:AA$126,$AP$7:$AP$126,$M$147,$AR$7:$AR$126,$N$153,$O$7:$O$126,$O153)</f>
        <v>0</v>
      </c>
      <c r="AB153" s="104">
        <f>SUMIFS(AB$7:AB$126,$AP$7:$AP$126,$M$147,$AR$7:$AR$126,$N$153,$O$7:$O$126,$O153)</f>
        <v>0</v>
      </c>
      <c r="AC153" s="104">
        <f>SUMIFS(AC$7:AC$126,$AP$7:$AP$126,$M$147,$AR$7:$AR$126,$N$153,$O$7:$O$126,$O153)</f>
        <v>0</v>
      </c>
      <c r="AD153" s="104">
        <f>SUMIFS(AD$7:AD$126,$AP$7:$AP$126,$M$147,$AR$7:$AR$126,$N$153,$O$7:$O$126,$O153)</f>
        <v>0</v>
      </c>
      <c r="AE153" s="104">
        <f>SUMIFS(AE$7:AE$126,$AP$7:$AP$126,$M$147,$AR$7:$AR$126,$N$153,$O$7:$O$126,$O153)</f>
        <v>0</v>
      </c>
      <c r="AF153" s="104">
        <f>SUMIFS(AF$7:AF$126,$AP$7:$AP$126,$M$147,$AR$7:$AR$126,$N$153,$O$7:$O$126,$O153)</f>
        <v>0</v>
      </c>
      <c r="AG153" s="104">
        <f>SUMIFS(AG$7:AG$126,$AP$7:$AP$126,$M$147,$AR$7:$AR$126,$N$153,$O$7:$O$126,$O153)</f>
        <v>0</v>
      </c>
      <c r="AH153" s="104">
        <f>SUMIFS(AH$7:AH$126,$AP$7:$AP$126,$M$147,$AR$7:$AR$126,$N$153,$O$7:$O$126,$O153)</f>
        <v>0</v>
      </c>
      <c r="AI153" s="104">
        <f>SUMIFS(AI$7:AI$126,$AP$7:$AP$126,$M$147,$AR$7:$AR$126,$N$153,$O$7:$O$126,$O153)</f>
        <v>0</v>
      </c>
      <c r="AJ153" s="105">
        <f>SUMIFS(AJ$7:AJ$126,$AP$7:$AP$126,$M$147,$AR$7:$AR$126,$N$153,$O$7:$O$126,$O153)</f>
        <v>0</v>
      </c>
      <c r="AK153" s="1"/>
      <c r="AL153" s="365"/>
      <c r="AM153" s="362"/>
      <c r="AN153" s="363"/>
      <c r="AO153" s="363"/>
      <c r="AP153" s="363"/>
      <c r="AQ153" s="363"/>
      <c r="AR153" s="363"/>
      <c r="AS153" s="363"/>
      <c r="AT153" s="362"/>
      <c r="AU153" s="362"/>
      <c r="AV153" s="362"/>
      <c r="AW153" s="362"/>
      <c r="AX153" s="362"/>
    </row>
    <row r="154" spans="1:50" ht="30" customHeight="1" thickTop="1" thickBot="1" x14ac:dyDescent="0.35">
      <c r="B154" s="1"/>
      <c r="C154" s="8"/>
      <c r="D154" s="1"/>
      <c r="E154" s="1"/>
      <c r="F154" s="1"/>
      <c r="G154" s="1"/>
      <c r="H154" s="1"/>
      <c r="I154" s="1"/>
      <c r="J154" s="1"/>
      <c r="K154" s="1"/>
      <c r="L154" s="1"/>
      <c r="M154" s="1"/>
      <c r="N154" s="284"/>
      <c r="O154" s="134" t="s">
        <v>143</v>
      </c>
      <c r="P154" s="401">
        <f>SUMIFS(P$7:P$126,$AP$7:$AP$126,$M$147,$AR$7:$AR$126,$N$153,$O$7:$O$126,$O154)</f>
        <v>0</v>
      </c>
      <c r="Q154" s="401">
        <f>SUMIFS(Q$7:Q$126,$AP$7:$AP$126,$M$147,$AR$7:$AR$126,$N$153,$O$7:$O$126,$O154)</f>
        <v>0</v>
      </c>
      <c r="R154" s="402">
        <f>SUMIFS(R$7:R$126,$AP$7:$AP$126,$M$147,$AR$7:$AR$126,$N$153,$O$7:$O$126,$O154)</f>
        <v>0</v>
      </c>
      <c r="S154" s="402">
        <f>SUMIFS(S$7:S$126,$AP$7:$AP$126,$M$147,$AR$7:$AR$126,$N$153,$O$7:$O$126,$O154)</f>
        <v>0</v>
      </c>
      <c r="T154" s="402">
        <f>SUMIFS(T$7:T$126,$AP$7:$AP$126,$M$147,$AR$7:$AR$126,$N$153,$O$7:$O$126,$O154)</f>
        <v>0</v>
      </c>
      <c r="U154" s="402">
        <f>SUMIFS(U$7:U$126,$AP$7:$AP$126,$M$147,$AR$7:$AR$126,$N$153,$O$7:$O$126,$O154)</f>
        <v>0</v>
      </c>
      <c r="V154" s="402">
        <f>SUMIFS(V$7:V$126,$AP$7:$AP$126,$M$147,$AR$7:$AR$126,$N$153,$O$7:$O$126,$O154)</f>
        <v>0</v>
      </c>
      <c r="W154" s="402">
        <f>SUMIFS(W$7:W$126,$AP$7:$AP$126,$M$147,$AR$7:$AR$126,$N$153,$O$7:$O$126,$O154)</f>
        <v>0</v>
      </c>
      <c r="X154" s="402">
        <f>SUMIFS(X$7:X$126,$AP$7:$AP$126,$M$147,$AR$7:$AR$126,$N$153,$O$7:$O$126,$O154)</f>
        <v>0</v>
      </c>
      <c r="Y154" s="402">
        <f>SUMIFS(Y$7:Y$126,$AP$7:$AP$126,$M$147,$AR$7:$AR$126,$N$153,$O$7:$O$126,$O154)</f>
        <v>0</v>
      </c>
      <c r="Z154" s="402">
        <f>SUMIFS(Z$7:Z$126,$AP$7:$AP$126,$M$147,$AR$7:$AR$126,$N$153,$O$7:$O$126,$O154)</f>
        <v>0</v>
      </c>
      <c r="AA154" s="402">
        <f>SUMIFS(AA$7:AA$126,$AP$7:$AP$126,$M$147,$AR$7:$AR$126,$N$153,$O$7:$O$126,$O154)</f>
        <v>0</v>
      </c>
      <c r="AB154" s="402">
        <f>SUMIFS(AB$7:AB$126,$AP$7:$AP$126,$M$147,$AR$7:$AR$126,$N$153,$O$7:$O$126,$O154)</f>
        <v>0</v>
      </c>
      <c r="AC154" s="402">
        <f>SUMIFS(AC$7:AC$126,$AP$7:$AP$126,$M$147,$AR$7:$AR$126,$N$153,$O$7:$O$126,$O154)</f>
        <v>0</v>
      </c>
      <c r="AD154" s="402">
        <f>SUMIFS(AD$7:AD$126,$AP$7:$AP$126,$M$147,$AR$7:$AR$126,$N$153,$O$7:$O$126,$O154)</f>
        <v>0</v>
      </c>
      <c r="AE154" s="402">
        <f>SUMIFS(AE$7:AE$126,$AP$7:$AP$126,$M$147,$AR$7:$AR$126,$N$153,$O$7:$O$126,$O154)</f>
        <v>0</v>
      </c>
      <c r="AF154" s="402">
        <f>SUMIFS(AF$7:AF$126,$AP$7:$AP$126,$M$147,$AR$7:$AR$126,$N$153,$O$7:$O$126,$O154)</f>
        <v>0</v>
      </c>
      <c r="AG154" s="402">
        <f>SUMIFS(AG$7:AG$126,$AP$7:$AP$126,$M$147,$AR$7:$AR$126,$N$153,$O$7:$O$126,$O154)</f>
        <v>0</v>
      </c>
      <c r="AH154" s="402">
        <f>SUMIFS(AH$7:AH$126,$AP$7:$AP$126,$M$147,$AR$7:$AR$126,$N$153,$O$7:$O$126,$O154)</f>
        <v>0</v>
      </c>
      <c r="AI154" s="402">
        <f>SUMIFS(AI$7:AI$126,$AP$7:$AP$126,$M$147,$AR$7:$AR$126,$N$153,$O$7:$O$126,$O154)</f>
        <v>0</v>
      </c>
      <c r="AJ154" s="403">
        <f>SUMIFS(AJ$7:AJ$126,$AP$7:$AP$126,$M$147,$AR$7:$AR$126,$N$153,$O$7:$O$126,$O154)</f>
        <v>0</v>
      </c>
      <c r="AK154" s="1"/>
      <c r="AL154" s="365"/>
      <c r="AM154" s="362"/>
      <c r="AN154" s="363"/>
      <c r="AO154" s="363"/>
      <c r="AP154" s="363"/>
      <c r="AQ154" s="363"/>
      <c r="AR154" s="363"/>
      <c r="AS154" s="363"/>
      <c r="AT154" s="362"/>
      <c r="AU154" s="362"/>
      <c r="AV154" s="362"/>
      <c r="AW154" s="362"/>
      <c r="AX154" s="362"/>
    </row>
    <row r="155" spans="1:50" ht="30" customHeight="1" thickTop="1" thickBot="1" x14ac:dyDescent="0.35">
      <c r="B155" s="1"/>
      <c r="C155" s="8"/>
      <c r="D155" s="1"/>
      <c r="E155" s="1"/>
      <c r="F155" s="1"/>
      <c r="G155" s="1"/>
      <c r="H155" s="1"/>
      <c r="I155" s="1"/>
      <c r="J155" s="1"/>
      <c r="K155" s="1"/>
      <c r="L155" s="1"/>
      <c r="M155" s="1"/>
      <c r="N155" s="299" t="s">
        <v>140</v>
      </c>
      <c r="O155" s="134" t="s">
        <v>142</v>
      </c>
      <c r="P155" s="133">
        <f>SUMIFS(P$7:P$126,$AP$7:$AP$126,$M$147,$AR$7:$AR$126,$N$155,$O$7:$O$126,$O155)</f>
        <v>0</v>
      </c>
      <c r="Q155" s="133">
        <f>SUMIFS(Q$7:Q$126,$AP$7:$AP$126,$M$147,$AR$7:$AR$126,$N$155,$O$7:$O$126,$O155)</f>
        <v>0</v>
      </c>
      <c r="R155" s="104">
        <f>SUMIFS(R$7:R$126,$AP$7:$AP$126,$M$147,$AR$7:$AR$126,$N$155,$O$7:$O$126,$O155)</f>
        <v>0</v>
      </c>
      <c r="S155" s="104">
        <f>SUMIFS(S$7:S$126,$AP$7:$AP$126,$M$147,$AR$7:$AR$126,$N$155,$O$7:$O$126,$O155)</f>
        <v>0</v>
      </c>
      <c r="T155" s="104">
        <f>SUMIFS(T$7:T$126,$AP$7:$AP$126,$M$147,$AR$7:$AR$126,$N$155,$O$7:$O$126,$O155)</f>
        <v>0</v>
      </c>
      <c r="U155" s="104">
        <f>SUMIFS(U$7:U$126,$AP$7:$AP$126,$M$147,$AR$7:$AR$126,$N$155,$O$7:$O$126,$O155)</f>
        <v>0</v>
      </c>
      <c r="V155" s="104">
        <f>SUMIFS(V$7:V$126,$AP$7:$AP$126,$M$147,$AR$7:$AR$126,$N$155,$O$7:$O$126,$O155)</f>
        <v>0</v>
      </c>
      <c r="W155" s="104">
        <f>SUMIFS(W$7:W$126,$AP$7:$AP$126,$M$147,$AR$7:$AR$126,$N$155,$O$7:$O$126,$O155)</f>
        <v>0</v>
      </c>
      <c r="X155" s="104">
        <f>SUMIFS(X$7:X$126,$AP$7:$AP$126,$M$147,$AR$7:$AR$126,$N$155,$O$7:$O$126,$O155)</f>
        <v>0</v>
      </c>
      <c r="Y155" s="104">
        <f>SUMIFS(Y$7:Y$126,$AP$7:$AP$126,$M$147,$AR$7:$AR$126,$N$155,$O$7:$O$126,$O155)</f>
        <v>0</v>
      </c>
      <c r="Z155" s="104">
        <f>SUMIFS(Z$7:Z$126,$AP$7:$AP$126,$M$147,$AR$7:$AR$126,$N$155,$O$7:$O$126,$O155)</f>
        <v>0</v>
      </c>
      <c r="AA155" s="104">
        <f>SUMIFS(AA$7:AA$126,$AP$7:$AP$126,$M$147,$AR$7:$AR$126,$N$155,$O$7:$O$126,$O155)</f>
        <v>0</v>
      </c>
      <c r="AB155" s="104">
        <f>SUMIFS(AB$7:AB$126,$AP$7:$AP$126,$M$147,$AR$7:$AR$126,$N$155,$O$7:$O$126,$O155)</f>
        <v>0</v>
      </c>
      <c r="AC155" s="104">
        <f>SUMIFS(AC$7:AC$126,$AP$7:$AP$126,$M$147,$AR$7:$AR$126,$N$155,$O$7:$O$126,$O155)</f>
        <v>0</v>
      </c>
      <c r="AD155" s="104">
        <f>SUMIFS(AD$7:AD$126,$AP$7:$AP$126,$M$147,$AR$7:$AR$126,$N$155,$O$7:$O$126,$O155)</f>
        <v>0</v>
      </c>
      <c r="AE155" s="104">
        <f>SUMIFS(AE$7:AE$126,$AP$7:$AP$126,$M$147,$AR$7:$AR$126,$N$155,$O$7:$O$126,$O155)</f>
        <v>0</v>
      </c>
      <c r="AF155" s="104">
        <f>SUMIFS(AF$7:AF$126,$AP$7:$AP$126,$M$147,$AR$7:$AR$126,$N$155,$O$7:$O$126,$O155)</f>
        <v>0</v>
      </c>
      <c r="AG155" s="104">
        <f>SUMIFS(AG$7:AG$126,$AP$7:$AP$126,$M$147,$AR$7:$AR$126,$N$155,$O$7:$O$126,$O155)</f>
        <v>0</v>
      </c>
      <c r="AH155" s="104">
        <f>SUMIFS(AH$7:AH$126,$AP$7:$AP$126,$M$147,$AR$7:$AR$126,$N$155,$O$7:$O$126,$O155)</f>
        <v>0</v>
      </c>
      <c r="AI155" s="104">
        <f>SUMIFS(AI$7:AI$126,$AP$7:$AP$126,$M$147,$AR$7:$AR$126,$N$155,$O$7:$O$126,$O155)</f>
        <v>0</v>
      </c>
      <c r="AJ155" s="105">
        <f>SUMIFS(AJ$7:AJ$126,$AP$7:$AP$126,$M$147,$AR$7:$AR$126,$N$155,$O$7:$O$126,$O155)</f>
        <v>0</v>
      </c>
      <c r="AK155" s="1"/>
      <c r="AL155" s="365"/>
      <c r="AM155" s="362"/>
      <c r="AN155" s="363"/>
      <c r="AO155" s="363"/>
      <c r="AP155" s="363"/>
      <c r="AQ155" s="363"/>
      <c r="AR155" s="363"/>
      <c r="AS155" s="363"/>
      <c r="AT155" s="362"/>
      <c r="AU155" s="362"/>
      <c r="AV155" s="362"/>
      <c r="AW155" s="362"/>
      <c r="AX155" s="362"/>
    </row>
    <row r="156" spans="1:50" ht="30" customHeight="1" thickTop="1" thickBot="1" x14ac:dyDescent="0.35">
      <c r="B156" s="1"/>
      <c r="C156" s="8"/>
      <c r="D156" s="1"/>
      <c r="E156" s="1"/>
      <c r="F156" s="1"/>
      <c r="G156" s="1"/>
      <c r="H156" s="1"/>
      <c r="I156" s="1"/>
      <c r="J156" s="1"/>
      <c r="K156" s="1"/>
      <c r="L156" s="1"/>
      <c r="M156" s="1"/>
      <c r="N156" s="300"/>
      <c r="O156" s="135" t="s">
        <v>143</v>
      </c>
      <c r="P156" s="404">
        <f>SUMIFS(P$7:P$126,$AP$7:$AP$126,$M$147,$AR$7:$AR$126,$N$155,$O$7:$O$126,$O156)</f>
        <v>0</v>
      </c>
      <c r="Q156" s="404">
        <f>SUMIFS(Q$7:Q$126,$AP$7:$AP$126,$M$147,$AR$7:$AR$126,$N$155,$O$7:$O$126,$O156)</f>
        <v>0</v>
      </c>
      <c r="R156" s="405">
        <f>SUMIFS(R$7:R$126,$AP$7:$AP$126,$M$147,$AR$7:$AR$126,$N$155,$O$7:$O$126,$O156)</f>
        <v>0</v>
      </c>
      <c r="S156" s="405">
        <f>SUMIFS(S$7:S$126,$AP$7:$AP$126,$M$147,$AR$7:$AR$126,$N$155,$O$7:$O$126,$O156)</f>
        <v>0</v>
      </c>
      <c r="T156" s="405">
        <f>SUMIFS(T$7:T$126,$AP$7:$AP$126,$M$147,$AR$7:$AR$126,$N$155,$O$7:$O$126,$O156)</f>
        <v>0</v>
      </c>
      <c r="U156" s="405">
        <f>SUMIFS(U$7:U$126,$AP$7:$AP$126,$M$147,$AR$7:$AR$126,$N$155,$O$7:$O$126,$O156)</f>
        <v>0</v>
      </c>
      <c r="V156" s="405">
        <f>SUMIFS(V$7:V$126,$AP$7:$AP$126,$M$147,$AR$7:$AR$126,$N$155,$O$7:$O$126,$O156)</f>
        <v>0</v>
      </c>
      <c r="W156" s="405">
        <f>SUMIFS(W$7:W$126,$AP$7:$AP$126,$M$147,$AR$7:$AR$126,$N$155,$O$7:$O$126,$O156)</f>
        <v>0</v>
      </c>
      <c r="X156" s="405">
        <f>SUMIFS(X$7:X$126,$AP$7:$AP$126,$M$147,$AR$7:$AR$126,$N$155,$O$7:$O$126,$O156)</f>
        <v>0</v>
      </c>
      <c r="Y156" s="405">
        <f>SUMIFS(Y$7:Y$126,$AP$7:$AP$126,$M$147,$AR$7:$AR$126,$N$155,$O$7:$O$126,$O156)</f>
        <v>0</v>
      </c>
      <c r="Z156" s="405">
        <f>SUMIFS(Z$7:Z$126,$AP$7:$AP$126,$M$147,$AR$7:$AR$126,$N$155,$O$7:$O$126,$O156)</f>
        <v>0</v>
      </c>
      <c r="AA156" s="405">
        <f>SUMIFS(AA$7:AA$126,$AP$7:$AP$126,$M$147,$AR$7:$AR$126,$N$155,$O$7:$O$126,$O156)</f>
        <v>0</v>
      </c>
      <c r="AB156" s="405">
        <f>SUMIFS(AB$7:AB$126,$AP$7:$AP$126,$M$147,$AR$7:$AR$126,$N$155,$O$7:$O$126,$O156)</f>
        <v>0</v>
      </c>
      <c r="AC156" s="405">
        <f>SUMIFS(AC$7:AC$126,$AP$7:$AP$126,$M$147,$AR$7:$AR$126,$N$155,$O$7:$O$126,$O156)</f>
        <v>0</v>
      </c>
      <c r="AD156" s="405">
        <f>SUMIFS(AD$7:AD$126,$AP$7:$AP$126,$M$147,$AR$7:$AR$126,$N$155,$O$7:$O$126,$O156)</f>
        <v>0</v>
      </c>
      <c r="AE156" s="405">
        <f>SUMIFS(AE$7:AE$126,$AP$7:$AP$126,$M$147,$AR$7:$AR$126,$N$155,$O$7:$O$126,$O156)</f>
        <v>0</v>
      </c>
      <c r="AF156" s="405">
        <f>SUMIFS(AF$7:AF$126,$AP$7:$AP$126,$M$147,$AR$7:$AR$126,$N$155,$O$7:$O$126,$O156)</f>
        <v>0</v>
      </c>
      <c r="AG156" s="405">
        <f>SUMIFS(AG$7:AG$126,$AP$7:$AP$126,$M$147,$AR$7:$AR$126,$N$155,$O$7:$O$126,$O156)</f>
        <v>0</v>
      </c>
      <c r="AH156" s="405">
        <f>SUMIFS(AH$7:AH$126,$AP$7:$AP$126,$M$147,$AR$7:$AR$126,$N$155,$O$7:$O$126,$O156)</f>
        <v>0</v>
      </c>
      <c r="AI156" s="405">
        <f>SUMIFS(AI$7:AI$126,$AP$7:$AP$126,$M$147,$AR$7:$AR$126,$N$155,$O$7:$O$126,$O156)</f>
        <v>0</v>
      </c>
      <c r="AJ156" s="406">
        <f>SUMIFS(AJ$7:AJ$126,$AP$7:$AP$126,$M$147,$AR$7:$AR$126,$N$155,$O$7:$O$126,$O156)</f>
        <v>0</v>
      </c>
      <c r="AK156" s="1"/>
      <c r="AL156" s="365"/>
      <c r="AM156" s="362"/>
      <c r="AN156" s="363"/>
      <c r="AO156" s="363"/>
      <c r="AP156" s="363"/>
      <c r="AQ156" s="363"/>
      <c r="AR156" s="363"/>
      <c r="AS156" s="363"/>
      <c r="AT156" s="362"/>
      <c r="AU156" s="362"/>
      <c r="AV156" s="362"/>
      <c r="AW156" s="362"/>
      <c r="AX156" s="362"/>
    </row>
    <row r="157" spans="1:50" ht="4.95" customHeight="1" thickTop="1" thickBot="1" x14ac:dyDescent="0.35">
      <c r="B157" s="1"/>
      <c r="C157" s="8"/>
      <c r="D157" s="1"/>
      <c r="E157" s="1"/>
      <c r="F157" s="1"/>
      <c r="G157" s="1"/>
      <c r="H157" s="1"/>
      <c r="I157" s="1"/>
      <c r="J157" s="1"/>
      <c r="K157" s="1"/>
      <c r="L157" s="1"/>
      <c r="M157" s="1"/>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
      <c r="AL157" s="365"/>
      <c r="AM157" s="362"/>
      <c r="AN157" s="363"/>
      <c r="AO157" s="363"/>
      <c r="AP157" s="363"/>
      <c r="AQ157" s="363"/>
      <c r="AR157" s="363"/>
      <c r="AS157" s="363"/>
      <c r="AT157" s="362"/>
      <c r="AU157" s="362"/>
      <c r="AV157" s="362"/>
      <c r="AW157" s="362"/>
      <c r="AX157" s="362"/>
    </row>
    <row r="158" spans="1:50" ht="30" customHeight="1" thickTop="1" thickBot="1" x14ac:dyDescent="0.35">
      <c r="B158" s="1"/>
      <c r="C158" s="8"/>
      <c r="D158" s="1"/>
      <c r="E158" s="1"/>
      <c r="F158" s="1"/>
      <c r="G158" s="1"/>
      <c r="H158" s="1"/>
      <c r="I158" s="1"/>
      <c r="J158" s="1"/>
      <c r="K158" s="1"/>
      <c r="L158" s="1"/>
      <c r="M158" s="307" t="s">
        <v>71</v>
      </c>
      <c r="N158" s="301" t="s">
        <v>202</v>
      </c>
      <c r="O158" s="144" t="s">
        <v>142</v>
      </c>
      <c r="P158" s="140">
        <f>SUMIFS(P$7:P$126,$AP$7:$AP$126,$M$158,$O$7:$O$126,$O158)</f>
        <v>0</v>
      </c>
      <c r="Q158" s="140">
        <f>SUMIFS(Q$7:Q$126,$AP$7:$AP$126,$M$158,$O$7:$O$126,$O158)</f>
        <v>0</v>
      </c>
      <c r="R158" s="140">
        <f>SUMIFS(R$7:R$126,$AP$7:$AP$126,$M$158,$O$7:$O$126,$O158)</f>
        <v>0</v>
      </c>
      <c r="S158" s="140">
        <f>SUMIFS(S$7:S$126,$AP$7:$AP$126,$M$158,$O$7:$O$126,$O158)</f>
        <v>0</v>
      </c>
      <c r="T158" s="140">
        <f>SUMIFS(T$7:T$126,$AP$7:$AP$126,$M$158,$O$7:$O$126,$O158)</f>
        <v>0</v>
      </c>
      <c r="U158" s="140">
        <f>SUMIFS(U$7:U$126,$AP$7:$AP$126,$M$158,$O$7:$O$126,$O158)</f>
        <v>0</v>
      </c>
      <c r="V158" s="140">
        <f>SUMIFS(V$7:V$126,$AP$7:$AP$126,$M$158,$O$7:$O$126,$O158)</f>
        <v>0</v>
      </c>
      <c r="W158" s="140">
        <f>SUMIFS(W$7:W$126,$AP$7:$AP$126,$M$158,$O$7:$O$126,$O158)</f>
        <v>0</v>
      </c>
      <c r="X158" s="140">
        <f>SUMIFS(X$7:X$126,$AP$7:$AP$126,$M$158,$O$7:$O$126,$O158)</f>
        <v>0</v>
      </c>
      <c r="Y158" s="140">
        <f>SUMIFS(Y$7:Y$126,$AP$7:$AP$126,$M$158,$O$7:$O$126,$O158)</f>
        <v>0</v>
      </c>
      <c r="Z158" s="140">
        <f>SUMIFS(Z$7:Z$126,$AP$7:$AP$126,$M$158,$O$7:$O$126,$O158)</f>
        <v>0</v>
      </c>
      <c r="AA158" s="140">
        <f>SUMIFS(AA$7:AA$126,$AP$7:$AP$126,$M$158,$O$7:$O$126,$O158)</f>
        <v>0</v>
      </c>
      <c r="AB158" s="140">
        <f>SUMIFS(AB$7:AB$126,$AP$7:$AP$126,$M$158,$O$7:$O$126,$O158)</f>
        <v>0</v>
      </c>
      <c r="AC158" s="140">
        <f>SUMIFS(AC$7:AC$126,$AP$7:$AP$126,$M$158,$O$7:$O$126,$O158)</f>
        <v>0</v>
      </c>
      <c r="AD158" s="140">
        <f>SUMIFS(AD$7:AD$126,$AP$7:$AP$126,$M$158,$O$7:$O$126,$O158)</f>
        <v>0</v>
      </c>
      <c r="AE158" s="140">
        <f>SUMIFS(AE$7:AE$126,$AP$7:$AP$126,$M$158,$O$7:$O$126,$O158)</f>
        <v>0</v>
      </c>
      <c r="AF158" s="140">
        <f>SUMIFS(AF$7:AF$126,$AP$7:$AP$126,$M$158,$O$7:$O$126,$O158)</f>
        <v>0</v>
      </c>
      <c r="AG158" s="140">
        <f>SUMIFS(AG$7:AG$126,$AP$7:$AP$126,$M$158,$O$7:$O$126,$O158)</f>
        <v>0</v>
      </c>
      <c r="AH158" s="140">
        <f>SUMIFS(AH$7:AH$126,$AP$7:$AP$126,$M$158,$O$7:$O$126,$O158)</f>
        <v>0</v>
      </c>
      <c r="AI158" s="140">
        <f>SUMIFS(AI$7:AI$126,$AP$7:$AP$126,$M$158,$O$7:$O$126,$O158)</f>
        <v>0</v>
      </c>
      <c r="AJ158" s="141">
        <f>SUMIFS(AJ$7:AJ$126,$AP$7:$AP$126,$M$158,$O$7:$O$126,$O158)</f>
        <v>0</v>
      </c>
      <c r="AK158" s="1"/>
      <c r="AL158" s="365"/>
      <c r="AM158" s="362"/>
      <c r="AN158" s="363"/>
      <c r="AO158" s="363"/>
      <c r="AP158" s="363"/>
      <c r="AQ158" s="363"/>
      <c r="AR158" s="363"/>
      <c r="AS158" s="363"/>
      <c r="AT158" s="362"/>
      <c r="AU158" s="362"/>
      <c r="AV158" s="362"/>
      <c r="AW158" s="362"/>
      <c r="AX158" s="362"/>
    </row>
    <row r="159" spans="1:50" ht="30" customHeight="1" thickTop="1" thickBot="1" x14ac:dyDescent="0.35">
      <c r="B159" s="1"/>
      <c r="C159" s="8"/>
      <c r="D159" s="1"/>
      <c r="E159" s="1"/>
      <c r="F159" s="1"/>
      <c r="G159" s="1"/>
      <c r="H159" s="1"/>
      <c r="I159" s="1"/>
      <c r="J159" s="1"/>
      <c r="K159" s="1"/>
      <c r="L159" s="1"/>
      <c r="M159" s="307"/>
      <c r="N159" s="302"/>
      <c r="O159" s="145" t="s">
        <v>143</v>
      </c>
      <c r="P159" s="399">
        <f>SUMIFS(P$7:P$126,$AP$7:$AP$126,$M$158,$O$7:$O$126,$O159)</f>
        <v>0</v>
      </c>
      <c r="Q159" s="399">
        <f>SUMIFS(Q$7:Q$126,$AP$7:$AP$126,$M$158,$O$7:$O$126,$O159)</f>
        <v>0</v>
      </c>
      <c r="R159" s="399">
        <f>SUMIFS(R$7:R$126,$AP$7:$AP$126,$M$158,$O$7:$O$126,$O159)</f>
        <v>0</v>
      </c>
      <c r="S159" s="399">
        <f>SUMIFS(S$7:S$126,$AP$7:$AP$126,$M$158,$O$7:$O$126,$O159)</f>
        <v>0</v>
      </c>
      <c r="T159" s="399">
        <f>SUMIFS(T$7:T$126,$AP$7:$AP$126,$M$158,$O$7:$O$126,$O159)</f>
        <v>0</v>
      </c>
      <c r="U159" s="399">
        <f>SUMIFS(U$7:U$126,$AP$7:$AP$126,$M$158,$O$7:$O$126,$O159)</f>
        <v>0</v>
      </c>
      <c r="V159" s="399">
        <f>SUMIFS(V$7:V$126,$AP$7:$AP$126,$M$158,$O$7:$O$126,$O159)</f>
        <v>0</v>
      </c>
      <c r="W159" s="399">
        <f>SUMIFS(W$7:W$126,$AP$7:$AP$126,$M$158,$O$7:$O$126,$O159)</f>
        <v>0</v>
      </c>
      <c r="X159" s="399">
        <f>SUMIFS(X$7:X$126,$AP$7:$AP$126,$M$158,$O$7:$O$126,$O159)</f>
        <v>0</v>
      </c>
      <c r="Y159" s="399">
        <f>SUMIFS(Y$7:Y$126,$AP$7:$AP$126,$M$158,$O$7:$O$126,$O159)</f>
        <v>0</v>
      </c>
      <c r="Z159" s="399">
        <f>SUMIFS(Z$7:Z$126,$AP$7:$AP$126,$M$158,$O$7:$O$126,$O159)</f>
        <v>0</v>
      </c>
      <c r="AA159" s="399">
        <f>SUMIFS(AA$7:AA$126,$AP$7:$AP$126,$M$158,$O$7:$O$126,$O159)</f>
        <v>0</v>
      </c>
      <c r="AB159" s="399">
        <f>SUMIFS(AB$7:AB$126,$AP$7:$AP$126,$M$158,$O$7:$O$126,$O159)</f>
        <v>0</v>
      </c>
      <c r="AC159" s="399">
        <f>SUMIFS(AC$7:AC$126,$AP$7:$AP$126,$M$158,$O$7:$O$126,$O159)</f>
        <v>0</v>
      </c>
      <c r="AD159" s="399">
        <f>SUMIFS(AD$7:AD$126,$AP$7:$AP$126,$M$158,$O$7:$O$126,$O159)</f>
        <v>0</v>
      </c>
      <c r="AE159" s="399">
        <f>SUMIFS(AE$7:AE$126,$AP$7:$AP$126,$M$158,$O$7:$O$126,$O159)</f>
        <v>0</v>
      </c>
      <c r="AF159" s="399">
        <f>SUMIFS(AF$7:AF$126,$AP$7:$AP$126,$M$158,$O$7:$O$126,$O159)</f>
        <v>0</v>
      </c>
      <c r="AG159" s="399">
        <f>SUMIFS(AG$7:AG$126,$AP$7:$AP$126,$M$158,$O$7:$O$126,$O159)</f>
        <v>0</v>
      </c>
      <c r="AH159" s="399">
        <f>SUMIFS(AH$7:AH$126,$AP$7:$AP$126,$M$158,$O$7:$O$126,$O159)</f>
        <v>0</v>
      </c>
      <c r="AI159" s="399">
        <f>SUMIFS(AI$7:AI$126,$AP$7:$AP$126,$M$158,$O$7:$O$126,$O159)</f>
        <v>0</v>
      </c>
      <c r="AJ159" s="400">
        <f>SUMIFS(AJ$7:AJ$126,$AP$7:$AP$126,$M$158,$O$7:$O$126,$O159)</f>
        <v>0</v>
      </c>
      <c r="AK159" s="1"/>
      <c r="AL159" s="365"/>
      <c r="AM159" s="362"/>
      <c r="AN159" s="363"/>
      <c r="AO159" s="363"/>
      <c r="AP159" s="363"/>
      <c r="AQ159" s="363"/>
      <c r="AR159" s="363"/>
      <c r="AS159" s="363"/>
      <c r="AT159" s="362"/>
      <c r="AU159" s="362"/>
      <c r="AV159" s="362"/>
      <c r="AW159" s="362"/>
      <c r="AX159" s="362"/>
    </row>
    <row r="160" spans="1:50" ht="30" customHeight="1" thickTop="1" thickBot="1" x14ac:dyDescent="0.35">
      <c r="B160" s="1"/>
      <c r="C160" s="8"/>
      <c r="D160" s="1"/>
      <c r="E160" s="1"/>
      <c r="F160" s="1"/>
      <c r="G160" s="1"/>
      <c r="H160" s="1"/>
      <c r="I160" s="1"/>
      <c r="J160" s="1"/>
      <c r="K160" s="1"/>
      <c r="L160" s="1"/>
      <c r="M160" s="1"/>
      <c r="N160" s="304" t="s">
        <v>78</v>
      </c>
      <c r="O160" s="143" t="s">
        <v>142</v>
      </c>
      <c r="P160" s="114">
        <f>SUMIFS(P$7:P$126,$AP$7:$AP$126,$M$158,$AR$7:$AR$126,$N$160,$O$7:$O$126,$O160)</f>
        <v>0</v>
      </c>
      <c r="Q160" s="114">
        <f>SUMIFS(Q$7:Q$126,$AP$7:$AP$126,$M$158,$AR$7:$AR$126,$N$160,$O$7:$O$126,$O160)</f>
        <v>0</v>
      </c>
      <c r="R160" s="114">
        <f>SUMIFS(R$7:R$126,$AP$7:$AP$126,$M$158,$AR$7:$AR$126,$N$160,$O$7:$O$126,$O160)</f>
        <v>0</v>
      </c>
      <c r="S160" s="114">
        <f>SUMIFS(S$7:S$126,$AP$7:$AP$126,$M$158,$AR$7:$AR$126,$N$160,$O$7:$O$126,$O160)</f>
        <v>0</v>
      </c>
      <c r="T160" s="114">
        <f>SUMIFS(T$7:T$126,$AP$7:$AP$126,$M$158,$AR$7:$AR$126,$N$160,$O$7:$O$126,$O160)</f>
        <v>0</v>
      </c>
      <c r="U160" s="114">
        <f>SUMIFS(U$7:U$126,$AP$7:$AP$126,$M$158,$AR$7:$AR$126,$N$160,$O$7:$O$126,$O160)</f>
        <v>0</v>
      </c>
      <c r="V160" s="114">
        <f>SUMIFS(V$7:V$126,$AP$7:$AP$126,$M$158,$AR$7:$AR$126,$N$160,$O$7:$O$126,$O160)</f>
        <v>0</v>
      </c>
      <c r="W160" s="114">
        <f>SUMIFS(W$7:W$126,$AP$7:$AP$126,$M$158,$AR$7:$AR$126,$N$160,$O$7:$O$126,$O160)</f>
        <v>0</v>
      </c>
      <c r="X160" s="114">
        <f>SUMIFS(X$7:X$126,$AP$7:$AP$126,$M$158,$AR$7:$AR$126,$N$160,$O$7:$O$126,$O160)</f>
        <v>0</v>
      </c>
      <c r="Y160" s="114">
        <f>SUMIFS(Y$7:Y$126,$AP$7:$AP$126,$M$158,$AR$7:$AR$126,$N$160,$O$7:$O$126,$O160)</f>
        <v>0</v>
      </c>
      <c r="Z160" s="114">
        <f>SUMIFS(Z$7:Z$126,$AP$7:$AP$126,$M$158,$AR$7:$AR$126,$N$160,$O$7:$O$126,$O160)</f>
        <v>0</v>
      </c>
      <c r="AA160" s="114">
        <f>SUMIFS(AA$7:AA$126,$AP$7:$AP$126,$M$158,$AR$7:$AR$126,$N$160,$O$7:$O$126,$O160)</f>
        <v>0</v>
      </c>
      <c r="AB160" s="114">
        <f>SUMIFS(AB$7:AB$126,$AP$7:$AP$126,$M$158,$AR$7:$AR$126,$N$160,$O$7:$O$126,$O160)</f>
        <v>0</v>
      </c>
      <c r="AC160" s="114">
        <f>SUMIFS(AC$7:AC$126,$AP$7:$AP$126,$M$158,$AR$7:$AR$126,$N$160,$O$7:$O$126,$O160)</f>
        <v>0</v>
      </c>
      <c r="AD160" s="114">
        <f>SUMIFS(AD$7:AD$126,$AP$7:$AP$126,$M$158,$AR$7:$AR$126,$N$160,$O$7:$O$126,$O160)</f>
        <v>0</v>
      </c>
      <c r="AE160" s="114">
        <f>SUMIFS(AE$7:AE$126,$AP$7:$AP$126,$M$158,$AR$7:$AR$126,$N$160,$O$7:$O$126,$O160)</f>
        <v>0</v>
      </c>
      <c r="AF160" s="114">
        <f>SUMIFS(AF$7:AF$126,$AP$7:$AP$126,$M$158,$AR$7:$AR$126,$N$160,$O$7:$O$126,$O160)</f>
        <v>0</v>
      </c>
      <c r="AG160" s="114">
        <f>SUMIFS(AG$7:AG$126,$AP$7:$AP$126,$M$158,$AR$7:$AR$126,$N$160,$O$7:$O$126,$O160)</f>
        <v>0</v>
      </c>
      <c r="AH160" s="114">
        <f>SUMIFS(AH$7:AH$126,$AP$7:$AP$126,$M$158,$AR$7:$AR$126,$N$160,$O$7:$O$126,$O160)</f>
        <v>0</v>
      </c>
      <c r="AI160" s="114">
        <f>SUMIFS(AI$7:AI$126,$AP$7:$AP$126,$M$158,$AR$7:$AR$126,$N$160,$O$7:$O$126,$O160)</f>
        <v>0</v>
      </c>
      <c r="AJ160" s="115">
        <f>SUMIFS(AJ$7:AJ$126,$AP$7:$AP$126,$M$158,$AR$7:$AR$126,$N$160,$O$7:$O$126,$O160)</f>
        <v>0</v>
      </c>
      <c r="AK160" s="1"/>
      <c r="AL160" s="365"/>
      <c r="AM160" s="362"/>
      <c r="AN160" s="363"/>
      <c r="AO160" s="363"/>
      <c r="AP160" s="363"/>
      <c r="AQ160" s="363"/>
      <c r="AR160" s="363"/>
      <c r="AS160" s="363"/>
      <c r="AT160" s="362"/>
      <c r="AU160" s="362"/>
      <c r="AV160" s="362"/>
      <c r="AW160" s="362"/>
      <c r="AX160" s="362"/>
    </row>
    <row r="161" spans="1:50" ht="30" customHeight="1" thickTop="1" thickBot="1" x14ac:dyDescent="0.35">
      <c r="B161" s="1"/>
      <c r="C161" s="8"/>
      <c r="D161" s="1"/>
      <c r="E161" s="1"/>
      <c r="F161" s="1"/>
      <c r="G161" s="1"/>
      <c r="H161" s="1"/>
      <c r="I161" s="1"/>
      <c r="J161" s="1"/>
      <c r="K161" s="1"/>
      <c r="L161" s="1"/>
      <c r="M161" s="1"/>
      <c r="N161" s="284"/>
      <c r="O161" s="131" t="s">
        <v>143</v>
      </c>
      <c r="P161" s="402">
        <f>SUMIFS(P$7:P$126,$AP$7:$AP$126,$M$158,$AR$7:$AR$126,$N$160,$O$7:$O$126,$O161)</f>
        <v>0</v>
      </c>
      <c r="Q161" s="402">
        <f>SUMIFS(Q$7:Q$126,$AP$7:$AP$126,$M$158,$AR$7:$AR$126,$N$160,$O$7:$O$126,$O161)</f>
        <v>0</v>
      </c>
      <c r="R161" s="402">
        <f>SUMIFS(R$7:R$126,$AP$7:$AP$126,$M$158,$AR$7:$AR$126,$N$160,$O$7:$O$126,$O161)</f>
        <v>0</v>
      </c>
      <c r="S161" s="402">
        <f>SUMIFS(S$7:S$126,$AP$7:$AP$126,$M$158,$AR$7:$AR$126,$N$160,$O$7:$O$126,$O161)</f>
        <v>0</v>
      </c>
      <c r="T161" s="402">
        <f>SUMIFS(T$7:T$126,$AP$7:$AP$126,$M$158,$AR$7:$AR$126,$N$160,$O$7:$O$126,$O161)</f>
        <v>0</v>
      </c>
      <c r="U161" s="402">
        <f>SUMIFS(U$7:U$126,$AP$7:$AP$126,$M$158,$AR$7:$AR$126,$N$160,$O$7:$O$126,$O161)</f>
        <v>0</v>
      </c>
      <c r="V161" s="402">
        <f>SUMIFS(V$7:V$126,$AP$7:$AP$126,$M$158,$AR$7:$AR$126,$N$160,$O$7:$O$126,$O161)</f>
        <v>0</v>
      </c>
      <c r="W161" s="402">
        <f>SUMIFS(W$7:W$126,$AP$7:$AP$126,$M$158,$AR$7:$AR$126,$N$160,$O$7:$O$126,$O161)</f>
        <v>0</v>
      </c>
      <c r="X161" s="402">
        <f>SUMIFS(X$7:X$126,$AP$7:$AP$126,$M$158,$AR$7:$AR$126,$N$160,$O$7:$O$126,$O161)</f>
        <v>0</v>
      </c>
      <c r="Y161" s="402">
        <f>SUMIFS(Y$7:Y$126,$AP$7:$AP$126,$M$158,$AR$7:$AR$126,$N$160,$O$7:$O$126,$O161)</f>
        <v>0</v>
      </c>
      <c r="Z161" s="402">
        <f>SUMIFS(Z$7:Z$126,$AP$7:$AP$126,$M$158,$AR$7:$AR$126,$N$160,$O$7:$O$126,$O161)</f>
        <v>0</v>
      </c>
      <c r="AA161" s="402">
        <f>SUMIFS(AA$7:AA$126,$AP$7:$AP$126,$M$158,$AR$7:$AR$126,$N$160,$O$7:$O$126,$O161)</f>
        <v>0</v>
      </c>
      <c r="AB161" s="402">
        <f>SUMIFS(AB$7:AB$126,$AP$7:$AP$126,$M$158,$AR$7:$AR$126,$N$160,$O$7:$O$126,$O161)</f>
        <v>0</v>
      </c>
      <c r="AC161" s="402">
        <f>SUMIFS(AC$7:AC$126,$AP$7:$AP$126,$M$158,$AR$7:$AR$126,$N$160,$O$7:$O$126,$O161)</f>
        <v>0</v>
      </c>
      <c r="AD161" s="402">
        <f>SUMIFS(AD$7:AD$126,$AP$7:$AP$126,$M$158,$AR$7:$AR$126,$N$160,$O$7:$O$126,$O161)</f>
        <v>0</v>
      </c>
      <c r="AE161" s="402">
        <f>SUMIFS(AE$7:AE$126,$AP$7:$AP$126,$M$158,$AR$7:$AR$126,$N$160,$O$7:$O$126,$O161)</f>
        <v>0</v>
      </c>
      <c r="AF161" s="402">
        <f>SUMIFS(AF$7:AF$126,$AP$7:$AP$126,$M$158,$AR$7:$AR$126,$N$160,$O$7:$O$126,$O161)</f>
        <v>0</v>
      </c>
      <c r="AG161" s="402">
        <f>SUMIFS(AG$7:AG$126,$AP$7:$AP$126,$M$158,$AR$7:$AR$126,$N$160,$O$7:$O$126,$O161)</f>
        <v>0</v>
      </c>
      <c r="AH161" s="402">
        <f>SUMIFS(AH$7:AH$126,$AP$7:$AP$126,$M$158,$AR$7:$AR$126,$N$160,$O$7:$O$126,$O161)</f>
        <v>0</v>
      </c>
      <c r="AI161" s="402">
        <f>SUMIFS(AI$7:AI$126,$AP$7:$AP$126,$M$158,$AR$7:$AR$126,$N$160,$O$7:$O$126,$O161)</f>
        <v>0</v>
      </c>
      <c r="AJ161" s="403">
        <f>SUMIFS(AJ$7:AJ$126,$AP$7:$AP$126,$M$158,$AR$7:$AR$126,$N$160,$O$7:$O$126,$O161)</f>
        <v>0</v>
      </c>
      <c r="AK161" s="1"/>
      <c r="AL161" s="365"/>
      <c r="AM161" s="362"/>
      <c r="AN161" s="363"/>
      <c r="AO161" s="363"/>
      <c r="AP161" s="363"/>
      <c r="AQ161" s="363"/>
      <c r="AR161" s="363"/>
      <c r="AS161" s="363"/>
      <c r="AT161" s="362"/>
      <c r="AU161" s="362"/>
      <c r="AV161" s="362"/>
      <c r="AW161" s="362"/>
      <c r="AX161" s="362"/>
    </row>
    <row r="162" spans="1:50" ht="30" customHeight="1" thickTop="1" thickBot="1" x14ac:dyDescent="0.35">
      <c r="B162" s="1"/>
      <c r="C162" s="8"/>
      <c r="D162" s="1"/>
      <c r="E162" s="1"/>
      <c r="F162" s="1"/>
      <c r="G162" s="1"/>
      <c r="H162" s="1"/>
      <c r="I162" s="1"/>
      <c r="J162" s="1"/>
      <c r="K162" s="1"/>
      <c r="L162" s="1"/>
      <c r="M162" s="1"/>
      <c r="N162" s="299" t="s">
        <v>73</v>
      </c>
      <c r="O162" s="131" t="s">
        <v>142</v>
      </c>
      <c r="P162" s="104">
        <f>SUMIFS(P$7:P$126,$AP$7:$AP$126,$M$158,$AR$7:$AR$126,$N$162,$O$7:$O$126,$O162)</f>
        <v>0</v>
      </c>
      <c r="Q162" s="104">
        <f>SUMIFS(Q$7:Q$126,$AP$7:$AP$126,$M$158,$AR$7:$AR$126,$N$162,$O$7:$O$126,$O162)</f>
        <v>0</v>
      </c>
      <c r="R162" s="104">
        <f>SUMIFS(R$7:R$126,$AP$7:$AP$126,$M$158,$AR$7:$AR$126,$N$162,$O$7:$O$126,$O162)</f>
        <v>0</v>
      </c>
      <c r="S162" s="104">
        <f>SUMIFS(S$7:S$126,$AP$7:$AP$126,$M$158,$AR$7:$AR$126,$N$162,$O$7:$O$126,$O162)</f>
        <v>0</v>
      </c>
      <c r="T162" s="104">
        <f>SUMIFS(T$7:T$126,$AP$7:$AP$126,$M$158,$AR$7:$AR$126,$N$162,$O$7:$O$126,$O162)</f>
        <v>0</v>
      </c>
      <c r="U162" s="104">
        <f>SUMIFS(U$7:U$126,$AP$7:$AP$126,$M$158,$AR$7:$AR$126,$N$162,$O$7:$O$126,$O162)</f>
        <v>0</v>
      </c>
      <c r="V162" s="104">
        <f>SUMIFS(V$7:V$126,$AP$7:$AP$126,$M$158,$AR$7:$AR$126,$N$162,$O$7:$O$126,$O162)</f>
        <v>0</v>
      </c>
      <c r="W162" s="104">
        <f>SUMIFS(W$7:W$126,$AP$7:$AP$126,$M$158,$AR$7:$AR$126,$N$162,$O$7:$O$126,$O162)</f>
        <v>0</v>
      </c>
      <c r="X162" s="104">
        <f>SUMIFS(X$7:X$126,$AP$7:$AP$126,$M$158,$AR$7:$AR$126,$N$162,$O$7:$O$126,$O162)</f>
        <v>0</v>
      </c>
      <c r="Y162" s="104">
        <f>SUMIFS(Y$7:Y$126,$AP$7:$AP$126,$M$158,$AR$7:$AR$126,$N$162,$O$7:$O$126,$O162)</f>
        <v>0</v>
      </c>
      <c r="Z162" s="104">
        <f>SUMIFS(Z$7:Z$126,$AP$7:$AP$126,$M$158,$AR$7:$AR$126,$N$162,$O$7:$O$126,$O162)</f>
        <v>0</v>
      </c>
      <c r="AA162" s="104">
        <f>SUMIFS(AA$7:AA$126,$AP$7:$AP$126,$M$158,$AR$7:$AR$126,$N$162,$O$7:$O$126,$O162)</f>
        <v>0</v>
      </c>
      <c r="AB162" s="104">
        <f>SUMIFS(AB$7:AB$126,$AP$7:$AP$126,$M$158,$AR$7:$AR$126,$N$162,$O$7:$O$126,$O162)</f>
        <v>0</v>
      </c>
      <c r="AC162" s="104">
        <f>SUMIFS(AC$7:AC$126,$AP$7:$AP$126,$M$158,$AR$7:$AR$126,$N$162,$O$7:$O$126,$O162)</f>
        <v>0</v>
      </c>
      <c r="AD162" s="104">
        <f>SUMIFS(AD$7:AD$126,$AP$7:$AP$126,$M$158,$AR$7:$AR$126,$N$162,$O$7:$O$126,$O162)</f>
        <v>0</v>
      </c>
      <c r="AE162" s="104">
        <f>SUMIFS(AE$7:AE$126,$AP$7:$AP$126,$M$158,$AR$7:$AR$126,$N$162,$O$7:$O$126,$O162)</f>
        <v>0</v>
      </c>
      <c r="AF162" s="104">
        <f>SUMIFS(AF$7:AF$126,$AP$7:$AP$126,$M$158,$AR$7:$AR$126,$N$162,$O$7:$O$126,$O162)</f>
        <v>0</v>
      </c>
      <c r="AG162" s="104">
        <f>SUMIFS(AG$7:AG$126,$AP$7:$AP$126,$M$158,$AR$7:$AR$126,$N$162,$O$7:$O$126,$O162)</f>
        <v>0</v>
      </c>
      <c r="AH162" s="104">
        <f>SUMIFS(AH$7:AH$126,$AP$7:$AP$126,$M$158,$AR$7:$AR$126,$N$162,$O$7:$O$126,$O162)</f>
        <v>0</v>
      </c>
      <c r="AI162" s="104">
        <f>SUMIFS(AI$7:AI$126,$AP$7:$AP$126,$M$158,$AR$7:$AR$126,$N$162,$O$7:$O$126,$O162)</f>
        <v>0</v>
      </c>
      <c r="AJ162" s="105">
        <f>SUMIFS(AJ$7:AJ$126,$AP$7:$AP$126,$M$158,$AR$7:$AR$126,$N$162,$O$7:$O$126,$O162)</f>
        <v>0</v>
      </c>
      <c r="AK162" s="1"/>
      <c r="AL162" s="365"/>
      <c r="AM162" s="362"/>
      <c r="AN162" s="363"/>
      <c r="AO162" s="363"/>
      <c r="AP162" s="363"/>
      <c r="AQ162" s="363"/>
      <c r="AR162" s="363"/>
      <c r="AS162" s="363"/>
      <c r="AT162" s="362"/>
      <c r="AU162" s="362"/>
      <c r="AV162" s="362"/>
      <c r="AW162" s="362"/>
      <c r="AX162" s="362"/>
    </row>
    <row r="163" spans="1:50" ht="30" customHeight="1" thickTop="1" thickBot="1" x14ac:dyDescent="0.35">
      <c r="B163" s="1"/>
      <c r="C163" s="8"/>
      <c r="D163" s="1"/>
      <c r="E163" s="1"/>
      <c r="F163" s="1"/>
      <c r="G163" s="1"/>
      <c r="H163" s="1"/>
      <c r="I163" s="1"/>
      <c r="J163" s="1"/>
      <c r="K163" s="1"/>
      <c r="L163" s="1"/>
      <c r="M163" s="1"/>
      <c r="N163" s="284"/>
      <c r="O163" s="131" t="s">
        <v>143</v>
      </c>
      <c r="P163" s="402">
        <f>SUMIFS(P$7:P$126,$AP$7:$AP$126,$M$158,$AR$7:$AR$126,$N$162,$O$7:$O$126,$O163)</f>
        <v>0</v>
      </c>
      <c r="Q163" s="402">
        <f>SUMIFS(Q$7:Q$126,$AP$7:$AP$126,$M$158,$AR$7:$AR$126,$N$162,$O$7:$O$126,$O163)</f>
        <v>0</v>
      </c>
      <c r="R163" s="402">
        <f>SUMIFS(R$7:R$126,$AP$7:$AP$126,$M$158,$AR$7:$AR$126,$N$162,$O$7:$O$126,$O163)</f>
        <v>0</v>
      </c>
      <c r="S163" s="402">
        <f>SUMIFS(S$7:S$126,$AP$7:$AP$126,$M$158,$AR$7:$AR$126,$N$162,$O$7:$O$126,$O163)</f>
        <v>0</v>
      </c>
      <c r="T163" s="402">
        <f>SUMIFS(T$7:T$126,$AP$7:$AP$126,$M$158,$AR$7:$AR$126,$N$162,$O$7:$O$126,$O163)</f>
        <v>0</v>
      </c>
      <c r="U163" s="402">
        <f>SUMIFS(U$7:U$126,$AP$7:$AP$126,$M$158,$AR$7:$AR$126,$N$162,$O$7:$O$126,$O163)</f>
        <v>0</v>
      </c>
      <c r="V163" s="402">
        <f>SUMIFS(V$7:V$126,$AP$7:$AP$126,$M$158,$AR$7:$AR$126,$N$162,$O$7:$O$126,$O163)</f>
        <v>0</v>
      </c>
      <c r="W163" s="402">
        <f>SUMIFS(W$7:W$126,$AP$7:$AP$126,$M$158,$AR$7:$AR$126,$N$162,$O$7:$O$126,$O163)</f>
        <v>0</v>
      </c>
      <c r="X163" s="402">
        <f>SUMIFS(X$7:X$126,$AP$7:$AP$126,$M$158,$AR$7:$AR$126,$N$162,$O$7:$O$126,$O163)</f>
        <v>0</v>
      </c>
      <c r="Y163" s="402">
        <f>SUMIFS(Y$7:Y$126,$AP$7:$AP$126,$M$158,$AR$7:$AR$126,$N$162,$O$7:$O$126,$O163)</f>
        <v>0</v>
      </c>
      <c r="Z163" s="402">
        <f>SUMIFS(Z$7:Z$126,$AP$7:$AP$126,$M$158,$AR$7:$AR$126,$N$162,$O$7:$O$126,$O163)</f>
        <v>0</v>
      </c>
      <c r="AA163" s="402">
        <f>SUMIFS(AA$7:AA$126,$AP$7:$AP$126,$M$158,$AR$7:$AR$126,$N$162,$O$7:$O$126,$O163)</f>
        <v>0</v>
      </c>
      <c r="AB163" s="402">
        <f>SUMIFS(AB$7:AB$126,$AP$7:$AP$126,$M$158,$AR$7:$AR$126,$N$162,$O$7:$O$126,$O163)</f>
        <v>0</v>
      </c>
      <c r="AC163" s="402">
        <f>SUMIFS(AC$7:AC$126,$AP$7:$AP$126,$M$158,$AR$7:$AR$126,$N$162,$O$7:$O$126,$O163)</f>
        <v>0</v>
      </c>
      <c r="AD163" s="402">
        <f>SUMIFS(AD$7:AD$126,$AP$7:$AP$126,$M$158,$AR$7:$AR$126,$N$162,$O$7:$O$126,$O163)</f>
        <v>0</v>
      </c>
      <c r="AE163" s="402">
        <f>SUMIFS(AE$7:AE$126,$AP$7:$AP$126,$M$158,$AR$7:$AR$126,$N$162,$O$7:$O$126,$O163)</f>
        <v>0</v>
      </c>
      <c r="AF163" s="402">
        <f>SUMIFS(AF$7:AF$126,$AP$7:$AP$126,$M$158,$AR$7:$AR$126,$N$162,$O$7:$O$126,$O163)</f>
        <v>0</v>
      </c>
      <c r="AG163" s="402">
        <f>SUMIFS(AG$7:AG$126,$AP$7:$AP$126,$M$158,$AR$7:$AR$126,$N$162,$O$7:$O$126,$O163)</f>
        <v>0</v>
      </c>
      <c r="AH163" s="402">
        <f>SUMIFS(AH$7:AH$126,$AP$7:$AP$126,$M$158,$AR$7:$AR$126,$N$162,$O$7:$O$126,$O163)</f>
        <v>0</v>
      </c>
      <c r="AI163" s="402">
        <f>SUMIFS(AI$7:AI$126,$AP$7:$AP$126,$M$158,$AR$7:$AR$126,$N$162,$O$7:$O$126,$O163)</f>
        <v>0</v>
      </c>
      <c r="AJ163" s="403">
        <f>SUMIFS(AJ$7:AJ$126,$AP$7:$AP$126,$M$158,$AR$7:$AR$126,$N$162,$O$7:$O$126,$O163)</f>
        <v>0</v>
      </c>
      <c r="AK163" s="1"/>
      <c r="AL163" s="365"/>
      <c r="AM163" s="362"/>
      <c r="AN163" s="363"/>
      <c r="AO163" s="363"/>
      <c r="AP163" s="363"/>
      <c r="AQ163" s="363"/>
      <c r="AR163" s="363"/>
      <c r="AS163" s="363"/>
      <c r="AT163" s="362"/>
      <c r="AU163" s="362"/>
      <c r="AV163" s="362"/>
      <c r="AW163" s="362"/>
      <c r="AX163" s="362"/>
    </row>
    <row r="164" spans="1:50" ht="30" customHeight="1" thickTop="1" thickBot="1" x14ac:dyDescent="0.35">
      <c r="B164" s="1"/>
      <c r="C164" s="8"/>
      <c r="D164" s="1"/>
      <c r="E164" s="1"/>
      <c r="F164" s="1"/>
      <c r="G164" s="1"/>
      <c r="H164" s="1"/>
      <c r="I164" s="1"/>
      <c r="J164" s="1"/>
      <c r="K164" s="1"/>
      <c r="L164" s="1"/>
      <c r="M164" s="1"/>
      <c r="N164" s="299" t="s">
        <v>77</v>
      </c>
      <c r="O164" s="131" t="s">
        <v>142</v>
      </c>
      <c r="P164" s="104">
        <f>SUMIFS(P$7:P$126,$AP$7:$AP$126,$M$158,$AR$7:$AR$126,$N$164,$O$7:$O$126,$O164)</f>
        <v>0</v>
      </c>
      <c r="Q164" s="104">
        <f>SUMIFS(Q$7:Q$126,$AP$7:$AP$126,$M$158,$AR$7:$AR$126,$N$164,$O$7:$O$126,$O164)</f>
        <v>0</v>
      </c>
      <c r="R164" s="104">
        <f>SUMIFS(R$7:R$126,$AP$7:$AP$126,$M$158,$AR$7:$AR$126,$N$164,$O$7:$O$126,$O164)</f>
        <v>0</v>
      </c>
      <c r="S164" s="104">
        <f>SUMIFS(S$7:S$126,$AP$7:$AP$126,$M$158,$AR$7:$AR$126,$N$164,$O$7:$O$126,$O164)</f>
        <v>0</v>
      </c>
      <c r="T164" s="104">
        <f>SUMIFS(T$7:T$126,$AP$7:$AP$126,$M$158,$AR$7:$AR$126,$N$164,$O$7:$O$126,$O164)</f>
        <v>0</v>
      </c>
      <c r="U164" s="104">
        <f>SUMIFS(U$7:U$126,$AP$7:$AP$126,$M$158,$AR$7:$AR$126,$N$164,$O$7:$O$126,$O164)</f>
        <v>0</v>
      </c>
      <c r="V164" s="104">
        <f>SUMIFS(V$7:V$126,$AP$7:$AP$126,$M$158,$AR$7:$AR$126,$N$164,$O$7:$O$126,$O164)</f>
        <v>0</v>
      </c>
      <c r="W164" s="104">
        <f>SUMIFS(W$7:W$126,$AP$7:$AP$126,$M$158,$AR$7:$AR$126,$N$164,$O$7:$O$126,$O164)</f>
        <v>0</v>
      </c>
      <c r="X164" s="104">
        <f>SUMIFS(X$7:X$126,$AP$7:$AP$126,$M$158,$AR$7:$AR$126,$N$164,$O$7:$O$126,$O164)</f>
        <v>0</v>
      </c>
      <c r="Y164" s="104">
        <f>SUMIFS(Y$7:Y$126,$AP$7:$AP$126,$M$158,$AR$7:$AR$126,$N$164,$O$7:$O$126,$O164)</f>
        <v>0</v>
      </c>
      <c r="Z164" s="104">
        <f>SUMIFS(Z$7:Z$126,$AP$7:$AP$126,$M$158,$AR$7:$AR$126,$N$164,$O$7:$O$126,$O164)</f>
        <v>0</v>
      </c>
      <c r="AA164" s="104">
        <f>SUMIFS(AA$7:AA$126,$AP$7:$AP$126,$M$158,$AR$7:$AR$126,$N$164,$O$7:$O$126,$O164)</f>
        <v>0</v>
      </c>
      <c r="AB164" s="104">
        <f>SUMIFS(AB$7:AB$126,$AP$7:$AP$126,$M$158,$AR$7:$AR$126,$N$164,$O$7:$O$126,$O164)</f>
        <v>0</v>
      </c>
      <c r="AC164" s="104">
        <f>SUMIFS(AC$7:AC$126,$AP$7:$AP$126,$M$158,$AR$7:$AR$126,$N$164,$O$7:$O$126,$O164)</f>
        <v>0</v>
      </c>
      <c r="AD164" s="104">
        <f>SUMIFS(AD$7:AD$126,$AP$7:$AP$126,$M$158,$AR$7:$AR$126,$N$164,$O$7:$O$126,$O164)</f>
        <v>0</v>
      </c>
      <c r="AE164" s="104">
        <f>SUMIFS(AE$7:AE$126,$AP$7:$AP$126,$M$158,$AR$7:$AR$126,$N$164,$O$7:$O$126,$O164)</f>
        <v>0</v>
      </c>
      <c r="AF164" s="104">
        <f>SUMIFS(AF$7:AF$126,$AP$7:$AP$126,$M$158,$AR$7:$AR$126,$N$164,$O$7:$O$126,$O164)</f>
        <v>0</v>
      </c>
      <c r="AG164" s="104">
        <f>SUMIFS(AG$7:AG$126,$AP$7:$AP$126,$M$158,$AR$7:$AR$126,$N$164,$O$7:$O$126,$O164)</f>
        <v>0</v>
      </c>
      <c r="AH164" s="104">
        <f>SUMIFS(AH$7:AH$126,$AP$7:$AP$126,$M$158,$AR$7:$AR$126,$N$164,$O$7:$O$126,$O164)</f>
        <v>0</v>
      </c>
      <c r="AI164" s="104">
        <f>SUMIFS(AI$7:AI$126,$AP$7:$AP$126,$M$158,$AR$7:$AR$126,$N$164,$O$7:$O$126,$O164)</f>
        <v>0</v>
      </c>
      <c r="AJ164" s="105">
        <f>SUMIFS(AJ$7:AJ$126,$AP$7:$AP$126,$M$158,$AR$7:$AR$126,$N$164,$O$7:$O$126,$O164)</f>
        <v>0</v>
      </c>
      <c r="AK164" s="1"/>
      <c r="AL164" s="361"/>
      <c r="AM164" s="359"/>
      <c r="AN164" s="360"/>
      <c r="AO164" s="360"/>
      <c r="AP164" s="360"/>
      <c r="AQ164" s="360"/>
      <c r="AR164" s="360"/>
      <c r="AS164" s="360"/>
    </row>
    <row r="165" spans="1:50" ht="30" customHeight="1" thickTop="1" thickBot="1" x14ac:dyDescent="0.35">
      <c r="B165" s="1"/>
      <c r="C165" s="8"/>
      <c r="D165" s="1"/>
      <c r="E165" s="1"/>
      <c r="F165" s="1"/>
      <c r="G165" s="1"/>
      <c r="H165" s="1"/>
      <c r="I165" s="1"/>
      <c r="J165" s="1"/>
      <c r="K165" s="1"/>
      <c r="L165" s="1"/>
      <c r="M165" s="1"/>
      <c r="N165" s="284"/>
      <c r="O165" s="131" t="s">
        <v>143</v>
      </c>
      <c r="P165" s="402">
        <f>SUMIFS(P$7:P$126,$AP$7:$AP$126,$M$158,$AR$7:$AR$126,$N$164,$O$7:$O$126,$O165)</f>
        <v>0</v>
      </c>
      <c r="Q165" s="402">
        <f>SUMIFS(Q$7:Q$126,$AP$7:$AP$126,$M$158,$AR$7:$AR$126,$N$164,$O$7:$O$126,$O165)</f>
        <v>0</v>
      </c>
      <c r="R165" s="402">
        <f>SUMIFS(R$7:R$126,$AP$7:$AP$126,$M$158,$AR$7:$AR$126,$N$164,$O$7:$O$126,$O165)</f>
        <v>0</v>
      </c>
      <c r="S165" s="402">
        <f>SUMIFS(S$7:S$126,$AP$7:$AP$126,$M$158,$AR$7:$AR$126,$N$164,$O$7:$O$126,$O165)</f>
        <v>0</v>
      </c>
      <c r="T165" s="402">
        <f>SUMIFS(T$7:T$126,$AP$7:$AP$126,$M$158,$AR$7:$AR$126,$N$164,$O$7:$O$126,$O165)</f>
        <v>0</v>
      </c>
      <c r="U165" s="402">
        <f>SUMIFS(U$7:U$126,$AP$7:$AP$126,$M$158,$AR$7:$AR$126,$N$164,$O$7:$O$126,$O165)</f>
        <v>0</v>
      </c>
      <c r="V165" s="402">
        <f>SUMIFS(V$7:V$126,$AP$7:$AP$126,$M$158,$AR$7:$AR$126,$N$164,$O$7:$O$126,$O165)</f>
        <v>0</v>
      </c>
      <c r="W165" s="402">
        <f>SUMIFS(W$7:W$126,$AP$7:$AP$126,$M$158,$AR$7:$AR$126,$N$164,$O$7:$O$126,$O165)</f>
        <v>0</v>
      </c>
      <c r="X165" s="402">
        <f>SUMIFS(X$7:X$126,$AP$7:$AP$126,$M$158,$AR$7:$AR$126,$N$164,$O$7:$O$126,$O165)</f>
        <v>0</v>
      </c>
      <c r="Y165" s="402">
        <f>SUMIFS(Y$7:Y$126,$AP$7:$AP$126,$M$158,$AR$7:$AR$126,$N$164,$O$7:$O$126,$O165)</f>
        <v>0</v>
      </c>
      <c r="Z165" s="402">
        <f>SUMIFS(Z$7:Z$126,$AP$7:$AP$126,$M$158,$AR$7:$AR$126,$N$164,$O$7:$O$126,$O165)</f>
        <v>0</v>
      </c>
      <c r="AA165" s="402">
        <f>SUMIFS(AA$7:AA$126,$AP$7:$AP$126,$M$158,$AR$7:$AR$126,$N$164,$O$7:$O$126,$O165)</f>
        <v>0</v>
      </c>
      <c r="AB165" s="402">
        <f>SUMIFS(AB$7:AB$126,$AP$7:$AP$126,$M$158,$AR$7:$AR$126,$N$164,$O$7:$O$126,$O165)</f>
        <v>0</v>
      </c>
      <c r="AC165" s="402">
        <f>SUMIFS(AC$7:AC$126,$AP$7:$AP$126,$M$158,$AR$7:$AR$126,$N$164,$O$7:$O$126,$O165)</f>
        <v>0</v>
      </c>
      <c r="AD165" s="402">
        <f>SUMIFS(AD$7:AD$126,$AP$7:$AP$126,$M$158,$AR$7:$AR$126,$N$164,$O$7:$O$126,$O165)</f>
        <v>0</v>
      </c>
      <c r="AE165" s="402">
        <f>SUMIFS(AE$7:AE$126,$AP$7:$AP$126,$M$158,$AR$7:$AR$126,$N$164,$O$7:$O$126,$O165)</f>
        <v>0</v>
      </c>
      <c r="AF165" s="402">
        <f>SUMIFS(AF$7:AF$126,$AP$7:$AP$126,$M$158,$AR$7:$AR$126,$N$164,$O$7:$O$126,$O165)</f>
        <v>0</v>
      </c>
      <c r="AG165" s="402">
        <f>SUMIFS(AG$7:AG$126,$AP$7:$AP$126,$M$158,$AR$7:$AR$126,$N$164,$O$7:$O$126,$O165)</f>
        <v>0</v>
      </c>
      <c r="AH165" s="402">
        <f>SUMIFS(AH$7:AH$126,$AP$7:$AP$126,$M$158,$AR$7:$AR$126,$N$164,$O$7:$O$126,$O165)</f>
        <v>0</v>
      </c>
      <c r="AI165" s="402">
        <f>SUMIFS(AI$7:AI$126,$AP$7:$AP$126,$M$158,$AR$7:$AR$126,$N$164,$O$7:$O$126,$O165)</f>
        <v>0</v>
      </c>
      <c r="AJ165" s="403">
        <f>SUMIFS(AJ$7:AJ$126,$AP$7:$AP$126,$M$158,$AR$7:$AR$126,$N$164,$O$7:$O$126,$O165)</f>
        <v>0</v>
      </c>
      <c r="AK165" s="1"/>
      <c r="AL165" s="361"/>
      <c r="AM165" s="359"/>
      <c r="AN165" s="360"/>
      <c r="AO165" s="360"/>
      <c r="AP165" s="360"/>
      <c r="AQ165" s="360"/>
      <c r="AR165" s="360"/>
      <c r="AS165" s="360"/>
    </row>
    <row r="166" spans="1:50" ht="30" customHeight="1" thickTop="1" thickBot="1" x14ac:dyDescent="0.35">
      <c r="B166" s="1"/>
      <c r="C166" s="8"/>
      <c r="D166" s="1"/>
      <c r="E166" s="1"/>
      <c r="F166" s="1"/>
      <c r="G166" s="1"/>
      <c r="H166" s="1"/>
      <c r="I166" s="1"/>
      <c r="J166" s="1"/>
      <c r="K166" s="1"/>
      <c r="L166" s="1"/>
      <c r="M166" s="1"/>
      <c r="N166" s="299" t="s">
        <v>140</v>
      </c>
      <c r="O166" s="131" t="s">
        <v>142</v>
      </c>
      <c r="P166" s="104">
        <f>SUMIFS(P$7:P$126,$AP$7:$AP$126,$M$158,$AR$7:$AR$126,$N$166,$O$7:$O$126,$O166)</f>
        <v>0</v>
      </c>
      <c r="Q166" s="104">
        <f>SUMIFS(Q$7:Q$126,$AP$7:$AP$126,$M$158,$AR$7:$AR$126,$N$166,$O$7:$O$126,$O166)</f>
        <v>0</v>
      </c>
      <c r="R166" s="104">
        <f>SUMIFS(R$7:R$126,$AP$7:$AP$126,$M$158,$AR$7:$AR$126,$N$166,$O$7:$O$126,$O166)</f>
        <v>0</v>
      </c>
      <c r="S166" s="104">
        <f>SUMIFS(S$7:S$126,$AP$7:$AP$126,$M$158,$AR$7:$AR$126,$N$166,$O$7:$O$126,$O166)</f>
        <v>0</v>
      </c>
      <c r="T166" s="104">
        <f>SUMIFS(T$7:T$126,$AP$7:$AP$126,$M$158,$AR$7:$AR$126,$N$166,$O$7:$O$126,$O166)</f>
        <v>0</v>
      </c>
      <c r="U166" s="104">
        <f>SUMIFS(U$7:U$126,$AP$7:$AP$126,$M$158,$AR$7:$AR$126,$N$166,$O$7:$O$126,$O166)</f>
        <v>0</v>
      </c>
      <c r="V166" s="104">
        <f>SUMIFS(V$7:V$126,$AP$7:$AP$126,$M$158,$AR$7:$AR$126,$N$166,$O$7:$O$126,$O166)</f>
        <v>0</v>
      </c>
      <c r="W166" s="104">
        <f>SUMIFS(W$7:W$126,$AP$7:$AP$126,$M$158,$AR$7:$AR$126,$N$166,$O$7:$O$126,$O166)</f>
        <v>0</v>
      </c>
      <c r="X166" s="104">
        <f>SUMIFS(X$7:X$126,$AP$7:$AP$126,$M$158,$AR$7:$AR$126,$N$166,$O$7:$O$126,$O166)</f>
        <v>0</v>
      </c>
      <c r="Y166" s="104">
        <f>SUMIFS(Y$7:Y$126,$AP$7:$AP$126,$M$158,$AR$7:$AR$126,$N$166,$O$7:$O$126,$O166)</f>
        <v>0</v>
      </c>
      <c r="Z166" s="104">
        <f>SUMIFS(Z$7:Z$126,$AP$7:$AP$126,$M$158,$AR$7:$AR$126,$N$166,$O$7:$O$126,$O166)</f>
        <v>0</v>
      </c>
      <c r="AA166" s="104">
        <f>SUMIFS(AA$7:AA$126,$AP$7:$AP$126,$M$158,$AR$7:$AR$126,$N$166,$O$7:$O$126,$O166)</f>
        <v>0</v>
      </c>
      <c r="AB166" s="104">
        <f>SUMIFS(AB$7:AB$126,$AP$7:$AP$126,$M$158,$AR$7:$AR$126,$N$166,$O$7:$O$126,$O166)</f>
        <v>0</v>
      </c>
      <c r="AC166" s="104">
        <f>SUMIFS(AC$7:AC$126,$AP$7:$AP$126,$M$158,$AR$7:$AR$126,$N$166,$O$7:$O$126,$O166)</f>
        <v>0</v>
      </c>
      <c r="AD166" s="104">
        <f>SUMIFS(AD$7:AD$126,$AP$7:$AP$126,$M$158,$AR$7:$AR$126,$N$166,$O$7:$O$126,$O166)</f>
        <v>0</v>
      </c>
      <c r="AE166" s="104">
        <f>SUMIFS(AE$7:AE$126,$AP$7:$AP$126,$M$158,$AR$7:$AR$126,$N$166,$O$7:$O$126,$O166)</f>
        <v>0</v>
      </c>
      <c r="AF166" s="104">
        <f>SUMIFS(AF$7:AF$126,$AP$7:$AP$126,$M$158,$AR$7:$AR$126,$N$166,$O$7:$O$126,$O166)</f>
        <v>0</v>
      </c>
      <c r="AG166" s="104">
        <f>SUMIFS(AG$7:AG$126,$AP$7:$AP$126,$M$158,$AR$7:$AR$126,$N$166,$O$7:$O$126,$O166)</f>
        <v>0</v>
      </c>
      <c r="AH166" s="104">
        <f>SUMIFS(AH$7:AH$126,$AP$7:$AP$126,$M$158,$AR$7:$AR$126,$N$166,$O$7:$O$126,$O166)</f>
        <v>0</v>
      </c>
      <c r="AI166" s="104">
        <f>SUMIFS(AI$7:AI$126,$AP$7:$AP$126,$M$158,$AR$7:$AR$126,$N$166,$O$7:$O$126,$O166)</f>
        <v>0</v>
      </c>
      <c r="AJ166" s="105">
        <f>SUMIFS(AJ$7:AJ$126,$AP$7:$AP$126,$M$158,$AR$7:$AR$126,$N$166,$O$7:$O$126,$O166)</f>
        <v>0</v>
      </c>
      <c r="AK166" s="1"/>
      <c r="AL166" s="361"/>
      <c r="AM166" s="359"/>
      <c r="AN166" s="360"/>
      <c r="AO166" s="360"/>
      <c r="AP166" s="360"/>
      <c r="AQ166" s="360"/>
      <c r="AR166" s="360"/>
      <c r="AS166" s="360"/>
    </row>
    <row r="167" spans="1:50" ht="30" customHeight="1" thickTop="1" thickBot="1" x14ac:dyDescent="0.35">
      <c r="B167" s="1"/>
      <c r="C167" s="8"/>
      <c r="D167" s="1"/>
      <c r="E167" s="1"/>
      <c r="F167" s="1"/>
      <c r="G167" s="1"/>
      <c r="H167" s="1"/>
      <c r="I167" s="1"/>
      <c r="J167" s="1"/>
      <c r="K167" s="1"/>
      <c r="L167" s="1"/>
      <c r="M167" s="1"/>
      <c r="N167" s="300"/>
      <c r="O167" s="132" t="s">
        <v>143</v>
      </c>
      <c r="P167" s="405">
        <f>SUMIFS(P$7:P$126,$AP$7:$AP$126,$M$158,$AR$7:$AR$126,$N$166,$O$7:$O$126,$O167)</f>
        <v>0</v>
      </c>
      <c r="Q167" s="405">
        <f>SUMIFS(Q$7:Q$126,$AP$7:$AP$126,$M$158,$AR$7:$AR$126,$N$166,$O$7:$O$126,$O167)</f>
        <v>0</v>
      </c>
      <c r="R167" s="405">
        <f>SUMIFS(R$7:R$126,$AP$7:$AP$126,$M$158,$AR$7:$AR$126,$N$166,$O$7:$O$126,$O167)</f>
        <v>0</v>
      </c>
      <c r="S167" s="405">
        <f>SUMIFS(S$7:S$126,$AP$7:$AP$126,$M$158,$AR$7:$AR$126,$N$166,$O$7:$O$126,$O167)</f>
        <v>0</v>
      </c>
      <c r="T167" s="405">
        <f>SUMIFS(T$7:T$126,$AP$7:$AP$126,$M$158,$AR$7:$AR$126,$N$166,$O$7:$O$126,$O167)</f>
        <v>0</v>
      </c>
      <c r="U167" s="405">
        <f>SUMIFS(U$7:U$126,$AP$7:$AP$126,$M$158,$AR$7:$AR$126,$N$166,$O$7:$O$126,$O167)</f>
        <v>0</v>
      </c>
      <c r="V167" s="405">
        <f>SUMIFS(V$7:V$126,$AP$7:$AP$126,$M$158,$AR$7:$AR$126,$N$166,$O$7:$O$126,$O167)</f>
        <v>0</v>
      </c>
      <c r="W167" s="405">
        <f>SUMIFS(W$7:W$126,$AP$7:$AP$126,$M$158,$AR$7:$AR$126,$N$166,$O$7:$O$126,$O167)</f>
        <v>0</v>
      </c>
      <c r="X167" s="405">
        <f>SUMIFS(X$7:X$126,$AP$7:$AP$126,$M$158,$AR$7:$AR$126,$N$166,$O$7:$O$126,$O167)</f>
        <v>0</v>
      </c>
      <c r="Y167" s="405">
        <f>SUMIFS(Y$7:Y$126,$AP$7:$AP$126,$M$158,$AR$7:$AR$126,$N$166,$O$7:$O$126,$O167)</f>
        <v>0</v>
      </c>
      <c r="Z167" s="405">
        <f>SUMIFS(Z$7:Z$126,$AP$7:$AP$126,$M$158,$AR$7:$AR$126,$N$166,$O$7:$O$126,$O167)</f>
        <v>0</v>
      </c>
      <c r="AA167" s="405">
        <f>SUMIFS(AA$7:AA$126,$AP$7:$AP$126,$M$158,$AR$7:$AR$126,$N$166,$O$7:$O$126,$O167)</f>
        <v>0</v>
      </c>
      <c r="AB167" s="405">
        <f>SUMIFS(AB$7:AB$126,$AP$7:$AP$126,$M$158,$AR$7:$AR$126,$N$166,$O$7:$O$126,$O167)</f>
        <v>0</v>
      </c>
      <c r="AC167" s="405">
        <f>SUMIFS(AC$7:AC$126,$AP$7:$AP$126,$M$158,$AR$7:$AR$126,$N$166,$O$7:$O$126,$O167)</f>
        <v>0</v>
      </c>
      <c r="AD167" s="405">
        <f>SUMIFS(AD$7:AD$126,$AP$7:$AP$126,$M$158,$AR$7:$AR$126,$N$166,$O$7:$O$126,$O167)</f>
        <v>0</v>
      </c>
      <c r="AE167" s="405">
        <f>SUMIFS(AE$7:AE$126,$AP$7:$AP$126,$M$158,$AR$7:$AR$126,$N$166,$O$7:$O$126,$O167)</f>
        <v>0</v>
      </c>
      <c r="AF167" s="405">
        <f>SUMIFS(AF$7:AF$126,$AP$7:$AP$126,$M$158,$AR$7:$AR$126,$N$166,$O$7:$O$126,$O167)</f>
        <v>0</v>
      </c>
      <c r="AG167" s="405">
        <f>SUMIFS(AG$7:AG$126,$AP$7:$AP$126,$M$158,$AR$7:$AR$126,$N$166,$O$7:$O$126,$O167)</f>
        <v>0</v>
      </c>
      <c r="AH167" s="405">
        <f>SUMIFS(AH$7:AH$126,$AP$7:$AP$126,$M$158,$AR$7:$AR$126,$N$166,$O$7:$O$126,$O167)</f>
        <v>0</v>
      </c>
      <c r="AI167" s="405">
        <f>SUMIFS(AI$7:AI$126,$AP$7:$AP$126,$M$158,$AR$7:$AR$126,$N$166,$O$7:$O$126,$O167)</f>
        <v>0</v>
      </c>
      <c r="AJ167" s="406">
        <f>SUMIFS(AJ$7:AJ$126,$AP$7:$AP$126,$M$158,$AR$7:$AR$126,$N$166,$O$7:$O$126,$O167)</f>
        <v>0</v>
      </c>
      <c r="AK167" s="1"/>
      <c r="AL167" s="361"/>
      <c r="AM167" s="359"/>
      <c r="AN167" s="360"/>
      <c r="AO167" s="360"/>
      <c r="AP167" s="360"/>
      <c r="AQ167" s="360"/>
      <c r="AR167" s="360"/>
      <c r="AS167" s="360"/>
    </row>
    <row r="168" spans="1:50" ht="15" thickTop="1" x14ac:dyDescent="0.3">
      <c r="A168" s="1"/>
      <c r="B168" s="1"/>
      <c r="C168" s="8"/>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50" x14ac:dyDescent="0.3">
      <c r="A169" s="1"/>
      <c r="B169" s="1"/>
      <c r="C169" s="8"/>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50" x14ac:dyDescent="0.3">
      <c r="A170" s="1"/>
      <c r="B170" s="1"/>
      <c r="C170" s="8"/>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50" x14ac:dyDescent="0.3">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sheetData>
  <sheetProtection algorithmName="SHA-512" hashValue="Qgdfy0Dw3/gCsZU0tGmXoRMPq0eufMjxKX/kORzQ4UH9CIkNPdbn8E9n/0Z5OfYkjIgWNAHxmR1draCD2Qa6yA==" saltValue="LDaOFXGz0QPxA8ZnY//fhg==" spinCount="100000" sheet="1" objects="1" scenarios="1"/>
  <protectedRanges>
    <protectedRange sqref="E7:N126 P7:AJ126" name="Range1"/>
  </protectedRanges>
  <mergeCells count="742">
    <mergeCell ref="M136:M137"/>
    <mergeCell ref="N136:N137"/>
    <mergeCell ref="N138:N139"/>
    <mergeCell ref="N140:N141"/>
    <mergeCell ref="N142:N143"/>
    <mergeCell ref="N144:N145"/>
    <mergeCell ref="I109:I110"/>
    <mergeCell ref="I111:I112"/>
    <mergeCell ref="I113:I114"/>
    <mergeCell ref="I115:I116"/>
    <mergeCell ref="I117:I118"/>
    <mergeCell ref="I119:I120"/>
    <mergeCell ref="I121:I122"/>
    <mergeCell ref="I123:I124"/>
    <mergeCell ref="I125:I126"/>
    <mergeCell ref="N164:N165"/>
    <mergeCell ref="N166:N167"/>
    <mergeCell ref="M147:M148"/>
    <mergeCell ref="N149:N150"/>
    <mergeCell ref="N151:N152"/>
    <mergeCell ref="N153:N154"/>
    <mergeCell ref="N155:N156"/>
    <mergeCell ref="M158:M159"/>
    <mergeCell ref="N160:N161"/>
    <mergeCell ref="N162:N163"/>
    <mergeCell ref="N147:N148"/>
    <mergeCell ref="N158:N159"/>
    <mergeCell ref="N131:N132"/>
    <mergeCell ref="N129:N130"/>
    <mergeCell ref="N133:N134"/>
    <mergeCell ref="J125:J126"/>
    <mergeCell ref="K125:K126"/>
    <mergeCell ref="L125:L126"/>
    <mergeCell ref="M125:M126"/>
    <mergeCell ref="N125:N126"/>
    <mergeCell ref="D125:D126"/>
    <mergeCell ref="E125:E126"/>
    <mergeCell ref="F125:F126"/>
    <mergeCell ref="G125:G126"/>
    <mergeCell ref="H125:H126"/>
    <mergeCell ref="N121:N122"/>
    <mergeCell ref="D121:D122"/>
    <mergeCell ref="E121:E122"/>
    <mergeCell ref="F121:F122"/>
    <mergeCell ref="G121:G122"/>
    <mergeCell ref="H121:H122"/>
    <mergeCell ref="J123:J124"/>
    <mergeCell ref="K123:K124"/>
    <mergeCell ref="L123:L124"/>
    <mergeCell ref="M123:M124"/>
    <mergeCell ref="N123:N124"/>
    <mergeCell ref="D123:D124"/>
    <mergeCell ref="E123:E124"/>
    <mergeCell ref="F123:F124"/>
    <mergeCell ref="G123:G124"/>
    <mergeCell ref="H123:H124"/>
    <mergeCell ref="D119:D120"/>
    <mergeCell ref="E119:E120"/>
    <mergeCell ref="F119:F120"/>
    <mergeCell ref="G119:G120"/>
    <mergeCell ref="H119:H120"/>
    <mergeCell ref="J121:J122"/>
    <mergeCell ref="K121:K122"/>
    <mergeCell ref="L121:L122"/>
    <mergeCell ref="M121:M122"/>
    <mergeCell ref="N117:N118"/>
    <mergeCell ref="H115:H116"/>
    <mergeCell ref="J115:J116"/>
    <mergeCell ref="K115:K116"/>
    <mergeCell ref="L115:L116"/>
    <mergeCell ref="M115:M116"/>
    <mergeCell ref="J119:J120"/>
    <mergeCell ref="K119:K120"/>
    <mergeCell ref="L119:L120"/>
    <mergeCell ref="M119:M120"/>
    <mergeCell ref="N119:N120"/>
    <mergeCell ref="D117:D118"/>
    <mergeCell ref="E117:E118"/>
    <mergeCell ref="F117:F118"/>
    <mergeCell ref="G117:G118"/>
    <mergeCell ref="H117:H118"/>
    <mergeCell ref="J117:J118"/>
    <mergeCell ref="K117:K118"/>
    <mergeCell ref="L117:L118"/>
    <mergeCell ref="M117:M118"/>
    <mergeCell ref="D115:D116"/>
    <mergeCell ref="E115:E116"/>
    <mergeCell ref="F115:F116"/>
    <mergeCell ref="G115:G116"/>
    <mergeCell ref="N111:N112"/>
    <mergeCell ref="C113:C114"/>
    <mergeCell ref="D113:D114"/>
    <mergeCell ref="E113:E114"/>
    <mergeCell ref="F113:F114"/>
    <mergeCell ref="G113:G114"/>
    <mergeCell ref="H113:H114"/>
    <mergeCell ref="J113:J114"/>
    <mergeCell ref="K113:K114"/>
    <mergeCell ref="L113:L114"/>
    <mergeCell ref="M113:M114"/>
    <mergeCell ref="N113:N114"/>
    <mergeCell ref="H111:H112"/>
    <mergeCell ref="J111:J112"/>
    <mergeCell ref="K111:K112"/>
    <mergeCell ref="L111:L112"/>
    <mergeCell ref="M111:M112"/>
    <mergeCell ref="C111:C112"/>
    <mergeCell ref="D111:D112"/>
    <mergeCell ref="N115:N116"/>
    <mergeCell ref="E111:E112"/>
    <mergeCell ref="F111:F112"/>
    <mergeCell ref="G111:G112"/>
    <mergeCell ref="N107:N108"/>
    <mergeCell ref="C109:C110"/>
    <mergeCell ref="D109:D110"/>
    <mergeCell ref="E109:E110"/>
    <mergeCell ref="F109:F110"/>
    <mergeCell ref="G109:G110"/>
    <mergeCell ref="H109:H110"/>
    <mergeCell ref="J109:J110"/>
    <mergeCell ref="K109:K110"/>
    <mergeCell ref="L109:L110"/>
    <mergeCell ref="M109:M110"/>
    <mergeCell ref="N109:N110"/>
    <mergeCell ref="H107:H108"/>
    <mergeCell ref="J107:J108"/>
    <mergeCell ref="K107:K108"/>
    <mergeCell ref="L107:L108"/>
    <mergeCell ref="M107:M108"/>
    <mergeCell ref="C107:C108"/>
    <mergeCell ref="D107:D108"/>
    <mergeCell ref="E107:E108"/>
    <mergeCell ref="F107:F108"/>
    <mergeCell ref="G107:G108"/>
    <mergeCell ref="J105:J106"/>
    <mergeCell ref="K105:K106"/>
    <mergeCell ref="L105:L106"/>
    <mergeCell ref="M105:M106"/>
    <mergeCell ref="N105:N106"/>
    <mergeCell ref="D105:D106"/>
    <mergeCell ref="E105:E106"/>
    <mergeCell ref="F105:F106"/>
    <mergeCell ref="G105:G106"/>
    <mergeCell ref="H105:H106"/>
    <mergeCell ref="I105:I106"/>
    <mergeCell ref="I107:I108"/>
    <mergeCell ref="J103:J104"/>
    <mergeCell ref="K103:K104"/>
    <mergeCell ref="L103:L104"/>
    <mergeCell ref="M103:M104"/>
    <mergeCell ref="N103:N104"/>
    <mergeCell ref="D103:D104"/>
    <mergeCell ref="E103:E104"/>
    <mergeCell ref="F103:F104"/>
    <mergeCell ref="G103:G104"/>
    <mergeCell ref="H103:H104"/>
    <mergeCell ref="I103:I104"/>
    <mergeCell ref="J101:J102"/>
    <mergeCell ref="K101:K102"/>
    <mergeCell ref="L101:L102"/>
    <mergeCell ref="M101:M102"/>
    <mergeCell ref="N101:N102"/>
    <mergeCell ref="D101:D102"/>
    <mergeCell ref="E101:E102"/>
    <mergeCell ref="F101:F102"/>
    <mergeCell ref="G101:G102"/>
    <mergeCell ref="H101:H102"/>
    <mergeCell ref="I101:I102"/>
    <mergeCell ref="J99:J100"/>
    <mergeCell ref="K99:K100"/>
    <mergeCell ref="L99:L100"/>
    <mergeCell ref="M99:M100"/>
    <mergeCell ref="N99:N100"/>
    <mergeCell ref="D99:D100"/>
    <mergeCell ref="E99:E100"/>
    <mergeCell ref="F99:F100"/>
    <mergeCell ref="G99:G100"/>
    <mergeCell ref="H99:H100"/>
    <mergeCell ref="I99:I100"/>
    <mergeCell ref="J97:J98"/>
    <mergeCell ref="K97:K98"/>
    <mergeCell ref="L97:L98"/>
    <mergeCell ref="M97:M98"/>
    <mergeCell ref="N97:N98"/>
    <mergeCell ref="D97:D98"/>
    <mergeCell ref="E97:E98"/>
    <mergeCell ref="F97:F98"/>
    <mergeCell ref="G97:G98"/>
    <mergeCell ref="H97:H98"/>
    <mergeCell ref="I97:I98"/>
    <mergeCell ref="J95:J96"/>
    <mergeCell ref="K95:K96"/>
    <mergeCell ref="L95:L96"/>
    <mergeCell ref="M95:M96"/>
    <mergeCell ref="N95:N96"/>
    <mergeCell ref="D95:D96"/>
    <mergeCell ref="E95:E96"/>
    <mergeCell ref="F95:F96"/>
    <mergeCell ref="G95:G96"/>
    <mergeCell ref="H95:H96"/>
    <mergeCell ref="I95:I96"/>
    <mergeCell ref="J93:J94"/>
    <mergeCell ref="K93:K94"/>
    <mergeCell ref="L93:L94"/>
    <mergeCell ref="M93:M94"/>
    <mergeCell ref="N93:N94"/>
    <mergeCell ref="D93:D94"/>
    <mergeCell ref="E93:E94"/>
    <mergeCell ref="F93:F94"/>
    <mergeCell ref="G93:G94"/>
    <mergeCell ref="H93:H94"/>
    <mergeCell ref="I93:I94"/>
    <mergeCell ref="J91:J92"/>
    <mergeCell ref="K91:K92"/>
    <mergeCell ref="L91:L92"/>
    <mergeCell ref="M91:M92"/>
    <mergeCell ref="N91:N92"/>
    <mergeCell ref="D91:D92"/>
    <mergeCell ref="E91:E92"/>
    <mergeCell ref="F91:F92"/>
    <mergeCell ref="G91:G92"/>
    <mergeCell ref="H91:H92"/>
    <mergeCell ref="I91:I92"/>
    <mergeCell ref="J89:J90"/>
    <mergeCell ref="K89:K90"/>
    <mergeCell ref="L89:L90"/>
    <mergeCell ref="M89:M90"/>
    <mergeCell ref="N89:N90"/>
    <mergeCell ref="D89:D90"/>
    <mergeCell ref="E89:E90"/>
    <mergeCell ref="F89:F90"/>
    <mergeCell ref="G89:G90"/>
    <mergeCell ref="H89:H90"/>
    <mergeCell ref="I89:I90"/>
    <mergeCell ref="J87:J88"/>
    <mergeCell ref="K87:K88"/>
    <mergeCell ref="L87:L88"/>
    <mergeCell ref="M87:M88"/>
    <mergeCell ref="N87:N88"/>
    <mergeCell ref="D87:D88"/>
    <mergeCell ref="E87:E88"/>
    <mergeCell ref="F87:F88"/>
    <mergeCell ref="G87:G88"/>
    <mergeCell ref="H87:H88"/>
    <mergeCell ref="I87:I88"/>
    <mergeCell ref="J85:J86"/>
    <mergeCell ref="K85:K86"/>
    <mergeCell ref="L85:L86"/>
    <mergeCell ref="M85:M86"/>
    <mergeCell ref="N85:N86"/>
    <mergeCell ref="D85:D86"/>
    <mergeCell ref="E85:E86"/>
    <mergeCell ref="F85:F86"/>
    <mergeCell ref="G85:G86"/>
    <mergeCell ref="H85:H86"/>
    <mergeCell ref="I85:I86"/>
    <mergeCell ref="J83:J84"/>
    <mergeCell ref="K83:K84"/>
    <mergeCell ref="L83:L84"/>
    <mergeCell ref="M83:M84"/>
    <mergeCell ref="N83:N84"/>
    <mergeCell ref="D83:D84"/>
    <mergeCell ref="E83:E84"/>
    <mergeCell ref="F83:F84"/>
    <mergeCell ref="G83:G84"/>
    <mergeCell ref="H83:H84"/>
    <mergeCell ref="I83:I84"/>
    <mergeCell ref="J81:J82"/>
    <mergeCell ref="K81:K82"/>
    <mergeCell ref="L81:L82"/>
    <mergeCell ref="M81:M82"/>
    <mergeCell ref="N81:N82"/>
    <mergeCell ref="D81:D82"/>
    <mergeCell ref="E81:E82"/>
    <mergeCell ref="F81:F82"/>
    <mergeCell ref="G81:G82"/>
    <mergeCell ref="H81:H82"/>
    <mergeCell ref="I81:I82"/>
    <mergeCell ref="N77:N78"/>
    <mergeCell ref="C79:C80"/>
    <mergeCell ref="D79:D80"/>
    <mergeCell ref="E79:E80"/>
    <mergeCell ref="F79:F80"/>
    <mergeCell ref="G79:G80"/>
    <mergeCell ref="H79:H80"/>
    <mergeCell ref="J79:J80"/>
    <mergeCell ref="K79:K80"/>
    <mergeCell ref="L79:L80"/>
    <mergeCell ref="M79:M80"/>
    <mergeCell ref="N79:N80"/>
    <mergeCell ref="H77:H78"/>
    <mergeCell ref="J77:J78"/>
    <mergeCell ref="K77:K78"/>
    <mergeCell ref="L77:L78"/>
    <mergeCell ref="M77:M78"/>
    <mergeCell ref="C77:C78"/>
    <mergeCell ref="D77:D78"/>
    <mergeCell ref="E77:E78"/>
    <mergeCell ref="F77:F78"/>
    <mergeCell ref="G77:G78"/>
    <mergeCell ref="I77:I78"/>
    <mergeCell ref="I79:I80"/>
    <mergeCell ref="D71:D72"/>
    <mergeCell ref="E71:E72"/>
    <mergeCell ref="F71:F72"/>
    <mergeCell ref="G71:G72"/>
    <mergeCell ref="J75:J76"/>
    <mergeCell ref="K75:K76"/>
    <mergeCell ref="L75:L76"/>
    <mergeCell ref="M75:M76"/>
    <mergeCell ref="N75:N76"/>
    <mergeCell ref="D75:D76"/>
    <mergeCell ref="E75:E76"/>
    <mergeCell ref="F75:F76"/>
    <mergeCell ref="G75:G76"/>
    <mergeCell ref="H75:H76"/>
    <mergeCell ref="I71:I72"/>
    <mergeCell ref="I73:I74"/>
    <mergeCell ref="I75:I76"/>
    <mergeCell ref="N69:N70"/>
    <mergeCell ref="H67:H68"/>
    <mergeCell ref="J67:J68"/>
    <mergeCell ref="K67:K68"/>
    <mergeCell ref="L67:L68"/>
    <mergeCell ref="M67:M68"/>
    <mergeCell ref="N71:N72"/>
    <mergeCell ref="C73:C74"/>
    <mergeCell ref="D73:D74"/>
    <mergeCell ref="E73:E74"/>
    <mergeCell ref="F73:F74"/>
    <mergeCell ref="G73:G74"/>
    <mergeCell ref="H73:H74"/>
    <mergeCell ref="J73:J74"/>
    <mergeCell ref="K73:K74"/>
    <mergeCell ref="L73:L74"/>
    <mergeCell ref="M73:M74"/>
    <mergeCell ref="N73:N74"/>
    <mergeCell ref="H71:H72"/>
    <mergeCell ref="J71:J72"/>
    <mergeCell ref="K71:K72"/>
    <mergeCell ref="L71:L72"/>
    <mergeCell ref="M71:M72"/>
    <mergeCell ref="C71:C72"/>
    <mergeCell ref="D69:D70"/>
    <mergeCell ref="E69:E70"/>
    <mergeCell ref="F69:F70"/>
    <mergeCell ref="G69:G70"/>
    <mergeCell ref="H69:H70"/>
    <mergeCell ref="J69:J70"/>
    <mergeCell ref="K69:K70"/>
    <mergeCell ref="L69:L70"/>
    <mergeCell ref="M69:M70"/>
    <mergeCell ref="I69:I70"/>
    <mergeCell ref="D67:D68"/>
    <mergeCell ref="E67:E68"/>
    <mergeCell ref="F67:F68"/>
    <mergeCell ref="G67:G68"/>
    <mergeCell ref="J65:J66"/>
    <mergeCell ref="K65:K66"/>
    <mergeCell ref="L65:L66"/>
    <mergeCell ref="M65:M66"/>
    <mergeCell ref="N67:N68"/>
    <mergeCell ref="I65:I66"/>
    <mergeCell ref="I67:I68"/>
    <mergeCell ref="N65:N66"/>
    <mergeCell ref="D65:D66"/>
    <mergeCell ref="E65:E66"/>
    <mergeCell ref="F65:F66"/>
    <mergeCell ref="G65:G66"/>
    <mergeCell ref="H65:H66"/>
    <mergeCell ref="J63:J64"/>
    <mergeCell ref="K63:K64"/>
    <mergeCell ref="L63:L64"/>
    <mergeCell ref="M63:M64"/>
    <mergeCell ref="N63:N64"/>
    <mergeCell ref="D63:D64"/>
    <mergeCell ref="E63:E64"/>
    <mergeCell ref="F63:F64"/>
    <mergeCell ref="G63:G64"/>
    <mergeCell ref="H63:H64"/>
    <mergeCell ref="I63:I64"/>
    <mergeCell ref="J61:J62"/>
    <mergeCell ref="K61:K62"/>
    <mergeCell ref="L61:L62"/>
    <mergeCell ref="M61:M62"/>
    <mergeCell ref="N61:N62"/>
    <mergeCell ref="D61:D62"/>
    <mergeCell ref="E61:E62"/>
    <mergeCell ref="F61:F62"/>
    <mergeCell ref="G61:G62"/>
    <mergeCell ref="H61:H62"/>
    <mergeCell ref="I61:I62"/>
    <mergeCell ref="J59:J60"/>
    <mergeCell ref="K59:K60"/>
    <mergeCell ref="L59:L60"/>
    <mergeCell ref="M59:M60"/>
    <mergeCell ref="N59:N60"/>
    <mergeCell ref="D59:D60"/>
    <mergeCell ref="E59:E60"/>
    <mergeCell ref="F59:F60"/>
    <mergeCell ref="G59:G60"/>
    <mergeCell ref="H59:H60"/>
    <mergeCell ref="I59:I60"/>
    <mergeCell ref="J57:J58"/>
    <mergeCell ref="K57:K58"/>
    <mergeCell ref="L57:L58"/>
    <mergeCell ref="M57:M58"/>
    <mergeCell ref="N57:N58"/>
    <mergeCell ref="D57:D58"/>
    <mergeCell ref="E57:E58"/>
    <mergeCell ref="F57:F58"/>
    <mergeCell ref="G57:G58"/>
    <mergeCell ref="H57:H58"/>
    <mergeCell ref="I57:I58"/>
    <mergeCell ref="J55:J56"/>
    <mergeCell ref="K55:K56"/>
    <mergeCell ref="L55:L56"/>
    <mergeCell ref="M55:M56"/>
    <mergeCell ref="N55:N56"/>
    <mergeCell ref="D55:D56"/>
    <mergeCell ref="E55:E56"/>
    <mergeCell ref="F55:F56"/>
    <mergeCell ref="G55:G56"/>
    <mergeCell ref="H55:H56"/>
    <mergeCell ref="I55:I56"/>
    <mergeCell ref="J53:J54"/>
    <mergeCell ref="K53:K54"/>
    <mergeCell ref="L53:L54"/>
    <mergeCell ref="M53:M54"/>
    <mergeCell ref="N53:N54"/>
    <mergeCell ref="D53:D54"/>
    <mergeCell ref="E53:E54"/>
    <mergeCell ref="F53:F54"/>
    <mergeCell ref="G53:G54"/>
    <mergeCell ref="H53:H54"/>
    <mergeCell ref="I53:I54"/>
    <mergeCell ref="J51:J52"/>
    <mergeCell ref="K51:K52"/>
    <mergeCell ref="L51:L52"/>
    <mergeCell ref="M51:M52"/>
    <mergeCell ref="N51:N52"/>
    <mergeCell ref="D51:D52"/>
    <mergeCell ref="E51:E52"/>
    <mergeCell ref="F51:F52"/>
    <mergeCell ref="G51:G52"/>
    <mergeCell ref="H51:H52"/>
    <mergeCell ref="I51:I52"/>
    <mergeCell ref="J49:J50"/>
    <mergeCell ref="K49:K50"/>
    <mergeCell ref="L49:L50"/>
    <mergeCell ref="M49:M50"/>
    <mergeCell ref="N49:N50"/>
    <mergeCell ref="D49:D50"/>
    <mergeCell ref="E49:E50"/>
    <mergeCell ref="F49:F50"/>
    <mergeCell ref="G49:G50"/>
    <mergeCell ref="H49:H50"/>
    <mergeCell ref="I49:I50"/>
    <mergeCell ref="J47:J48"/>
    <mergeCell ref="K47:K48"/>
    <mergeCell ref="L47:L48"/>
    <mergeCell ref="M47:M48"/>
    <mergeCell ref="N47:N48"/>
    <mergeCell ref="D47:D48"/>
    <mergeCell ref="E47:E48"/>
    <mergeCell ref="F47:F48"/>
    <mergeCell ref="G47:G48"/>
    <mergeCell ref="H47:H48"/>
    <mergeCell ref="I47:I48"/>
    <mergeCell ref="J45:J46"/>
    <mergeCell ref="K45:K46"/>
    <mergeCell ref="L45:L46"/>
    <mergeCell ref="M45:M46"/>
    <mergeCell ref="N45:N46"/>
    <mergeCell ref="D45:D46"/>
    <mergeCell ref="E45:E46"/>
    <mergeCell ref="F45:F46"/>
    <mergeCell ref="G45:G46"/>
    <mergeCell ref="H45:H46"/>
    <mergeCell ref="I45:I46"/>
    <mergeCell ref="J43:J44"/>
    <mergeCell ref="K43:K44"/>
    <mergeCell ref="L43:L44"/>
    <mergeCell ref="M43:M44"/>
    <mergeCell ref="N43:N44"/>
    <mergeCell ref="D43:D44"/>
    <mergeCell ref="E43:E44"/>
    <mergeCell ref="F43:F44"/>
    <mergeCell ref="G43:G44"/>
    <mergeCell ref="H43:H44"/>
    <mergeCell ref="I43:I44"/>
    <mergeCell ref="J41:J42"/>
    <mergeCell ref="K41:K42"/>
    <mergeCell ref="L41:L42"/>
    <mergeCell ref="M41:M42"/>
    <mergeCell ref="N41:N42"/>
    <mergeCell ref="D41:D42"/>
    <mergeCell ref="E41:E42"/>
    <mergeCell ref="F41:F42"/>
    <mergeCell ref="G41:G42"/>
    <mergeCell ref="H41:H42"/>
    <mergeCell ref="I41:I42"/>
    <mergeCell ref="J39:J40"/>
    <mergeCell ref="K39:K40"/>
    <mergeCell ref="L39:L40"/>
    <mergeCell ref="M39:M40"/>
    <mergeCell ref="N39:N40"/>
    <mergeCell ref="D39:D40"/>
    <mergeCell ref="E39:E40"/>
    <mergeCell ref="F39:F40"/>
    <mergeCell ref="G39:G40"/>
    <mergeCell ref="H39:H40"/>
    <mergeCell ref="I39:I40"/>
    <mergeCell ref="J37:J38"/>
    <mergeCell ref="K37:K38"/>
    <mergeCell ref="L37:L38"/>
    <mergeCell ref="M37:M38"/>
    <mergeCell ref="N37:N38"/>
    <mergeCell ref="D37:D38"/>
    <mergeCell ref="E37:E38"/>
    <mergeCell ref="F37:F38"/>
    <mergeCell ref="G37:G38"/>
    <mergeCell ref="H37:H38"/>
    <mergeCell ref="I37:I38"/>
    <mergeCell ref="J35:J36"/>
    <mergeCell ref="K35:K36"/>
    <mergeCell ref="L35:L36"/>
    <mergeCell ref="M35:M36"/>
    <mergeCell ref="N35:N36"/>
    <mergeCell ref="D35:D36"/>
    <mergeCell ref="E35:E36"/>
    <mergeCell ref="F35:F36"/>
    <mergeCell ref="G35:G36"/>
    <mergeCell ref="H35:H36"/>
    <mergeCell ref="I35:I36"/>
    <mergeCell ref="J33:J34"/>
    <mergeCell ref="K33:K34"/>
    <mergeCell ref="L33:L34"/>
    <mergeCell ref="M33:M34"/>
    <mergeCell ref="N33:N34"/>
    <mergeCell ref="D33:D34"/>
    <mergeCell ref="E33:E34"/>
    <mergeCell ref="F33:F34"/>
    <mergeCell ref="G33:G34"/>
    <mergeCell ref="H33:H34"/>
    <mergeCell ref="I33:I34"/>
    <mergeCell ref="J31:J32"/>
    <mergeCell ref="K31:K32"/>
    <mergeCell ref="L31:L32"/>
    <mergeCell ref="M31:M32"/>
    <mergeCell ref="N31:N32"/>
    <mergeCell ref="D31:D32"/>
    <mergeCell ref="E31:E32"/>
    <mergeCell ref="F31:F32"/>
    <mergeCell ref="G31:G32"/>
    <mergeCell ref="H31:H32"/>
    <mergeCell ref="I31:I32"/>
    <mergeCell ref="J29:J30"/>
    <mergeCell ref="K29:K30"/>
    <mergeCell ref="L29:L30"/>
    <mergeCell ref="M29:M30"/>
    <mergeCell ref="N29:N30"/>
    <mergeCell ref="D29:D30"/>
    <mergeCell ref="E29:E30"/>
    <mergeCell ref="F29:F30"/>
    <mergeCell ref="G29:G30"/>
    <mergeCell ref="H29:H30"/>
    <mergeCell ref="I29:I30"/>
    <mergeCell ref="N25:N26"/>
    <mergeCell ref="C27:C28"/>
    <mergeCell ref="D27:D28"/>
    <mergeCell ref="E27:E28"/>
    <mergeCell ref="F27:F28"/>
    <mergeCell ref="G27:G28"/>
    <mergeCell ref="H27:H28"/>
    <mergeCell ref="J27:J28"/>
    <mergeCell ref="K27:K28"/>
    <mergeCell ref="L27:L28"/>
    <mergeCell ref="M27:M28"/>
    <mergeCell ref="N27:N28"/>
    <mergeCell ref="H25:H26"/>
    <mergeCell ref="J25:J26"/>
    <mergeCell ref="K25:K26"/>
    <mergeCell ref="L25:L26"/>
    <mergeCell ref="M25:M26"/>
    <mergeCell ref="C25:C26"/>
    <mergeCell ref="D25:D26"/>
    <mergeCell ref="E25:E26"/>
    <mergeCell ref="F25:F26"/>
    <mergeCell ref="G25:G26"/>
    <mergeCell ref="I25:I26"/>
    <mergeCell ref="I27:I28"/>
    <mergeCell ref="N21:N22"/>
    <mergeCell ref="C23:C24"/>
    <mergeCell ref="D23:D24"/>
    <mergeCell ref="E23:E24"/>
    <mergeCell ref="F23:F24"/>
    <mergeCell ref="G23:G24"/>
    <mergeCell ref="H23:H24"/>
    <mergeCell ref="J23:J24"/>
    <mergeCell ref="K23:K24"/>
    <mergeCell ref="L23:L24"/>
    <mergeCell ref="M23:M24"/>
    <mergeCell ref="N23:N24"/>
    <mergeCell ref="H21:H22"/>
    <mergeCell ref="J21:J22"/>
    <mergeCell ref="K21:K22"/>
    <mergeCell ref="L21:L22"/>
    <mergeCell ref="M21:M22"/>
    <mergeCell ref="C21:C22"/>
    <mergeCell ref="D21:D22"/>
    <mergeCell ref="E21:E22"/>
    <mergeCell ref="F21:F22"/>
    <mergeCell ref="G21:G22"/>
    <mergeCell ref="I21:I22"/>
    <mergeCell ref="I23:I24"/>
    <mergeCell ref="J19:J20"/>
    <mergeCell ref="K19:K20"/>
    <mergeCell ref="L19:L20"/>
    <mergeCell ref="M19:M20"/>
    <mergeCell ref="N19:N20"/>
    <mergeCell ref="D19:D20"/>
    <mergeCell ref="E19:E20"/>
    <mergeCell ref="F19:F20"/>
    <mergeCell ref="G19:G20"/>
    <mergeCell ref="H19:H20"/>
    <mergeCell ref="I19:I20"/>
    <mergeCell ref="N15:N16"/>
    <mergeCell ref="C17:C18"/>
    <mergeCell ref="D17:D18"/>
    <mergeCell ref="E17:E18"/>
    <mergeCell ref="F17:F18"/>
    <mergeCell ref="G17:G18"/>
    <mergeCell ref="H17:H18"/>
    <mergeCell ref="J17:J18"/>
    <mergeCell ref="K17:K18"/>
    <mergeCell ref="L17:L18"/>
    <mergeCell ref="M17:M18"/>
    <mergeCell ref="N17:N18"/>
    <mergeCell ref="H15:H16"/>
    <mergeCell ref="J15:J16"/>
    <mergeCell ref="K15:K16"/>
    <mergeCell ref="L15:L16"/>
    <mergeCell ref="M15:M16"/>
    <mergeCell ref="C15:C16"/>
    <mergeCell ref="D15:D16"/>
    <mergeCell ref="E15:E16"/>
    <mergeCell ref="F15:F16"/>
    <mergeCell ref="G15:G16"/>
    <mergeCell ref="I15:I16"/>
    <mergeCell ref="I17:I18"/>
    <mergeCell ref="N11:N12"/>
    <mergeCell ref="C13:C14"/>
    <mergeCell ref="D13:D14"/>
    <mergeCell ref="E13:E14"/>
    <mergeCell ref="F13:F14"/>
    <mergeCell ref="G13:G14"/>
    <mergeCell ref="H13:H14"/>
    <mergeCell ref="J13:J14"/>
    <mergeCell ref="K13:K14"/>
    <mergeCell ref="L13:L14"/>
    <mergeCell ref="M13:M14"/>
    <mergeCell ref="N13:N14"/>
    <mergeCell ref="H11:H12"/>
    <mergeCell ref="J11:J12"/>
    <mergeCell ref="K11:K12"/>
    <mergeCell ref="L11:L12"/>
    <mergeCell ref="M11:M12"/>
    <mergeCell ref="C11:C12"/>
    <mergeCell ref="D11:D12"/>
    <mergeCell ref="E11:E12"/>
    <mergeCell ref="F11:F12"/>
    <mergeCell ref="G11:G12"/>
    <mergeCell ref="I11:I12"/>
    <mergeCell ref="I13:I14"/>
    <mergeCell ref="N7:N8"/>
    <mergeCell ref="C9:C10"/>
    <mergeCell ref="D9:D10"/>
    <mergeCell ref="E9:E10"/>
    <mergeCell ref="F9:F10"/>
    <mergeCell ref="G9:G10"/>
    <mergeCell ref="H9:H10"/>
    <mergeCell ref="J9:J10"/>
    <mergeCell ref="K9:K10"/>
    <mergeCell ref="L9:L10"/>
    <mergeCell ref="M9:M10"/>
    <mergeCell ref="N9:N10"/>
    <mergeCell ref="H7:H8"/>
    <mergeCell ref="J7:J8"/>
    <mergeCell ref="K7:K8"/>
    <mergeCell ref="L7:L8"/>
    <mergeCell ref="M7:M8"/>
    <mergeCell ref="D7:D8"/>
    <mergeCell ref="E7:E8"/>
    <mergeCell ref="F7:F8"/>
    <mergeCell ref="G7:G8"/>
    <mergeCell ref="I7:I8"/>
    <mergeCell ref="I9:I10"/>
    <mergeCell ref="C19:C20"/>
    <mergeCell ref="C117:C118"/>
    <mergeCell ref="C119:C120"/>
    <mergeCell ref="C121:C122"/>
    <mergeCell ref="C123:C124"/>
    <mergeCell ref="C125:C126"/>
    <mergeCell ref="C81:C82"/>
    <mergeCell ref="C69:C70"/>
    <mergeCell ref="C47:C48"/>
    <mergeCell ref="C45:C46"/>
    <mergeCell ref="C29:C30"/>
    <mergeCell ref="C31:C32"/>
    <mergeCell ref="C63:C64"/>
    <mergeCell ref="C61:C62"/>
    <mergeCell ref="C59:C60"/>
    <mergeCell ref="C57:C58"/>
    <mergeCell ref="C55:C56"/>
    <mergeCell ref="C53:C54"/>
    <mergeCell ref="C67:C68"/>
    <mergeCell ref="C115:C116"/>
    <mergeCell ref="C3:F4"/>
    <mergeCell ref="C7:C8"/>
    <mergeCell ref="C105:C106"/>
    <mergeCell ref="C99:C100"/>
    <mergeCell ref="C101:C102"/>
    <mergeCell ref="C83:C84"/>
    <mergeCell ref="C85:C86"/>
    <mergeCell ref="C87:C88"/>
    <mergeCell ref="C89:C90"/>
    <mergeCell ref="C91:C92"/>
    <mergeCell ref="C93:C94"/>
    <mergeCell ref="C95:C96"/>
    <mergeCell ref="C97:C98"/>
    <mergeCell ref="C51:C52"/>
    <mergeCell ref="C49:C50"/>
    <mergeCell ref="C75:C76"/>
    <mergeCell ref="C103:C104"/>
    <mergeCell ref="C65:C66"/>
    <mergeCell ref="C33:C34"/>
    <mergeCell ref="C35:C36"/>
    <mergeCell ref="C37:C38"/>
    <mergeCell ref="C39:C40"/>
    <mergeCell ref="C41:C42"/>
    <mergeCell ref="C43:C44"/>
  </mergeCells>
  <printOptions horizontalCentered="1"/>
  <pageMargins left="0.25" right="0.25" top="0.5" bottom="0.5" header="0.3" footer="0.3"/>
  <pageSetup paperSize="258" scale="21" fitToHeight="0" orientation="landscape" r:id="rId1"/>
  <extLst>
    <ext xmlns:x14="http://schemas.microsoft.com/office/spreadsheetml/2009/9/main" uri="{CCE6A557-97BC-4b89-ADB6-D9C93CAAB3DF}">
      <x14:dataValidations xmlns:xm="http://schemas.microsoft.com/office/excel/2006/main" count="4">
        <x14:dataValidation type="list" errorStyle="information" showInputMessage="1" showErrorMessage="1" error="Select from the list." promptTitle="PSA Status" prompt="Select from the list." xr:uid="{17301FB5-8F55-4975-B259-F3E3943903B2}">
          <x14:formula1>
            <xm:f>pulldown!$I$40:$I$43</xm:f>
          </x14:formula1>
          <xm:sqref>K7 K9 K11 K13 K15 K17 K19 K21 K23 K25 K27 K29 K31 K33 K35 K37 K39 K41 K43 K45 K47 K49 K51 K53 K55 K57 K59 K61 K63 K65 K67 K69 K71 K73 K75 K77 K79 K81 K83 K85 K87 K89 K91 K93 K95 K97 K99 K101 K103 K105 K107 K109 K111 K113 K115 K117 K119 K121 K123 K125</xm:sqref>
        </x14:dataValidation>
        <x14:dataValidation type="list" errorStyle="information" showInputMessage="1" showErrorMessage="1" error="Select from the list." promptTitle="Resource" prompt="Select from the list." xr:uid="{BAB10698-3E6D-4556-81DB-E051EDC509DF}">
          <x14:formula1>
            <xm:f>pulldown!$B$40:$B$41</xm:f>
          </x14:formula1>
          <xm:sqref>H11 H13 H15 H17 H19 H21 H23 H25 H27 H29 H31 H33 H35 H37 H39 H41 H43 H45 H47 H49 H51 H53 H55 H57 H59 H61 H63 H65 H67 H69 H71 H73 H75 H77 H79 H81 H83 H85 H87 H89 H91 H93 H95 H97 H99 H101 H103 H105 H107 H109 H111 H113 H115 H117 H119 H121 H123 H125 H7 H9</xm:sqref>
        </x14:dataValidation>
        <x14:dataValidation type="list" errorStyle="information" showInputMessage="1" showErrorMessage="1" error="Select from the list." promptTitle="Technology/Fuel Type" prompt="Select from the list." xr:uid="{AEF19689-3B39-43FB-B83B-93DC571CB9B0}">
          <x14:formula1>
            <xm:f>pulldown!$B$28:$B$35</xm:f>
          </x14:formula1>
          <xm:sqref>J7:J126</xm:sqref>
        </x14:dataValidation>
        <x14:dataValidation type="list" errorStyle="information" showInputMessage="1" showErrorMessage="1" error="Select from the list." promptTitle="RPS Eligibility" prompt="Select from the list." xr:uid="{B2CF1DC1-AD0F-4FE0-B6EA-64296BDAC9E6}">
          <x14:formula1>
            <xm:f>pulldown!$F$40:$F$41</xm:f>
          </x14:formula1>
          <xm:sqref>I7:I126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6918-4597-442E-A95D-5968F5C60C64}">
  <sheetPr filterMode="1">
    <pageSetUpPr fitToPage="1"/>
  </sheetPr>
  <dimension ref="A1:AJ292"/>
  <sheetViews>
    <sheetView view="pageBreakPreview" topLeftCell="A148" zoomScale="85" zoomScaleNormal="70" zoomScaleSheetLayoutView="85" workbookViewId="0">
      <selection activeCell="G296" sqref="G296"/>
    </sheetView>
  </sheetViews>
  <sheetFormatPr defaultRowHeight="14.4" x14ac:dyDescent="0.3"/>
  <cols>
    <col min="1" max="1" width="2.5546875" customWidth="1"/>
    <col min="2" max="2" width="2.77734375" style="356" customWidth="1"/>
    <col min="3" max="3" width="40.77734375" style="7" customWidth="1"/>
    <col min="4" max="4" width="40.77734375" customWidth="1"/>
    <col min="5" max="5" width="8.77734375" customWidth="1"/>
    <col min="6" max="26" width="10.77734375" customWidth="1"/>
    <col min="27" max="27" width="2.77734375" style="388" customWidth="1"/>
    <col min="28" max="28" width="15.77734375" style="16" hidden="1" customWidth="1"/>
    <col min="29" max="29" width="15.77734375" customWidth="1"/>
    <col min="30" max="30" width="2.77734375" customWidth="1"/>
    <col min="33" max="33" width="8.88671875" style="16"/>
    <col min="34" max="34" width="27.33203125" style="16" customWidth="1"/>
    <col min="35" max="35" width="24" style="16" customWidth="1"/>
    <col min="36" max="36" width="21.109375" style="16" customWidth="1"/>
  </cols>
  <sheetData>
    <row r="1" spans="1:30" ht="15" customHeight="1" x14ac:dyDescent="0.3"/>
    <row r="2" spans="1:30" ht="15" customHeight="1" thickBot="1" x14ac:dyDescent="0.35">
      <c r="A2" s="1"/>
      <c r="B2" s="357"/>
      <c r="C2" s="8"/>
      <c r="D2" s="1"/>
      <c r="E2" s="1"/>
      <c r="F2" s="1"/>
      <c r="G2" s="1"/>
      <c r="H2" s="1"/>
      <c r="I2" s="1"/>
      <c r="J2" s="1"/>
      <c r="K2" s="1"/>
      <c r="L2" s="1"/>
      <c r="M2" s="1"/>
      <c r="N2" s="1"/>
      <c r="O2" s="1"/>
      <c r="P2" s="1"/>
      <c r="Q2" s="1"/>
      <c r="R2" s="1"/>
      <c r="S2" s="1"/>
      <c r="T2" s="1"/>
      <c r="U2" s="1"/>
      <c r="V2" s="1"/>
      <c r="W2" s="1"/>
      <c r="X2" s="1"/>
      <c r="Y2" s="1"/>
      <c r="Z2" s="1"/>
      <c r="AA2" s="389"/>
      <c r="AB2" s="14"/>
      <c r="AC2" s="1"/>
      <c r="AD2" s="1"/>
    </row>
    <row r="3" spans="1:30" ht="15" customHeight="1" thickTop="1" x14ac:dyDescent="0.3">
      <c r="B3" s="357"/>
      <c r="C3" s="258" t="s">
        <v>171</v>
      </c>
      <c r="D3" s="259"/>
      <c r="E3" s="260"/>
      <c r="F3" s="99"/>
      <c r="G3" s="99"/>
      <c r="H3" s="99"/>
      <c r="I3" s="99"/>
      <c r="J3" s="99"/>
      <c r="K3" s="3"/>
      <c r="L3" s="3"/>
      <c r="M3" s="3"/>
      <c r="N3" s="3"/>
      <c r="O3" s="3"/>
      <c r="P3" s="3"/>
      <c r="Q3" s="3"/>
      <c r="R3" s="3"/>
      <c r="S3" s="3"/>
      <c r="T3" s="3"/>
      <c r="U3" s="3"/>
      <c r="V3" s="3"/>
      <c r="W3" s="3"/>
      <c r="X3" s="3"/>
      <c r="Y3" s="3"/>
      <c r="Z3" s="3"/>
      <c r="AA3" s="390"/>
      <c r="AB3" s="8"/>
      <c r="AC3" s="3"/>
      <c r="AD3" s="1"/>
    </row>
    <row r="4" spans="1:30" ht="15" customHeight="1" thickBot="1" x14ac:dyDescent="0.35">
      <c r="B4" s="357"/>
      <c r="C4" s="261"/>
      <c r="D4" s="262"/>
      <c r="E4" s="263"/>
      <c r="F4" s="99"/>
      <c r="G4" s="99"/>
      <c r="H4" s="99"/>
      <c r="I4" s="99"/>
      <c r="J4" s="99"/>
      <c r="K4" s="3"/>
      <c r="L4" s="3"/>
      <c r="M4" s="3"/>
      <c r="N4" s="3"/>
      <c r="O4" s="3"/>
      <c r="P4" s="3"/>
      <c r="Q4" s="3"/>
      <c r="R4" s="3"/>
      <c r="S4" s="3"/>
      <c r="T4" s="3"/>
      <c r="U4" s="3"/>
      <c r="V4" s="3"/>
      <c r="W4" s="3"/>
      <c r="X4" s="3"/>
      <c r="Y4" s="3"/>
      <c r="Z4" s="3"/>
      <c r="AA4" s="390"/>
      <c r="AB4" s="8"/>
      <c r="AC4" s="3"/>
      <c r="AD4" s="1"/>
    </row>
    <row r="5" spans="1:30" ht="15" customHeight="1" thickTop="1" thickBot="1" x14ac:dyDescent="0.35">
      <c r="B5" s="357"/>
      <c r="C5" s="148"/>
      <c r="D5" s="148"/>
      <c r="E5" s="148"/>
      <c r="F5" s="99"/>
      <c r="G5" s="99"/>
      <c r="H5" s="99"/>
      <c r="I5" s="99"/>
      <c r="J5" s="99"/>
      <c r="K5" s="3"/>
      <c r="L5" s="3"/>
      <c r="M5" s="3"/>
      <c r="N5" s="3"/>
      <c r="O5" s="3"/>
      <c r="P5" s="3"/>
      <c r="Q5" s="3"/>
      <c r="R5" s="3"/>
      <c r="S5" s="3"/>
      <c r="T5" s="3"/>
      <c r="U5" s="3"/>
      <c r="V5" s="3"/>
      <c r="W5" s="3"/>
      <c r="X5" s="3"/>
      <c r="Y5" s="3"/>
      <c r="Z5" s="3"/>
      <c r="AA5" s="390"/>
      <c r="AB5" s="8"/>
      <c r="AC5" s="3"/>
      <c r="AD5" s="1"/>
    </row>
    <row r="6" spans="1:30" ht="30" customHeight="1" thickTop="1" thickBot="1" x14ac:dyDescent="0.35">
      <c r="B6" s="357"/>
      <c r="C6" s="342" t="str">
        <f>'A. General Information'!E15</f>
        <v>Brgy., City/Municipality, Province</v>
      </c>
      <c r="D6" s="343"/>
      <c r="E6" s="344"/>
      <c r="F6" s="345" t="str">
        <f>'C. Details of Existing PSAs'!P6</f>
        <v>Year 0</v>
      </c>
      <c r="G6" s="346">
        <f>'C. Details of Existing PSAs'!Q6</f>
        <v>0</v>
      </c>
      <c r="H6" s="346">
        <f>'C. Details of Existing PSAs'!R6</f>
        <v>1</v>
      </c>
      <c r="I6" s="346">
        <f>'C. Details of Existing PSAs'!S6</f>
        <v>2</v>
      </c>
      <c r="J6" s="346">
        <f>'C. Details of Existing PSAs'!T6</f>
        <v>3</v>
      </c>
      <c r="K6" s="346">
        <f>'C. Details of Existing PSAs'!U6</f>
        <v>4</v>
      </c>
      <c r="L6" s="347">
        <f>'C. Details of Existing PSAs'!V6</f>
        <v>5</v>
      </c>
      <c r="M6" s="347">
        <f>'C. Details of Existing PSAs'!W6</f>
        <v>6</v>
      </c>
      <c r="N6" s="347">
        <f>'C. Details of Existing PSAs'!X6</f>
        <v>7</v>
      </c>
      <c r="O6" s="347">
        <f>'C. Details of Existing PSAs'!Y6</f>
        <v>8</v>
      </c>
      <c r="P6" s="347">
        <f>'C. Details of Existing PSAs'!Z6</f>
        <v>9</v>
      </c>
      <c r="Q6" s="347">
        <f>'C. Details of Existing PSAs'!AA6</f>
        <v>10</v>
      </c>
      <c r="R6" s="347">
        <f>'C. Details of Existing PSAs'!AB6</f>
        <v>11</v>
      </c>
      <c r="S6" s="347">
        <f>'C. Details of Existing PSAs'!AC6</f>
        <v>12</v>
      </c>
      <c r="T6" s="347">
        <f>'C. Details of Existing PSAs'!AD6</f>
        <v>13</v>
      </c>
      <c r="U6" s="347">
        <f>'C. Details of Existing PSAs'!AE6</f>
        <v>14</v>
      </c>
      <c r="V6" s="347">
        <f>'C. Details of Existing PSAs'!AF6</f>
        <v>15</v>
      </c>
      <c r="W6" s="347">
        <f>'C. Details of Existing PSAs'!AG6</f>
        <v>16</v>
      </c>
      <c r="X6" s="347">
        <f>'C. Details of Existing PSAs'!AH6</f>
        <v>17</v>
      </c>
      <c r="Y6" s="347">
        <f>'C. Details of Existing PSAs'!AI6</f>
        <v>18</v>
      </c>
      <c r="Z6" s="348">
        <f>'C. Details of Existing PSAs'!AJ6</f>
        <v>19</v>
      </c>
      <c r="AA6" s="391"/>
      <c r="AB6" s="8" t="s">
        <v>160</v>
      </c>
      <c r="AC6" s="3"/>
      <c r="AD6" s="1"/>
    </row>
    <row r="7" spans="1:30" ht="30" customHeight="1" thickTop="1" thickBot="1" x14ac:dyDescent="0.35">
      <c r="B7" s="357"/>
      <c r="C7" s="381" t="s">
        <v>192</v>
      </c>
      <c r="D7" s="382"/>
      <c r="E7" s="348" t="s">
        <v>143</v>
      </c>
      <c r="F7" s="355">
        <f>F280</f>
        <v>0</v>
      </c>
      <c r="G7" s="353">
        <f t="shared" ref="G7:Z9" si="0">G280</f>
        <v>0</v>
      </c>
      <c r="H7" s="353">
        <f t="shared" si="0"/>
        <v>0</v>
      </c>
      <c r="I7" s="353">
        <f t="shared" si="0"/>
        <v>0</v>
      </c>
      <c r="J7" s="353">
        <f t="shared" si="0"/>
        <v>0</v>
      </c>
      <c r="K7" s="353">
        <f t="shared" si="0"/>
        <v>0</v>
      </c>
      <c r="L7" s="353">
        <f t="shared" si="0"/>
        <v>0</v>
      </c>
      <c r="M7" s="353">
        <f t="shared" si="0"/>
        <v>0</v>
      </c>
      <c r="N7" s="353">
        <f t="shared" si="0"/>
        <v>0</v>
      </c>
      <c r="O7" s="353">
        <f t="shared" si="0"/>
        <v>0</v>
      </c>
      <c r="P7" s="353">
        <f t="shared" si="0"/>
        <v>0</v>
      </c>
      <c r="Q7" s="353">
        <f t="shared" si="0"/>
        <v>0</v>
      </c>
      <c r="R7" s="353">
        <f t="shared" si="0"/>
        <v>0</v>
      </c>
      <c r="S7" s="353">
        <f t="shared" si="0"/>
        <v>0</v>
      </c>
      <c r="T7" s="353">
        <f t="shared" si="0"/>
        <v>0</v>
      </c>
      <c r="U7" s="353">
        <f t="shared" si="0"/>
        <v>0</v>
      </c>
      <c r="V7" s="353">
        <f t="shared" si="0"/>
        <v>0</v>
      </c>
      <c r="W7" s="353">
        <f t="shared" si="0"/>
        <v>0</v>
      </c>
      <c r="X7" s="353">
        <f t="shared" si="0"/>
        <v>0</v>
      </c>
      <c r="Y7" s="353">
        <f t="shared" si="0"/>
        <v>0</v>
      </c>
      <c r="Z7" s="354">
        <f t="shared" si="0"/>
        <v>0</v>
      </c>
      <c r="AA7" s="391"/>
      <c r="AB7" s="8" t="s">
        <v>160</v>
      </c>
      <c r="AC7" s="3"/>
      <c r="AD7" s="1"/>
    </row>
    <row r="8" spans="1:30" ht="30" customHeight="1" thickTop="1" thickBot="1" x14ac:dyDescent="0.35">
      <c r="B8" s="357"/>
      <c r="C8" s="384" t="str">
        <f>'C. Details of Existing PSAs'!D7</f>
        <v>Distribution Utility 1 (DU1)</v>
      </c>
      <c r="D8" s="374">
        <f>'C. Details of Existing PSAs'!E7</f>
        <v>0</v>
      </c>
      <c r="E8" s="375" t="s">
        <v>143</v>
      </c>
      <c r="F8" s="466">
        <f t="shared" ref="F8:U9" si="1">F281</f>
        <v>0</v>
      </c>
      <c r="G8" s="442">
        <f t="shared" si="1"/>
        <v>0</v>
      </c>
      <c r="H8" s="442">
        <f t="shared" si="1"/>
        <v>0</v>
      </c>
      <c r="I8" s="442">
        <f t="shared" si="1"/>
        <v>0</v>
      </c>
      <c r="J8" s="442">
        <f t="shared" si="1"/>
        <v>0</v>
      </c>
      <c r="K8" s="442">
        <f t="shared" si="1"/>
        <v>0</v>
      </c>
      <c r="L8" s="442">
        <f t="shared" si="1"/>
        <v>0</v>
      </c>
      <c r="M8" s="442">
        <f t="shared" si="1"/>
        <v>0</v>
      </c>
      <c r="N8" s="442">
        <f t="shared" si="1"/>
        <v>0</v>
      </c>
      <c r="O8" s="442">
        <f t="shared" si="1"/>
        <v>0</v>
      </c>
      <c r="P8" s="442">
        <f t="shared" si="1"/>
        <v>0</v>
      </c>
      <c r="Q8" s="442">
        <f t="shared" si="1"/>
        <v>0</v>
      </c>
      <c r="R8" s="442">
        <f t="shared" si="1"/>
        <v>0</v>
      </c>
      <c r="S8" s="442">
        <f t="shared" si="1"/>
        <v>0</v>
      </c>
      <c r="T8" s="442">
        <f t="shared" si="1"/>
        <v>0</v>
      </c>
      <c r="U8" s="442">
        <f t="shared" si="1"/>
        <v>0</v>
      </c>
      <c r="V8" s="442">
        <f t="shared" si="0"/>
        <v>0</v>
      </c>
      <c r="W8" s="442">
        <f t="shared" si="0"/>
        <v>0</v>
      </c>
      <c r="X8" s="442">
        <f t="shared" si="0"/>
        <v>0</v>
      </c>
      <c r="Y8" s="442">
        <f t="shared" si="0"/>
        <v>0</v>
      </c>
      <c r="Z8" s="443">
        <f t="shared" si="0"/>
        <v>0</v>
      </c>
      <c r="AA8" s="391"/>
      <c r="AB8" s="8" t="s">
        <v>160</v>
      </c>
      <c r="AC8" s="3"/>
      <c r="AD8" s="1"/>
    </row>
    <row r="9" spans="1:30" ht="30" customHeight="1" thickTop="1" thickBot="1" x14ac:dyDescent="0.35">
      <c r="B9" s="357"/>
      <c r="C9" s="368" t="str">
        <f>'C. Details of Existing PSAs'!D67</f>
        <v>Distribution Utility 2 (DU2)</v>
      </c>
      <c r="D9" s="369">
        <f>'C. Details of Existing PSAs'!E67</f>
        <v>0</v>
      </c>
      <c r="E9" s="370" t="s">
        <v>143</v>
      </c>
      <c r="F9" s="407">
        <f t="shared" si="1"/>
        <v>0</v>
      </c>
      <c r="G9" s="408">
        <f t="shared" si="0"/>
        <v>0</v>
      </c>
      <c r="H9" s="408">
        <f t="shared" si="0"/>
        <v>0</v>
      </c>
      <c r="I9" s="408">
        <f t="shared" si="0"/>
        <v>0</v>
      </c>
      <c r="J9" s="408">
        <f t="shared" si="0"/>
        <v>0</v>
      </c>
      <c r="K9" s="405">
        <f t="shared" si="0"/>
        <v>0</v>
      </c>
      <c r="L9" s="405">
        <f t="shared" si="0"/>
        <v>0</v>
      </c>
      <c r="M9" s="405">
        <f t="shared" si="0"/>
        <v>0</v>
      </c>
      <c r="N9" s="405">
        <f t="shared" si="0"/>
        <v>0</v>
      </c>
      <c r="O9" s="405">
        <f t="shared" si="0"/>
        <v>0</v>
      </c>
      <c r="P9" s="405">
        <f t="shared" si="0"/>
        <v>0</v>
      </c>
      <c r="Q9" s="405">
        <f t="shared" si="0"/>
        <v>0</v>
      </c>
      <c r="R9" s="405">
        <f t="shared" si="0"/>
        <v>0</v>
      </c>
      <c r="S9" s="405">
        <f t="shared" si="0"/>
        <v>0</v>
      </c>
      <c r="T9" s="405">
        <f t="shared" si="0"/>
        <v>0</v>
      </c>
      <c r="U9" s="405">
        <f t="shared" si="0"/>
        <v>0</v>
      </c>
      <c r="V9" s="405">
        <f t="shared" si="0"/>
        <v>0</v>
      </c>
      <c r="W9" s="405">
        <f t="shared" si="0"/>
        <v>0</v>
      </c>
      <c r="X9" s="405">
        <f t="shared" si="0"/>
        <v>0</v>
      </c>
      <c r="Y9" s="405">
        <f t="shared" si="0"/>
        <v>0</v>
      </c>
      <c r="Z9" s="406">
        <f t="shared" si="0"/>
        <v>0</v>
      </c>
      <c r="AA9" s="391"/>
      <c r="AB9" s="8" t="s">
        <v>160</v>
      </c>
      <c r="AC9" s="3"/>
      <c r="AD9" s="1"/>
    </row>
    <row r="10" spans="1:30" ht="4.95" customHeight="1" thickTop="1" thickBot="1" x14ac:dyDescent="0.35">
      <c r="B10" s="357"/>
      <c r="C10" s="149"/>
      <c r="D10" s="148"/>
      <c r="E10" s="148"/>
      <c r="F10" s="148"/>
      <c r="G10" s="148"/>
      <c r="H10" s="148"/>
      <c r="I10" s="148"/>
      <c r="J10" s="148"/>
      <c r="K10" s="162"/>
      <c r="L10" s="162"/>
      <c r="M10" s="162"/>
      <c r="N10" s="162"/>
      <c r="O10" s="162"/>
      <c r="P10" s="162"/>
      <c r="Q10" s="162"/>
      <c r="R10" s="162"/>
      <c r="S10" s="162"/>
      <c r="T10" s="162"/>
      <c r="U10" s="162"/>
      <c r="V10" s="162"/>
      <c r="W10" s="162"/>
      <c r="X10" s="162"/>
      <c r="Y10" s="162"/>
      <c r="Z10" s="162"/>
      <c r="AA10" s="391"/>
      <c r="AB10" s="8" t="s">
        <v>160</v>
      </c>
      <c r="AC10" s="3"/>
      <c r="AD10" s="1"/>
    </row>
    <row r="11" spans="1:30" ht="30" customHeight="1" thickTop="1" thickBot="1" x14ac:dyDescent="0.35">
      <c r="B11" s="357"/>
      <c r="C11" s="371" t="s">
        <v>193</v>
      </c>
      <c r="D11" s="372"/>
      <c r="E11" s="348" t="s">
        <v>143</v>
      </c>
      <c r="F11" s="355">
        <f>SUM(F12:F13)</f>
        <v>0</v>
      </c>
      <c r="G11" s="353">
        <f t="shared" ref="G11" si="2">SUM(G12:G13)</f>
        <v>0</v>
      </c>
      <c r="H11" s="353">
        <f t="shared" ref="H11" si="3">SUM(H12:H13)</f>
        <v>0</v>
      </c>
      <c r="I11" s="353">
        <f t="shared" ref="I11" si="4">SUM(I12:I13)</f>
        <v>0</v>
      </c>
      <c r="J11" s="353">
        <f t="shared" ref="J11" si="5">SUM(J12:J13)</f>
        <v>0</v>
      </c>
      <c r="K11" s="353">
        <f t="shared" ref="K11" si="6">SUM(K12:K13)</f>
        <v>0</v>
      </c>
      <c r="L11" s="353">
        <f t="shared" ref="L11" si="7">SUM(L12:L13)</f>
        <v>0</v>
      </c>
      <c r="M11" s="353">
        <f t="shared" ref="M11" si="8">SUM(M12:M13)</f>
        <v>0</v>
      </c>
      <c r="N11" s="353">
        <f t="shared" ref="N11" si="9">SUM(N12:N13)</f>
        <v>0</v>
      </c>
      <c r="O11" s="353">
        <f t="shared" ref="O11" si="10">SUM(O12:O13)</f>
        <v>0</v>
      </c>
      <c r="P11" s="353">
        <f t="shared" ref="P11" si="11">SUM(P12:P13)</f>
        <v>0</v>
      </c>
      <c r="Q11" s="353">
        <f t="shared" ref="Q11" si="12">SUM(Q12:Q13)</f>
        <v>0</v>
      </c>
      <c r="R11" s="353">
        <f t="shared" ref="R11" si="13">SUM(R12:R13)</f>
        <v>0</v>
      </c>
      <c r="S11" s="353">
        <f t="shared" ref="S11" si="14">SUM(S12:S13)</f>
        <v>0</v>
      </c>
      <c r="T11" s="353">
        <f t="shared" ref="T11" si="15">SUM(T12:T13)</f>
        <v>0</v>
      </c>
      <c r="U11" s="353">
        <f t="shared" ref="U11" si="16">SUM(U12:U13)</f>
        <v>0</v>
      </c>
      <c r="V11" s="353">
        <f t="shared" ref="V11" si="17">SUM(V12:V13)</f>
        <v>0</v>
      </c>
      <c r="W11" s="353">
        <f t="shared" ref="W11" si="18">SUM(W12:W13)</f>
        <v>0</v>
      </c>
      <c r="X11" s="353">
        <f t="shared" ref="X11" si="19">SUM(X12:X13)</f>
        <v>0</v>
      </c>
      <c r="Y11" s="353">
        <f t="shared" ref="Y11" si="20">SUM(Y12:Y13)</f>
        <v>0</v>
      </c>
      <c r="Z11" s="354">
        <f t="shared" ref="Z11" si="21">SUM(Z12:Z13)</f>
        <v>0</v>
      </c>
      <c r="AA11" s="391"/>
      <c r="AB11" s="8" t="s">
        <v>160</v>
      </c>
      <c r="AC11" s="3"/>
      <c r="AD11" s="1"/>
    </row>
    <row r="12" spans="1:30" ht="30" customHeight="1" thickTop="1" thickBot="1" x14ac:dyDescent="0.35">
      <c r="B12" s="357"/>
      <c r="C12" s="373" t="str">
        <f>'C. Details of Existing PSAs'!D7</f>
        <v>Distribution Utility 1 (DU1)</v>
      </c>
      <c r="D12" s="374">
        <f>'C. Details of Existing PSAs'!E7</f>
        <v>0</v>
      </c>
      <c r="E12" s="375" t="s">
        <v>143</v>
      </c>
      <c r="F12" s="350"/>
      <c r="G12" s="351"/>
      <c r="H12" s="351"/>
      <c r="I12" s="351"/>
      <c r="J12" s="351"/>
      <c r="K12" s="40"/>
      <c r="L12" s="40"/>
      <c r="M12" s="40"/>
      <c r="N12" s="40"/>
      <c r="O12" s="40"/>
      <c r="P12" s="40"/>
      <c r="Q12" s="40"/>
      <c r="R12" s="40"/>
      <c r="S12" s="40"/>
      <c r="T12" s="40"/>
      <c r="U12" s="40"/>
      <c r="V12" s="40"/>
      <c r="W12" s="40"/>
      <c r="X12" s="40"/>
      <c r="Y12" s="40"/>
      <c r="Z12" s="352"/>
      <c r="AA12" s="391"/>
      <c r="AB12" s="8" t="s">
        <v>160</v>
      </c>
      <c r="AC12" s="3"/>
      <c r="AD12" s="1"/>
    </row>
    <row r="13" spans="1:30" ht="30" customHeight="1" thickTop="1" thickBot="1" x14ac:dyDescent="0.35">
      <c r="B13" s="357"/>
      <c r="C13" s="376" t="str">
        <f>'C. Details of Existing PSAs'!D67</f>
        <v>Distribution Utility 2 (DU2)</v>
      </c>
      <c r="D13" s="369">
        <f>'C. Details of Existing PSAs'!E67</f>
        <v>0</v>
      </c>
      <c r="E13" s="370" t="s">
        <v>143</v>
      </c>
      <c r="F13" s="338"/>
      <c r="G13" s="334"/>
      <c r="H13" s="334"/>
      <c r="I13" s="334"/>
      <c r="J13" s="334"/>
      <c r="K13" s="335"/>
      <c r="L13" s="335"/>
      <c r="M13" s="335"/>
      <c r="N13" s="335"/>
      <c r="O13" s="335"/>
      <c r="P13" s="335"/>
      <c r="Q13" s="335"/>
      <c r="R13" s="335"/>
      <c r="S13" s="335"/>
      <c r="T13" s="335"/>
      <c r="U13" s="335"/>
      <c r="V13" s="335"/>
      <c r="W13" s="335"/>
      <c r="X13" s="335"/>
      <c r="Y13" s="335"/>
      <c r="Z13" s="336"/>
      <c r="AA13" s="391"/>
      <c r="AB13" s="8" t="s">
        <v>160</v>
      </c>
      <c r="AC13" s="3"/>
      <c r="AD13" s="1"/>
    </row>
    <row r="14" spans="1:30" ht="4.95" customHeight="1" thickTop="1" thickBot="1" x14ac:dyDescent="0.35">
      <c r="B14" s="357"/>
      <c r="C14" s="149"/>
      <c r="D14" s="148"/>
      <c r="E14" s="148"/>
      <c r="F14" s="158"/>
      <c r="G14" s="158"/>
      <c r="H14" s="158"/>
      <c r="I14" s="158"/>
      <c r="J14" s="158"/>
      <c r="K14" s="163"/>
      <c r="L14" s="163"/>
      <c r="M14" s="163"/>
      <c r="N14" s="163"/>
      <c r="O14" s="163"/>
      <c r="P14" s="163"/>
      <c r="Q14" s="163"/>
      <c r="R14" s="163"/>
      <c r="S14" s="163"/>
      <c r="T14" s="163"/>
      <c r="U14" s="163"/>
      <c r="V14" s="163"/>
      <c r="W14" s="163"/>
      <c r="X14" s="163"/>
      <c r="Y14" s="163"/>
      <c r="Z14" s="163"/>
      <c r="AA14" s="391"/>
      <c r="AB14" s="8" t="s">
        <v>160</v>
      </c>
      <c r="AC14" s="3"/>
      <c r="AD14" s="1"/>
    </row>
    <row r="15" spans="1:30" ht="30" customHeight="1" thickTop="1" thickBot="1" x14ac:dyDescent="0.35">
      <c r="B15" s="357"/>
      <c r="C15" s="371" t="s">
        <v>194</v>
      </c>
      <c r="D15" s="372"/>
      <c r="E15" s="348" t="s">
        <v>143</v>
      </c>
      <c r="F15" s="355">
        <f>SUM(F16:F17)</f>
        <v>0</v>
      </c>
      <c r="G15" s="353">
        <f t="shared" ref="G15" si="22">SUM(G16:G17)</f>
        <v>0</v>
      </c>
      <c r="H15" s="353">
        <f t="shared" ref="H15" si="23">SUM(H16:H17)</f>
        <v>0</v>
      </c>
      <c r="I15" s="353">
        <f t="shared" ref="I15" si="24">SUM(I16:I17)</f>
        <v>0</v>
      </c>
      <c r="J15" s="353">
        <f t="shared" ref="J15" si="25">SUM(J16:J17)</f>
        <v>0</v>
      </c>
      <c r="K15" s="353">
        <f t="shared" ref="K15" si="26">SUM(K16:K17)</f>
        <v>0</v>
      </c>
      <c r="L15" s="353">
        <f t="shared" ref="L15" si="27">SUM(L16:L17)</f>
        <v>0</v>
      </c>
      <c r="M15" s="353">
        <f t="shared" ref="M15" si="28">SUM(M16:M17)</f>
        <v>0</v>
      </c>
      <c r="N15" s="353">
        <f t="shared" ref="N15" si="29">SUM(N16:N17)</f>
        <v>0</v>
      </c>
      <c r="O15" s="353">
        <f t="shared" ref="O15" si="30">SUM(O16:O17)</f>
        <v>0</v>
      </c>
      <c r="P15" s="353">
        <f t="shared" ref="P15" si="31">SUM(P16:P17)</f>
        <v>0</v>
      </c>
      <c r="Q15" s="353">
        <f t="shared" ref="Q15" si="32">SUM(Q16:Q17)</f>
        <v>0</v>
      </c>
      <c r="R15" s="353">
        <f t="shared" ref="R15" si="33">SUM(R16:R17)</f>
        <v>0</v>
      </c>
      <c r="S15" s="353">
        <f t="shared" ref="S15" si="34">SUM(S16:S17)</f>
        <v>0</v>
      </c>
      <c r="T15" s="353">
        <f t="shared" ref="T15" si="35">SUM(T16:T17)</f>
        <v>0</v>
      </c>
      <c r="U15" s="353">
        <f t="shared" ref="U15" si="36">SUM(U16:U17)</f>
        <v>0</v>
      </c>
      <c r="V15" s="353">
        <f t="shared" ref="V15" si="37">SUM(V16:V17)</f>
        <v>0</v>
      </c>
      <c r="W15" s="353">
        <f t="shared" ref="W15" si="38">SUM(W16:W17)</f>
        <v>0</v>
      </c>
      <c r="X15" s="353">
        <f t="shared" ref="X15" si="39">SUM(X16:X17)</f>
        <v>0</v>
      </c>
      <c r="Y15" s="353">
        <f t="shared" ref="Y15" si="40">SUM(Y16:Y17)</f>
        <v>0</v>
      </c>
      <c r="Z15" s="354">
        <f t="shared" ref="Z15" si="41">SUM(Z16:Z17)</f>
        <v>0</v>
      </c>
      <c r="AA15" s="391"/>
      <c r="AB15" s="8" t="s">
        <v>160</v>
      </c>
      <c r="AC15" s="3"/>
      <c r="AD15" s="1"/>
    </row>
    <row r="16" spans="1:30" ht="30" customHeight="1" thickTop="1" thickBot="1" x14ac:dyDescent="0.35">
      <c r="B16" s="357"/>
      <c r="C16" s="373" t="str">
        <f>'C. Details of Existing PSAs'!D7</f>
        <v>Distribution Utility 1 (DU1)</v>
      </c>
      <c r="D16" s="374">
        <f>'C. Details of Existing PSAs'!E7</f>
        <v>0</v>
      </c>
      <c r="E16" s="375" t="s">
        <v>143</v>
      </c>
      <c r="F16" s="350"/>
      <c r="G16" s="351"/>
      <c r="H16" s="351"/>
      <c r="I16" s="351"/>
      <c r="J16" s="351"/>
      <c r="K16" s="40"/>
      <c r="L16" s="40"/>
      <c r="M16" s="40"/>
      <c r="N16" s="40"/>
      <c r="O16" s="40"/>
      <c r="P16" s="40"/>
      <c r="Q16" s="40"/>
      <c r="R16" s="40"/>
      <c r="S16" s="40"/>
      <c r="T16" s="40"/>
      <c r="U16" s="40"/>
      <c r="V16" s="40"/>
      <c r="W16" s="40"/>
      <c r="X16" s="40"/>
      <c r="Y16" s="40"/>
      <c r="Z16" s="352"/>
      <c r="AA16" s="391"/>
      <c r="AB16" s="8" t="s">
        <v>160</v>
      </c>
      <c r="AC16" s="3"/>
      <c r="AD16" s="1"/>
    </row>
    <row r="17" spans="2:36" ht="30" customHeight="1" thickTop="1" thickBot="1" x14ac:dyDescent="0.35">
      <c r="B17" s="357"/>
      <c r="C17" s="376" t="str">
        <f>'C. Details of Existing PSAs'!D67</f>
        <v>Distribution Utility 2 (DU2)</v>
      </c>
      <c r="D17" s="369">
        <f>'C. Details of Existing PSAs'!E67</f>
        <v>0</v>
      </c>
      <c r="E17" s="370" t="s">
        <v>143</v>
      </c>
      <c r="F17" s="338"/>
      <c r="G17" s="334"/>
      <c r="H17" s="334"/>
      <c r="I17" s="334"/>
      <c r="J17" s="334"/>
      <c r="K17" s="335"/>
      <c r="L17" s="335"/>
      <c r="M17" s="335"/>
      <c r="N17" s="335"/>
      <c r="O17" s="335"/>
      <c r="P17" s="335"/>
      <c r="Q17" s="335"/>
      <c r="R17" s="335"/>
      <c r="S17" s="335"/>
      <c r="T17" s="335"/>
      <c r="U17" s="335"/>
      <c r="V17" s="335"/>
      <c r="W17" s="335"/>
      <c r="X17" s="335"/>
      <c r="Y17" s="335"/>
      <c r="Z17" s="336"/>
      <c r="AA17" s="391"/>
      <c r="AB17" s="8" t="s">
        <v>160</v>
      </c>
      <c r="AC17" s="3"/>
      <c r="AD17" s="1"/>
    </row>
    <row r="18" spans="2:36" ht="15" customHeight="1" thickTop="1" thickBot="1" x14ac:dyDescent="0.35">
      <c r="B18" s="357"/>
      <c r="C18" s="152"/>
      <c r="D18" s="153"/>
      <c r="E18" s="153"/>
      <c r="F18" s="99"/>
      <c r="G18" s="99"/>
      <c r="H18" s="99"/>
      <c r="I18" s="99"/>
      <c r="J18" s="99"/>
      <c r="K18" s="161"/>
      <c r="L18" s="161"/>
      <c r="M18" s="161"/>
      <c r="N18" s="161"/>
      <c r="O18" s="161"/>
      <c r="P18" s="161"/>
      <c r="Q18" s="161"/>
      <c r="R18" s="161"/>
      <c r="S18" s="161"/>
      <c r="T18" s="161"/>
      <c r="U18" s="161"/>
      <c r="V18" s="161"/>
      <c r="W18" s="161"/>
      <c r="X18" s="161"/>
      <c r="Y18" s="161"/>
      <c r="Z18" s="161"/>
      <c r="AA18" s="391"/>
      <c r="AB18" s="8" t="s">
        <v>160</v>
      </c>
      <c r="AC18" s="3"/>
      <c r="AD18" s="1"/>
    </row>
    <row r="19" spans="2:36" ht="30" customHeight="1" thickTop="1" thickBot="1" x14ac:dyDescent="0.35">
      <c r="B19" s="357"/>
      <c r="C19" s="381" t="s">
        <v>195</v>
      </c>
      <c r="D19" s="382"/>
      <c r="E19" s="348" t="s">
        <v>143</v>
      </c>
      <c r="F19" s="383" cm="1">
        <f t="array" ref="F19:Z19">TRANSPOSE('B. Simulation Results'!$I$7:$I$27)</f>
        <v>0</v>
      </c>
      <c r="G19" s="380">
        <v>0</v>
      </c>
      <c r="H19" s="380">
        <v>0</v>
      </c>
      <c r="I19" s="380">
        <v>0</v>
      </c>
      <c r="J19" s="380">
        <v>0</v>
      </c>
      <c r="K19" s="353">
        <v>0</v>
      </c>
      <c r="L19" s="353">
        <v>0</v>
      </c>
      <c r="M19" s="353">
        <v>0</v>
      </c>
      <c r="N19" s="353">
        <v>0</v>
      </c>
      <c r="O19" s="353">
        <v>0</v>
      </c>
      <c r="P19" s="353">
        <v>0</v>
      </c>
      <c r="Q19" s="353">
        <v>0</v>
      </c>
      <c r="R19" s="353">
        <v>0</v>
      </c>
      <c r="S19" s="353">
        <v>0</v>
      </c>
      <c r="T19" s="353">
        <v>0</v>
      </c>
      <c r="U19" s="353">
        <v>0</v>
      </c>
      <c r="V19" s="353">
        <v>0</v>
      </c>
      <c r="W19" s="353">
        <v>0</v>
      </c>
      <c r="X19" s="353">
        <v>0</v>
      </c>
      <c r="Y19" s="353">
        <v>0</v>
      </c>
      <c r="Z19" s="354">
        <v>0</v>
      </c>
      <c r="AA19" s="391"/>
      <c r="AB19" s="8" t="s">
        <v>160</v>
      </c>
      <c r="AC19" s="3"/>
      <c r="AD19" s="1"/>
    </row>
    <row r="20" spans="2:36" s="19" customFormat="1" ht="30" customHeight="1" thickTop="1" thickBot="1" x14ac:dyDescent="0.35">
      <c r="B20" s="358"/>
      <c r="C20" s="569" t="str" cm="1">
        <f t="array" ref="C20">_xlfn._xlws.FILTER('Individual RPSn'!$F$10:$AE$129,'Individual RPSn'!$AE$10:$AE$129,"true")</f>
        <v>true</v>
      </c>
      <c r="D20" s="374"/>
      <c r="E20" s="375"/>
      <c r="F20" s="612"/>
      <c r="G20" s="613"/>
      <c r="H20" s="613"/>
      <c r="I20" s="613"/>
      <c r="J20" s="613"/>
      <c r="K20" s="442"/>
      <c r="L20" s="442"/>
      <c r="M20" s="442"/>
      <c r="N20" s="442"/>
      <c r="O20" s="442"/>
      <c r="P20" s="442"/>
      <c r="Q20" s="442"/>
      <c r="R20" s="442"/>
      <c r="S20" s="442"/>
      <c r="T20" s="442"/>
      <c r="U20" s="442"/>
      <c r="V20" s="442"/>
      <c r="W20" s="442"/>
      <c r="X20" s="442"/>
      <c r="Y20" s="442"/>
      <c r="Z20" s="443"/>
      <c r="AA20" s="392"/>
      <c r="AB20" s="13"/>
      <c r="AC20" s="155"/>
      <c r="AD20" s="154"/>
      <c r="AG20" s="156"/>
      <c r="AH20" s="156"/>
      <c r="AI20" s="156"/>
      <c r="AJ20" s="156"/>
    </row>
    <row r="21" spans="2:36" ht="30" customHeight="1" thickTop="1" thickBot="1" x14ac:dyDescent="0.35">
      <c r="B21" s="357"/>
      <c r="C21" s="558"/>
      <c r="D21" s="366"/>
      <c r="E21" s="367"/>
      <c r="F21" s="614"/>
      <c r="G21" s="615"/>
      <c r="H21" s="615"/>
      <c r="I21" s="615"/>
      <c r="J21" s="615"/>
      <c r="K21" s="402"/>
      <c r="L21" s="402"/>
      <c r="M21" s="402"/>
      <c r="N21" s="402"/>
      <c r="O21" s="402"/>
      <c r="P21" s="402"/>
      <c r="Q21" s="402"/>
      <c r="R21" s="402"/>
      <c r="S21" s="402"/>
      <c r="T21" s="402"/>
      <c r="U21" s="402"/>
      <c r="V21" s="402"/>
      <c r="W21" s="402"/>
      <c r="X21" s="402"/>
      <c r="Y21" s="402"/>
      <c r="Z21" s="403"/>
      <c r="AA21" s="392"/>
      <c r="AB21" s="8"/>
      <c r="AC21" s="3"/>
      <c r="AD21" s="1"/>
    </row>
    <row r="22" spans="2:36" ht="30" customHeight="1" thickTop="1" thickBot="1" x14ac:dyDescent="0.35">
      <c r="B22" s="357"/>
      <c r="C22" s="558"/>
      <c r="D22" s="366"/>
      <c r="E22" s="367"/>
      <c r="F22" s="614"/>
      <c r="G22" s="615"/>
      <c r="H22" s="615"/>
      <c r="I22" s="615"/>
      <c r="J22" s="615"/>
      <c r="K22" s="402"/>
      <c r="L22" s="402"/>
      <c r="M22" s="402"/>
      <c r="N22" s="402"/>
      <c r="O22" s="402"/>
      <c r="P22" s="402"/>
      <c r="Q22" s="402"/>
      <c r="R22" s="402"/>
      <c r="S22" s="402"/>
      <c r="T22" s="402"/>
      <c r="U22" s="402"/>
      <c r="V22" s="402"/>
      <c r="W22" s="402"/>
      <c r="X22" s="402"/>
      <c r="Y22" s="402"/>
      <c r="Z22" s="403"/>
      <c r="AA22" s="392"/>
      <c r="AB22" s="8"/>
      <c r="AC22" s="3"/>
      <c r="AD22" s="1"/>
    </row>
    <row r="23" spans="2:36" ht="30" customHeight="1" thickTop="1" thickBot="1" x14ac:dyDescent="0.35">
      <c r="B23" s="357"/>
      <c r="C23" s="558"/>
      <c r="D23" s="366"/>
      <c r="E23" s="367"/>
      <c r="F23" s="614"/>
      <c r="G23" s="615"/>
      <c r="H23" s="615"/>
      <c r="I23" s="615"/>
      <c r="J23" s="615"/>
      <c r="K23" s="402"/>
      <c r="L23" s="402"/>
      <c r="M23" s="402"/>
      <c r="N23" s="402"/>
      <c r="O23" s="402"/>
      <c r="P23" s="402"/>
      <c r="Q23" s="402"/>
      <c r="R23" s="402"/>
      <c r="S23" s="402"/>
      <c r="T23" s="402"/>
      <c r="U23" s="402"/>
      <c r="V23" s="402"/>
      <c r="W23" s="402"/>
      <c r="X23" s="402"/>
      <c r="Y23" s="402"/>
      <c r="Z23" s="403"/>
      <c r="AA23" s="392"/>
      <c r="AB23" s="8"/>
      <c r="AC23" s="3"/>
      <c r="AD23" s="1"/>
    </row>
    <row r="24" spans="2:36" ht="30" customHeight="1" thickTop="1" thickBot="1" x14ac:dyDescent="0.35">
      <c r="B24" s="357"/>
      <c r="C24" s="558"/>
      <c r="D24" s="366"/>
      <c r="E24" s="367"/>
      <c r="F24" s="614"/>
      <c r="G24" s="615"/>
      <c r="H24" s="615"/>
      <c r="I24" s="615"/>
      <c r="J24" s="615"/>
      <c r="K24" s="402"/>
      <c r="L24" s="402"/>
      <c r="M24" s="402"/>
      <c r="N24" s="402"/>
      <c r="O24" s="402"/>
      <c r="P24" s="402"/>
      <c r="Q24" s="402"/>
      <c r="R24" s="402"/>
      <c r="S24" s="402"/>
      <c r="T24" s="402"/>
      <c r="U24" s="402"/>
      <c r="V24" s="402"/>
      <c r="W24" s="402"/>
      <c r="X24" s="402"/>
      <c r="Y24" s="402"/>
      <c r="Z24" s="403"/>
      <c r="AA24" s="392"/>
      <c r="AB24" s="8"/>
      <c r="AC24" s="3"/>
      <c r="AD24" s="1"/>
    </row>
    <row r="25" spans="2:36" ht="30" hidden="1" customHeight="1" thickTop="1" thickBot="1" x14ac:dyDescent="0.35">
      <c r="B25" s="1"/>
      <c r="C25" s="558"/>
      <c r="D25" s="366"/>
      <c r="E25" s="367"/>
      <c r="F25" s="616"/>
      <c r="G25" s="617"/>
      <c r="H25" s="617"/>
      <c r="I25" s="617"/>
      <c r="J25" s="617"/>
      <c r="K25" s="618"/>
      <c r="L25" s="618"/>
      <c r="M25" s="618"/>
      <c r="N25" s="618"/>
      <c r="O25" s="618"/>
      <c r="P25" s="618"/>
      <c r="Q25" s="618"/>
      <c r="R25" s="618"/>
      <c r="S25" s="618"/>
      <c r="T25" s="618"/>
      <c r="U25" s="618"/>
      <c r="V25" s="618"/>
      <c r="W25" s="618"/>
      <c r="X25" s="618"/>
      <c r="Y25" s="618"/>
      <c r="Z25" s="619"/>
      <c r="AA25" s="391"/>
      <c r="AB25" s="8"/>
      <c r="AC25" s="3"/>
      <c r="AD25" s="1"/>
    </row>
    <row r="26" spans="2:36" ht="30" hidden="1" customHeight="1" thickTop="1" thickBot="1" x14ac:dyDescent="0.35">
      <c r="B26" s="1"/>
      <c r="C26" s="558"/>
      <c r="D26" s="366"/>
      <c r="E26" s="367"/>
      <c r="F26" s="616"/>
      <c r="G26" s="617"/>
      <c r="H26" s="617"/>
      <c r="I26" s="617"/>
      <c r="J26" s="617"/>
      <c r="K26" s="618"/>
      <c r="L26" s="618"/>
      <c r="M26" s="618"/>
      <c r="N26" s="618"/>
      <c r="O26" s="618"/>
      <c r="P26" s="618"/>
      <c r="Q26" s="618"/>
      <c r="R26" s="618"/>
      <c r="S26" s="618"/>
      <c r="T26" s="618"/>
      <c r="U26" s="618"/>
      <c r="V26" s="618"/>
      <c r="W26" s="618"/>
      <c r="X26" s="618"/>
      <c r="Y26" s="618"/>
      <c r="Z26" s="619"/>
      <c r="AA26" s="391"/>
      <c r="AB26" s="8"/>
      <c r="AC26" s="3"/>
      <c r="AD26" s="1"/>
    </row>
    <row r="27" spans="2:36" ht="30" hidden="1" customHeight="1" thickTop="1" thickBot="1" x14ac:dyDescent="0.35">
      <c r="B27" s="1"/>
      <c r="C27" s="558"/>
      <c r="D27" s="379"/>
      <c r="E27" s="385"/>
      <c r="F27" s="616"/>
      <c r="G27" s="617"/>
      <c r="H27" s="617"/>
      <c r="I27" s="617"/>
      <c r="J27" s="617"/>
      <c r="K27" s="618"/>
      <c r="L27" s="618"/>
      <c r="M27" s="618"/>
      <c r="N27" s="618"/>
      <c r="O27" s="618"/>
      <c r="P27" s="618"/>
      <c r="Q27" s="618"/>
      <c r="R27" s="618"/>
      <c r="S27" s="618"/>
      <c r="T27" s="618"/>
      <c r="U27" s="618"/>
      <c r="V27" s="618"/>
      <c r="W27" s="618"/>
      <c r="X27" s="618"/>
      <c r="Y27" s="618"/>
      <c r="Z27" s="619"/>
      <c r="AA27" s="391"/>
      <c r="AB27" s="8"/>
      <c r="AC27" s="3"/>
      <c r="AD27" s="1"/>
    </row>
    <row r="28" spans="2:36" ht="30" hidden="1" customHeight="1" thickTop="1" thickBot="1" x14ac:dyDescent="0.35">
      <c r="B28" s="1"/>
      <c r="C28" s="558"/>
      <c r="D28" s="379"/>
      <c r="E28" s="385"/>
      <c r="F28" s="616"/>
      <c r="G28" s="617"/>
      <c r="H28" s="617"/>
      <c r="I28" s="617"/>
      <c r="J28" s="617"/>
      <c r="K28" s="618"/>
      <c r="L28" s="618"/>
      <c r="M28" s="618"/>
      <c r="N28" s="618"/>
      <c r="O28" s="618"/>
      <c r="P28" s="618"/>
      <c r="Q28" s="618"/>
      <c r="R28" s="618"/>
      <c r="S28" s="618"/>
      <c r="T28" s="618"/>
      <c r="U28" s="618"/>
      <c r="V28" s="618"/>
      <c r="W28" s="618"/>
      <c r="X28" s="618"/>
      <c r="Y28" s="618"/>
      <c r="Z28" s="619"/>
      <c r="AA28" s="391"/>
      <c r="AB28" s="8"/>
      <c r="AC28" s="3"/>
      <c r="AD28" s="1"/>
    </row>
    <row r="29" spans="2:36" ht="30" hidden="1" customHeight="1" thickTop="1" thickBot="1" x14ac:dyDescent="0.35">
      <c r="B29" s="1"/>
      <c r="C29" s="558"/>
      <c r="D29" s="366"/>
      <c r="E29" s="367"/>
      <c r="F29" s="616"/>
      <c r="G29" s="617"/>
      <c r="H29" s="617"/>
      <c r="I29" s="617"/>
      <c r="J29" s="617"/>
      <c r="K29" s="618"/>
      <c r="L29" s="618"/>
      <c r="M29" s="618"/>
      <c r="N29" s="618"/>
      <c r="O29" s="618"/>
      <c r="P29" s="618"/>
      <c r="Q29" s="618"/>
      <c r="R29" s="618"/>
      <c r="S29" s="618"/>
      <c r="T29" s="618"/>
      <c r="U29" s="618"/>
      <c r="V29" s="618"/>
      <c r="W29" s="618"/>
      <c r="X29" s="618"/>
      <c r="Y29" s="618"/>
      <c r="Z29" s="619"/>
      <c r="AA29" s="391"/>
      <c r="AB29" s="8"/>
      <c r="AC29" s="3"/>
      <c r="AD29" s="1"/>
    </row>
    <row r="30" spans="2:36" ht="30" hidden="1" customHeight="1" thickTop="1" thickBot="1" x14ac:dyDescent="0.35">
      <c r="B30" s="1"/>
      <c r="C30" s="558"/>
      <c r="D30" s="379"/>
      <c r="E30" s="385"/>
      <c r="F30" s="616"/>
      <c r="G30" s="617"/>
      <c r="H30" s="617"/>
      <c r="I30" s="617"/>
      <c r="J30" s="617"/>
      <c r="K30" s="618"/>
      <c r="L30" s="618"/>
      <c r="M30" s="618"/>
      <c r="N30" s="618"/>
      <c r="O30" s="618"/>
      <c r="P30" s="618"/>
      <c r="Q30" s="618"/>
      <c r="R30" s="618"/>
      <c r="S30" s="618"/>
      <c r="T30" s="618"/>
      <c r="U30" s="618"/>
      <c r="V30" s="618"/>
      <c r="W30" s="618"/>
      <c r="X30" s="618"/>
      <c r="Y30" s="618"/>
      <c r="Z30" s="619"/>
      <c r="AA30" s="391"/>
      <c r="AB30" s="8"/>
      <c r="AC30" s="3"/>
      <c r="AD30" s="1"/>
    </row>
    <row r="31" spans="2:36" ht="30" hidden="1" customHeight="1" thickTop="1" thickBot="1" x14ac:dyDescent="0.35">
      <c r="B31" s="1"/>
      <c r="C31" s="558"/>
      <c r="D31" s="366"/>
      <c r="E31" s="367"/>
      <c r="F31" s="616"/>
      <c r="G31" s="617"/>
      <c r="H31" s="617"/>
      <c r="I31" s="617"/>
      <c r="J31" s="617"/>
      <c r="K31" s="618"/>
      <c r="L31" s="618"/>
      <c r="M31" s="618"/>
      <c r="N31" s="618"/>
      <c r="O31" s="618"/>
      <c r="P31" s="618"/>
      <c r="Q31" s="618"/>
      <c r="R31" s="618"/>
      <c r="S31" s="618"/>
      <c r="T31" s="618"/>
      <c r="U31" s="618"/>
      <c r="V31" s="618"/>
      <c r="W31" s="618"/>
      <c r="X31" s="618"/>
      <c r="Y31" s="618"/>
      <c r="Z31" s="619"/>
      <c r="AA31" s="391"/>
      <c r="AB31" s="8"/>
      <c r="AC31" s="3"/>
      <c r="AD31" s="1"/>
    </row>
    <row r="32" spans="2:36" ht="30" hidden="1" customHeight="1" thickTop="1" thickBot="1" x14ac:dyDescent="0.35">
      <c r="B32" s="1"/>
      <c r="C32" s="558"/>
      <c r="D32" s="366"/>
      <c r="E32" s="367"/>
      <c r="F32" s="616"/>
      <c r="G32" s="617"/>
      <c r="H32" s="617"/>
      <c r="I32" s="617"/>
      <c r="J32" s="617"/>
      <c r="K32" s="618"/>
      <c r="L32" s="618"/>
      <c r="M32" s="618"/>
      <c r="N32" s="618"/>
      <c r="O32" s="618"/>
      <c r="P32" s="618"/>
      <c r="Q32" s="618"/>
      <c r="R32" s="618"/>
      <c r="S32" s="618"/>
      <c r="T32" s="618"/>
      <c r="U32" s="618"/>
      <c r="V32" s="618"/>
      <c r="W32" s="618"/>
      <c r="X32" s="618"/>
      <c r="Y32" s="618"/>
      <c r="Z32" s="619"/>
      <c r="AA32" s="391"/>
      <c r="AB32" s="8"/>
      <c r="AC32" s="3"/>
      <c r="AD32" s="1"/>
    </row>
    <row r="33" spans="2:30" ht="30" hidden="1" customHeight="1" thickTop="1" thickBot="1" x14ac:dyDescent="0.35">
      <c r="B33" s="1"/>
      <c r="C33" s="558"/>
      <c r="D33" s="379"/>
      <c r="E33" s="385"/>
      <c r="F33" s="616"/>
      <c r="G33" s="617"/>
      <c r="H33" s="617"/>
      <c r="I33" s="617"/>
      <c r="J33" s="617"/>
      <c r="K33" s="618"/>
      <c r="L33" s="618"/>
      <c r="M33" s="618"/>
      <c r="N33" s="618"/>
      <c r="O33" s="618"/>
      <c r="P33" s="618"/>
      <c r="Q33" s="618"/>
      <c r="R33" s="618"/>
      <c r="S33" s="618"/>
      <c r="T33" s="618"/>
      <c r="U33" s="618"/>
      <c r="V33" s="618"/>
      <c r="W33" s="618"/>
      <c r="X33" s="618"/>
      <c r="Y33" s="618"/>
      <c r="Z33" s="619"/>
      <c r="AA33" s="391"/>
      <c r="AB33" s="8"/>
      <c r="AC33" s="3"/>
      <c r="AD33" s="1"/>
    </row>
    <row r="34" spans="2:30" ht="30" hidden="1" customHeight="1" thickTop="1" thickBot="1" x14ac:dyDescent="0.35">
      <c r="B34" s="1"/>
      <c r="C34" s="558"/>
      <c r="D34" s="379"/>
      <c r="E34" s="385"/>
      <c r="F34" s="616"/>
      <c r="G34" s="617"/>
      <c r="H34" s="617"/>
      <c r="I34" s="617"/>
      <c r="J34" s="617"/>
      <c r="K34" s="618"/>
      <c r="L34" s="618"/>
      <c r="M34" s="618"/>
      <c r="N34" s="618"/>
      <c r="O34" s="618"/>
      <c r="P34" s="618"/>
      <c r="Q34" s="618"/>
      <c r="R34" s="618"/>
      <c r="S34" s="618"/>
      <c r="T34" s="618"/>
      <c r="U34" s="618"/>
      <c r="V34" s="618"/>
      <c r="W34" s="618"/>
      <c r="X34" s="618"/>
      <c r="Y34" s="618"/>
      <c r="Z34" s="619"/>
      <c r="AA34" s="391"/>
      <c r="AB34" s="8"/>
      <c r="AC34" s="3"/>
      <c r="AD34" s="1"/>
    </row>
    <row r="35" spans="2:30" ht="30" hidden="1" customHeight="1" thickTop="1" thickBot="1" x14ac:dyDescent="0.35">
      <c r="B35" s="1"/>
      <c r="C35" s="558"/>
      <c r="D35" s="366"/>
      <c r="E35" s="367"/>
      <c r="F35" s="616"/>
      <c r="G35" s="617"/>
      <c r="H35" s="617"/>
      <c r="I35" s="617"/>
      <c r="J35" s="617"/>
      <c r="K35" s="618"/>
      <c r="L35" s="618"/>
      <c r="M35" s="618"/>
      <c r="N35" s="618"/>
      <c r="O35" s="618"/>
      <c r="P35" s="618"/>
      <c r="Q35" s="618"/>
      <c r="R35" s="618"/>
      <c r="S35" s="618"/>
      <c r="T35" s="618"/>
      <c r="U35" s="618"/>
      <c r="V35" s="618"/>
      <c r="W35" s="618"/>
      <c r="X35" s="618"/>
      <c r="Y35" s="618"/>
      <c r="Z35" s="619"/>
      <c r="AA35" s="391"/>
      <c r="AB35" s="8"/>
      <c r="AC35" s="3"/>
      <c r="AD35" s="1"/>
    </row>
    <row r="36" spans="2:30" ht="30" hidden="1" customHeight="1" thickTop="1" thickBot="1" x14ac:dyDescent="0.35">
      <c r="B36" s="1"/>
      <c r="C36" s="558"/>
      <c r="D36" s="366"/>
      <c r="E36" s="367"/>
      <c r="F36" s="616"/>
      <c r="G36" s="617"/>
      <c r="H36" s="617"/>
      <c r="I36" s="617"/>
      <c r="J36" s="617"/>
      <c r="K36" s="618"/>
      <c r="L36" s="618"/>
      <c r="M36" s="618"/>
      <c r="N36" s="618"/>
      <c r="O36" s="618"/>
      <c r="P36" s="618"/>
      <c r="Q36" s="618"/>
      <c r="R36" s="618"/>
      <c r="S36" s="618"/>
      <c r="T36" s="618"/>
      <c r="U36" s="618"/>
      <c r="V36" s="618"/>
      <c r="W36" s="618"/>
      <c r="X36" s="618"/>
      <c r="Y36" s="618"/>
      <c r="Z36" s="619"/>
      <c r="AA36" s="391"/>
      <c r="AB36" s="8"/>
      <c r="AC36" s="3"/>
      <c r="AD36" s="1"/>
    </row>
    <row r="37" spans="2:30" ht="30" hidden="1" customHeight="1" thickTop="1" thickBot="1" x14ac:dyDescent="0.35">
      <c r="B37" s="1"/>
      <c r="C37" s="558"/>
      <c r="D37" s="379"/>
      <c r="E37" s="385"/>
      <c r="F37" s="616"/>
      <c r="G37" s="617"/>
      <c r="H37" s="617"/>
      <c r="I37" s="617"/>
      <c r="J37" s="617"/>
      <c r="K37" s="618"/>
      <c r="L37" s="618"/>
      <c r="M37" s="618"/>
      <c r="N37" s="618"/>
      <c r="O37" s="618"/>
      <c r="P37" s="618"/>
      <c r="Q37" s="618"/>
      <c r="R37" s="618"/>
      <c r="S37" s="618"/>
      <c r="T37" s="618"/>
      <c r="U37" s="618"/>
      <c r="V37" s="618"/>
      <c r="W37" s="618"/>
      <c r="X37" s="618"/>
      <c r="Y37" s="618"/>
      <c r="Z37" s="619"/>
      <c r="AA37" s="391"/>
      <c r="AB37" s="8"/>
      <c r="AC37" s="3"/>
      <c r="AD37" s="1"/>
    </row>
    <row r="38" spans="2:30" ht="30" hidden="1" customHeight="1" thickTop="1" thickBot="1" x14ac:dyDescent="0.35">
      <c r="B38" s="1"/>
      <c r="C38" s="558"/>
      <c r="D38" s="379"/>
      <c r="E38" s="385"/>
      <c r="F38" s="616"/>
      <c r="G38" s="617"/>
      <c r="H38" s="617"/>
      <c r="I38" s="617"/>
      <c r="J38" s="617"/>
      <c r="K38" s="618"/>
      <c r="L38" s="618"/>
      <c r="M38" s="618"/>
      <c r="N38" s="618"/>
      <c r="O38" s="618"/>
      <c r="P38" s="618"/>
      <c r="Q38" s="618"/>
      <c r="R38" s="618"/>
      <c r="S38" s="618"/>
      <c r="T38" s="618"/>
      <c r="U38" s="618"/>
      <c r="V38" s="618"/>
      <c r="W38" s="618"/>
      <c r="X38" s="618"/>
      <c r="Y38" s="618"/>
      <c r="Z38" s="619"/>
      <c r="AA38" s="391"/>
      <c r="AB38" s="8"/>
      <c r="AC38" s="3"/>
      <c r="AD38" s="1"/>
    </row>
    <row r="39" spans="2:30" ht="30" hidden="1" customHeight="1" thickTop="1" thickBot="1" x14ac:dyDescent="0.35">
      <c r="B39" s="1"/>
      <c r="C39" s="558"/>
      <c r="D39" s="366"/>
      <c r="E39" s="367"/>
      <c r="F39" s="616"/>
      <c r="G39" s="617"/>
      <c r="H39" s="617"/>
      <c r="I39" s="617"/>
      <c r="J39" s="617"/>
      <c r="K39" s="618"/>
      <c r="L39" s="618"/>
      <c r="M39" s="618"/>
      <c r="N39" s="618"/>
      <c r="O39" s="618"/>
      <c r="P39" s="618"/>
      <c r="Q39" s="618"/>
      <c r="R39" s="618"/>
      <c r="S39" s="618"/>
      <c r="T39" s="618"/>
      <c r="U39" s="618"/>
      <c r="V39" s="618"/>
      <c r="W39" s="618"/>
      <c r="X39" s="618"/>
      <c r="Y39" s="618"/>
      <c r="Z39" s="619"/>
      <c r="AA39" s="391"/>
      <c r="AB39" s="8"/>
      <c r="AC39" s="3"/>
      <c r="AD39" s="1"/>
    </row>
    <row r="40" spans="2:30" ht="30" hidden="1" customHeight="1" thickTop="1" thickBot="1" x14ac:dyDescent="0.35">
      <c r="B40" s="1"/>
      <c r="C40" s="558"/>
      <c r="D40" s="379"/>
      <c r="E40" s="385"/>
      <c r="F40" s="616"/>
      <c r="G40" s="617"/>
      <c r="H40" s="617"/>
      <c r="I40" s="617"/>
      <c r="J40" s="617"/>
      <c r="K40" s="618"/>
      <c r="L40" s="618"/>
      <c r="M40" s="618"/>
      <c r="N40" s="618"/>
      <c r="O40" s="618"/>
      <c r="P40" s="618"/>
      <c r="Q40" s="618"/>
      <c r="R40" s="618"/>
      <c r="S40" s="618"/>
      <c r="T40" s="618"/>
      <c r="U40" s="618"/>
      <c r="V40" s="618"/>
      <c r="W40" s="618"/>
      <c r="X40" s="618"/>
      <c r="Y40" s="618"/>
      <c r="Z40" s="619"/>
      <c r="AA40" s="391"/>
      <c r="AB40" s="8"/>
      <c r="AC40" s="3"/>
      <c r="AD40" s="1"/>
    </row>
    <row r="41" spans="2:30" ht="30" hidden="1" customHeight="1" thickTop="1" thickBot="1" x14ac:dyDescent="0.35">
      <c r="B41" s="1"/>
      <c r="C41" s="558"/>
      <c r="D41" s="366"/>
      <c r="E41" s="367"/>
      <c r="F41" s="616"/>
      <c r="G41" s="617"/>
      <c r="H41" s="617"/>
      <c r="I41" s="617"/>
      <c r="J41" s="617"/>
      <c r="K41" s="618"/>
      <c r="L41" s="618"/>
      <c r="M41" s="618"/>
      <c r="N41" s="618"/>
      <c r="O41" s="618"/>
      <c r="P41" s="618"/>
      <c r="Q41" s="618"/>
      <c r="R41" s="618"/>
      <c r="S41" s="618"/>
      <c r="T41" s="618"/>
      <c r="U41" s="618"/>
      <c r="V41" s="618"/>
      <c r="W41" s="618"/>
      <c r="X41" s="618"/>
      <c r="Y41" s="618"/>
      <c r="Z41" s="619"/>
      <c r="AA41" s="391"/>
      <c r="AB41" s="8"/>
      <c r="AC41" s="3"/>
      <c r="AD41" s="1"/>
    </row>
    <row r="42" spans="2:30" ht="30" hidden="1" customHeight="1" thickTop="1" thickBot="1" x14ac:dyDescent="0.35">
      <c r="B42" s="1"/>
      <c r="C42" s="558"/>
      <c r="D42" s="366"/>
      <c r="E42" s="367"/>
      <c r="F42" s="616"/>
      <c r="G42" s="617"/>
      <c r="H42" s="617"/>
      <c r="I42" s="617"/>
      <c r="J42" s="617"/>
      <c r="K42" s="618"/>
      <c r="L42" s="618"/>
      <c r="M42" s="618"/>
      <c r="N42" s="618"/>
      <c r="O42" s="618"/>
      <c r="P42" s="618"/>
      <c r="Q42" s="618"/>
      <c r="R42" s="618"/>
      <c r="S42" s="618"/>
      <c r="T42" s="618"/>
      <c r="U42" s="618"/>
      <c r="V42" s="618"/>
      <c r="W42" s="618"/>
      <c r="X42" s="618"/>
      <c r="Y42" s="618"/>
      <c r="Z42" s="619"/>
      <c r="AA42" s="391"/>
      <c r="AB42" s="8"/>
      <c r="AC42" s="3"/>
      <c r="AD42" s="1"/>
    </row>
    <row r="43" spans="2:30" ht="30" hidden="1" customHeight="1" thickTop="1" thickBot="1" x14ac:dyDescent="0.35">
      <c r="B43" s="1"/>
      <c r="C43" s="558"/>
      <c r="D43" s="379"/>
      <c r="E43" s="385"/>
      <c r="F43" s="616"/>
      <c r="G43" s="617"/>
      <c r="H43" s="617"/>
      <c r="I43" s="617"/>
      <c r="J43" s="617"/>
      <c r="K43" s="618"/>
      <c r="L43" s="618"/>
      <c r="M43" s="618"/>
      <c r="N43" s="618"/>
      <c r="O43" s="618"/>
      <c r="P43" s="618"/>
      <c r="Q43" s="618"/>
      <c r="R43" s="618"/>
      <c r="S43" s="618"/>
      <c r="T43" s="618"/>
      <c r="U43" s="618"/>
      <c r="V43" s="618"/>
      <c r="W43" s="618"/>
      <c r="X43" s="618"/>
      <c r="Y43" s="618"/>
      <c r="Z43" s="619"/>
      <c r="AA43" s="391"/>
      <c r="AB43" s="8"/>
      <c r="AC43" s="3"/>
      <c r="AD43" s="1"/>
    </row>
    <row r="44" spans="2:30" ht="30" hidden="1" customHeight="1" thickTop="1" thickBot="1" x14ac:dyDescent="0.35">
      <c r="B44" s="1"/>
      <c r="C44" s="558"/>
      <c r="D44" s="379"/>
      <c r="E44" s="385"/>
      <c r="F44" s="616"/>
      <c r="G44" s="617"/>
      <c r="H44" s="617"/>
      <c r="I44" s="617"/>
      <c r="J44" s="617"/>
      <c r="K44" s="618"/>
      <c r="L44" s="618"/>
      <c r="M44" s="618"/>
      <c r="N44" s="618"/>
      <c r="O44" s="618"/>
      <c r="P44" s="618"/>
      <c r="Q44" s="618"/>
      <c r="R44" s="618"/>
      <c r="S44" s="618"/>
      <c r="T44" s="618"/>
      <c r="U44" s="618"/>
      <c r="V44" s="618"/>
      <c r="W44" s="618"/>
      <c r="X44" s="618"/>
      <c r="Y44" s="618"/>
      <c r="Z44" s="619"/>
      <c r="AA44" s="391"/>
      <c r="AB44" s="8"/>
      <c r="AC44" s="3"/>
      <c r="AD44" s="1"/>
    </row>
    <row r="45" spans="2:30" ht="30" hidden="1" customHeight="1" thickTop="1" thickBot="1" x14ac:dyDescent="0.35">
      <c r="B45" s="1"/>
      <c r="C45" s="558"/>
      <c r="D45" s="366"/>
      <c r="E45" s="367"/>
      <c r="F45" s="616"/>
      <c r="G45" s="617"/>
      <c r="H45" s="617"/>
      <c r="I45" s="617"/>
      <c r="J45" s="617"/>
      <c r="K45" s="618"/>
      <c r="L45" s="618"/>
      <c r="M45" s="618"/>
      <c r="N45" s="618"/>
      <c r="O45" s="618"/>
      <c r="P45" s="618"/>
      <c r="Q45" s="618"/>
      <c r="R45" s="618"/>
      <c r="S45" s="618"/>
      <c r="T45" s="618"/>
      <c r="U45" s="618"/>
      <c r="V45" s="618"/>
      <c r="W45" s="618"/>
      <c r="X45" s="618"/>
      <c r="Y45" s="618"/>
      <c r="Z45" s="619"/>
      <c r="AA45" s="391"/>
      <c r="AB45" s="8"/>
      <c r="AC45" s="3"/>
      <c r="AD45" s="1"/>
    </row>
    <row r="46" spans="2:30" ht="30" hidden="1" customHeight="1" thickTop="1" thickBot="1" x14ac:dyDescent="0.35">
      <c r="B46" s="1"/>
      <c r="C46" s="558"/>
      <c r="D46" s="366"/>
      <c r="E46" s="367"/>
      <c r="F46" s="616"/>
      <c r="G46" s="617"/>
      <c r="H46" s="617"/>
      <c r="I46" s="617"/>
      <c r="J46" s="617"/>
      <c r="K46" s="618"/>
      <c r="L46" s="618"/>
      <c r="M46" s="618"/>
      <c r="N46" s="618"/>
      <c r="O46" s="618"/>
      <c r="P46" s="618"/>
      <c r="Q46" s="618"/>
      <c r="R46" s="618"/>
      <c r="S46" s="618"/>
      <c r="T46" s="618"/>
      <c r="U46" s="618"/>
      <c r="V46" s="618"/>
      <c r="W46" s="618"/>
      <c r="X46" s="618"/>
      <c r="Y46" s="618"/>
      <c r="Z46" s="619"/>
      <c r="AA46" s="391"/>
      <c r="AB46" s="8"/>
      <c r="AC46" s="3"/>
      <c r="AD46" s="1"/>
    </row>
    <row r="47" spans="2:30" ht="30" hidden="1" customHeight="1" thickTop="1" thickBot="1" x14ac:dyDescent="0.35">
      <c r="B47" s="1"/>
      <c r="C47" s="558"/>
      <c r="D47" s="379"/>
      <c r="E47" s="385"/>
      <c r="F47" s="616"/>
      <c r="G47" s="617"/>
      <c r="H47" s="617"/>
      <c r="I47" s="617"/>
      <c r="J47" s="617"/>
      <c r="K47" s="618"/>
      <c r="L47" s="618"/>
      <c r="M47" s="618"/>
      <c r="N47" s="618"/>
      <c r="O47" s="618"/>
      <c r="P47" s="618"/>
      <c r="Q47" s="618"/>
      <c r="R47" s="618"/>
      <c r="S47" s="618"/>
      <c r="T47" s="618"/>
      <c r="U47" s="618"/>
      <c r="V47" s="618"/>
      <c r="W47" s="618"/>
      <c r="X47" s="618"/>
      <c r="Y47" s="618"/>
      <c r="Z47" s="619"/>
      <c r="AA47" s="391"/>
      <c r="AB47" s="8"/>
      <c r="AC47" s="3"/>
      <c r="AD47" s="1"/>
    </row>
    <row r="48" spans="2:30" ht="30" hidden="1" customHeight="1" thickTop="1" thickBot="1" x14ac:dyDescent="0.35">
      <c r="B48" s="1"/>
      <c r="C48" s="558"/>
      <c r="D48" s="379"/>
      <c r="E48" s="385"/>
      <c r="F48" s="616"/>
      <c r="G48" s="617"/>
      <c r="H48" s="617"/>
      <c r="I48" s="617"/>
      <c r="J48" s="617"/>
      <c r="K48" s="618"/>
      <c r="L48" s="618"/>
      <c r="M48" s="618"/>
      <c r="N48" s="618"/>
      <c r="O48" s="618"/>
      <c r="P48" s="618"/>
      <c r="Q48" s="618"/>
      <c r="R48" s="618"/>
      <c r="S48" s="618"/>
      <c r="T48" s="618"/>
      <c r="U48" s="618"/>
      <c r="V48" s="618"/>
      <c r="W48" s="618"/>
      <c r="X48" s="618"/>
      <c r="Y48" s="618"/>
      <c r="Z48" s="619"/>
      <c r="AA48" s="391"/>
      <c r="AB48" s="8"/>
      <c r="AC48" s="3"/>
      <c r="AD48" s="1"/>
    </row>
    <row r="49" spans="2:36" ht="30" hidden="1" customHeight="1" thickTop="1" thickBot="1" x14ac:dyDescent="0.35">
      <c r="B49" s="1"/>
      <c r="C49" s="558"/>
      <c r="D49" s="366"/>
      <c r="E49" s="367"/>
      <c r="F49" s="616"/>
      <c r="G49" s="617"/>
      <c r="H49" s="617"/>
      <c r="I49" s="617"/>
      <c r="J49" s="617"/>
      <c r="K49" s="618"/>
      <c r="L49" s="618"/>
      <c r="M49" s="618"/>
      <c r="N49" s="618"/>
      <c r="O49" s="618"/>
      <c r="P49" s="618"/>
      <c r="Q49" s="618"/>
      <c r="R49" s="618"/>
      <c r="S49" s="618"/>
      <c r="T49" s="618"/>
      <c r="U49" s="618"/>
      <c r="V49" s="618"/>
      <c r="W49" s="618"/>
      <c r="X49" s="618"/>
      <c r="Y49" s="618"/>
      <c r="Z49" s="619"/>
      <c r="AA49" s="391"/>
      <c r="AB49" s="8"/>
      <c r="AC49" s="3"/>
      <c r="AD49" s="1"/>
    </row>
    <row r="50" spans="2:36" s="19" customFormat="1" ht="30" hidden="1" customHeight="1" thickTop="1" thickBot="1" x14ac:dyDescent="0.35">
      <c r="B50" s="154"/>
      <c r="C50" s="558"/>
      <c r="D50" s="379"/>
      <c r="E50" s="385"/>
      <c r="F50" s="616"/>
      <c r="G50" s="617"/>
      <c r="H50" s="617"/>
      <c r="I50" s="617"/>
      <c r="J50" s="617"/>
      <c r="K50" s="620"/>
      <c r="L50" s="620"/>
      <c r="M50" s="620"/>
      <c r="N50" s="620"/>
      <c r="O50" s="620"/>
      <c r="P50" s="620"/>
      <c r="Q50" s="620"/>
      <c r="R50" s="620"/>
      <c r="S50" s="620"/>
      <c r="T50" s="620"/>
      <c r="U50" s="620"/>
      <c r="V50" s="620"/>
      <c r="W50" s="620"/>
      <c r="X50" s="620"/>
      <c r="Y50" s="620"/>
      <c r="Z50" s="621"/>
      <c r="AA50" s="397"/>
      <c r="AB50" s="13"/>
      <c r="AC50" s="155"/>
      <c r="AD50" s="154"/>
      <c r="AG50" s="156"/>
      <c r="AH50" s="156"/>
      <c r="AI50" s="156"/>
      <c r="AJ50" s="156"/>
    </row>
    <row r="51" spans="2:36" ht="30" hidden="1" customHeight="1" thickTop="1" thickBot="1" x14ac:dyDescent="0.35">
      <c r="B51" s="1"/>
      <c r="C51" s="558"/>
      <c r="D51" s="366"/>
      <c r="E51" s="367"/>
      <c r="F51" s="616"/>
      <c r="G51" s="617"/>
      <c r="H51" s="617"/>
      <c r="I51" s="617"/>
      <c r="J51" s="617"/>
      <c r="K51" s="618"/>
      <c r="L51" s="618"/>
      <c r="M51" s="618"/>
      <c r="N51" s="618"/>
      <c r="O51" s="618"/>
      <c r="P51" s="618"/>
      <c r="Q51" s="618"/>
      <c r="R51" s="618"/>
      <c r="S51" s="618"/>
      <c r="T51" s="618"/>
      <c r="U51" s="618"/>
      <c r="V51" s="618"/>
      <c r="W51" s="618"/>
      <c r="X51" s="618"/>
      <c r="Y51" s="618"/>
      <c r="Z51" s="619"/>
      <c r="AA51" s="391"/>
      <c r="AB51" s="8"/>
      <c r="AC51" s="3"/>
      <c r="AD51" s="1"/>
    </row>
    <row r="52" spans="2:36" ht="30" hidden="1" customHeight="1" thickTop="1" thickBot="1" x14ac:dyDescent="0.35">
      <c r="B52" s="1"/>
      <c r="C52" s="558"/>
      <c r="D52" s="366"/>
      <c r="E52" s="367"/>
      <c r="F52" s="616"/>
      <c r="G52" s="617"/>
      <c r="H52" s="617"/>
      <c r="I52" s="617"/>
      <c r="J52" s="617"/>
      <c r="K52" s="618"/>
      <c r="L52" s="618"/>
      <c r="M52" s="618"/>
      <c r="N52" s="618"/>
      <c r="O52" s="618"/>
      <c r="P52" s="618"/>
      <c r="Q52" s="618"/>
      <c r="R52" s="618"/>
      <c r="S52" s="618"/>
      <c r="T52" s="618"/>
      <c r="U52" s="618"/>
      <c r="V52" s="618"/>
      <c r="W52" s="618"/>
      <c r="X52" s="618"/>
      <c r="Y52" s="618"/>
      <c r="Z52" s="619"/>
      <c r="AA52" s="391"/>
      <c r="AB52" s="8"/>
      <c r="AC52" s="3"/>
      <c r="AD52" s="1"/>
    </row>
    <row r="53" spans="2:36" ht="30" hidden="1" customHeight="1" thickTop="1" thickBot="1" x14ac:dyDescent="0.35">
      <c r="B53" s="1"/>
      <c r="C53" s="558"/>
      <c r="D53" s="379"/>
      <c r="E53" s="385"/>
      <c r="F53" s="616"/>
      <c r="G53" s="617"/>
      <c r="H53" s="617"/>
      <c r="I53" s="617"/>
      <c r="J53" s="617"/>
      <c r="K53" s="618"/>
      <c r="L53" s="618"/>
      <c r="M53" s="618"/>
      <c r="N53" s="618"/>
      <c r="O53" s="618"/>
      <c r="P53" s="618"/>
      <c r="Q53" s="618"/>
      <c r="R53" s="618"/>
      <c r="S53" s="618"/>
      <c r="T53" s="618"/>
      <c r="U53" s="618"/>
      <c r="V53" s="618"/>
      <c r="W53" s="618"/>
      <c r="X53" s="618"/>
      <c r="Y53" s="618"/>
      <c r="Z53" s="619"/>
      <c r="AA53" s="391"/>
      <c r="AB53" s="8"/>
      <c r="AC53" s="3"/>
      <c r="AD53" s="1"/>
    </row>
    <row r="54" spans="2:36" ht="30" hidden="1" customHeight="1" thickTop="1" thickBot="1" x14ac:dyDescent="0.35">
      <c r="B54" s="1"/>
      <c r="C54" s="558"/>
      <c r="D54" s="379"/>
      <c r="E54" s="385"/>
      <c r="F54" s="616"/>
      <c r="G54" s="617"/>
      <c r="H54" s="617"/>
      <c r="I54" s="617"/>
      <c r="J54" s="617"/>
      <c r="K54" s="618"/>
      <c r="L54" s="618"/>
      <c r="M54" s="618"/>
      <c r="N54" s="618"/>
      <c r="O54" s="618"/>
      <c r="P54" s="618"/>
      <c r="Q54" s="618"/>
      <c r="R54" s="618"/>
      <c r="S54" s="618"/>
      <c r="T54" s="618"/>
      <c r="U54" s="618"/>
      <c r="V54" s="618"/>
      <c r="W54" s="618"/>
      <c r="X54" s="618"/>
      <c r="Y54" s="618"/>
      <c r="Z54" s="619"/>
      <c r="AA54" s="391"/>
      <c r="AB54" s="8"/>
      <c r="AC54" s="3"/>
      <c r="AD54" s="1"/>
    </row>
    <row r="55" spans="2:36" ht="30" hidden="1" customHeight="1" thickTop="1" thickBot="1" x14ac:dyDescent="0.35">
      <c r="B55" s="1"/>
      <c r="C55" s="558"/>
      <c r="D55" s="366"/>
      <c r="E55" s="367"/>
      <c r="F55" s="616"/>
      <c r="G55" s="617"/>
      <c r="H55" s="617"/>
      <c r="I55" s="617"/>
      <c r="J55" s="617"/>
      <c r="K55" s="618"/>
      <c r="L55" s="618"/>
      <c r="M55" s="618"/>
      <c r="N55" s="618"/>
      <c r="O55" s="618"/>
      <c r="P55" s="618"/>
      <c r="Q55" s="618"/>
      <c r="R55" s="618"/>
      <c r="S55" s="618"/>
      <c r="T55" s="618"/>
      <c r="U55" s="618"/>
      <c r="V55" s="618"/>
      <c r="W55" s="618"/>
      <c r="X55" s="618"/>
      <c r="Y55" s="618"/>
      <c r="Z55" s="619"/>
      <c r="AA55" s="391"/>
      <c r="AB55" s="8"/>
      <c r="AC55" s="3"/>
      <c r="AD55" s="1"/>
    </row>
    <row r="56" spans="2:36" ht="30" hidden="1" customHeight="1" thickTop="1" thickBot="1" x14ac:dyDescent="0.35">
      <c r="B56" s="1"/>
      <c r="C56" s="558"/>
      <c r="D56" s="366"/>
      <c r="E56" s="367"/>
      <c r="F56" s="616"/>
      <c r="G56" s="617"/>
      <c r="H56" s="617"/>
      <c r="I56" s="617"/>
      <c r="J56" s="617"/>
      <c r="K56" s="618"/>
      <c r="L56" s="618"/>
      <c r="M56" s="618"/>
      <c r="N56" s="618"/>
      <c r="O56" s="618"/>
      <c r="P56" s="618"/>
      <c r="Q56" s="618"/>
      <c r="R56" s="618"/>
      <c r="S56" s="618"/>
      <c r="T56" s="618"/>
      <c r="U56" s="618"/>
      <c r="V56" s="618"/>
      <c r="W56" s="618"/>
      <c r="X56" s="618"/>
      <c r="Y56" s="618"/>
      <c r="Z56" s="619"/>
      <c r="AA56" s="391"/>
      <c r="AB56" s="8"/>
      <c r="AC56" s="3"/>
      <c r="AD56" s="1"/>
    </row>
    <row r="57" spans="2:36" ht="30" hidden="1" customHeight="1" thickTop="1" thickBot="1" x14ac:dyDescent="0.35">
      <c r="B57" s="1"/>
      <c r="C57" s="558"/>
      <c r="D57" s="379"/>
      <c r="E57" s="385"/>
      <c r="F57" s="616"/>
      <c r="G57" s="617"/>
      <c r="H57" s="617"/>
      <c r="I57" s="617"/>
      <c r="J57" s="617"/>
      <c r="K57" s="618"/>
      <c r="L57" s="618"/>
      <c r="M57" s="618"/>
      <c r="N57" s="618"/>
      <c r="O57" s="618"/>
      <c r="P57" s="618"/>
      <c r="Q57" s="618"/>
      <c r="R57" s="618"/>
      <c r="S57" s="618"/>
      <c r="T57" s="618"/>
      <c r="U57" s="618"/>
      <c r="V57" s="618"/>
      <c r="W57" s="618"/>
      <c r="X57" s="618"/>
      <c r="Y57" s="618"/>
      <c r="Z57" s="619"/>
      <c r="AA57" s="391"/>
      <c r="AB57" s="8"/>
      <c r="AC57" s="3"/>
      <c r="AD57" s="1"/>
    </row>
    <row r="58" spans="2:36" ht="30" hidden="1" customHeight="1" thickTop="1" thickBot="1" x14ac:dyDescent="0.35">
      <c r="B58" s="1"/>
      <c r="C58" s="558"/>
      <c r="D58" s="379"/>
      <c r="E58" s="385"/>
      <c r="F58" s="616"/>
      <c r="G58" s="617"/>
      <c r="H58" s="617"/>
      <c r="I58" s="617"/>
      <c r="J58" s="617"/>
      <c r="K58" s="618"/>
      <c r="L58" s="618"/>
      <c r="M58" s="618"/>
      <c r="N58" s="618"/>
      <c r="O58" s="618"/>
      <c r="P58" s="618"/>
      <c r="Q58" s="618"/>
      <c r="R58" s="618"/>
      <c r="S58" s="618"/>
      <c r="T58" s="618"/>
      <c r="U58" s="618"/>
      <c r="V58" s="618"/>
      <c r="W58" s="618"/>
      <c r="X58" s="618"/>
      <c r="Y58" s="618"/>
      <c r="Z58" s="619"/>
      <c r="AA58" s="391"/>
      <c r="AB58" s="8"/>
      <c r="AC58" s="3"/>
      <c r="AD58" s="1"/>
    </row>
    <row r="59" spans="2:36" ht="30" hidden="1" customHeight="1" thickTop="1" thickBot="1" x14ac:dyDescent="0.35">
      <c r="B59" s="1"/>
      <c r="C59" s="558"/>
      <c r="D59" s="366"/>
      <c r="E59" s="367"/>
      <c r="F59" s="616"/>
      <c r="G59" s="617"/>
      <c r="H59" s="617"/>
      <c r="I59" s="617"/>
      <c r="J59" s="617"/>
      <c r="K59" s="618"/>
      <c r="L59" s="618"/>
      <c r="M59" s="618"/>
      <c r="N59" s="618"/>
      <c r="O59" s="618"/>
      <c r="P59" s="618"/>
      <c r="Q59" s="618"/>
      <c r="R59" s="618"/>
      <c r="S59" s="618"/>
      <c r="T59" s="618"/>
      <c r="U59" s="618"/>
      <c r="V59" s="618"/>
      <c r="W59" s="618"/>
      <c r="X59" s="618"/>
      <c r="Y59" s="618"/>
      <c r="Z59" s="619"/>
      <c r="AA59" s="391"/>
      <c r="AB59" s="8"/>
      <c r="AC59" s="3"/>
      <c r="AD59" s="1"/>
    </row>
    <row r="60" spans="2:36" ht="30" hidden="1" customHeight="1" thickTop="1" thickBot="1" x14ac:dyDescent="0.35">
      <c r="B60" s="1"/>
      <c r="C60" s="558"/>
      <c r="D60" s="379"/>
      <c r="E60" s="385"/>
      <c r="F60" s="616"/>
      <c r="G60" s="617"/>
      <c r="H60" s="617"/>
      <c r="I60" s="617"/>
      <c r="J60" s="617"/>
      <c r="K60" s="618"/>
      <c r="L60" s="618"/>
      <c r="M60" s="618"/>
      <c r="N60" s="618"/>
      <c r="O60" s="618"/>
      <c r="P60" s="618"/>
      <c r="Q60" s="618"/>
      <c r="R60" s="618"/>
      <c r="S60" s="618"/>
      <c r="T60" s="618"/>
      <c r="U60" s="618"/>
      <c r="V60" s="618"/>
      <c r="W60" s="618"/>
      <c r="X60" s="618"/>
      <c r="Y60" s="618"/>
      <c r="Z60" s="619"/>
      <c r="AA60" s="391"/>
      <c r="AB60" s="8"/>
      <c r="AC60" s="3"/>
      <c r="AD60" s="1"/>
    </row>
    <row r="61" spans="2:36" ht="30" hidden="1" customHeight="1" thickTop="1" thickBot="1" x14ac:dyDescent="0.35">
      <c r="B61" s="1"/>
      <c r="C61" s="558"/>
      <c r="D61" s="366"/>
      <c r="E61" s="367"/>
      <c r="F61" s="616"/>
      <c r="G61" s="617"/>
      <c r="H61" s="617"/>
      <c r="I61" s="617"/>
      <c r="J61" s="617"/>
      <c r="K61" s="618"/>
      <c r="L61" s="618"/>
      <c r="M61" s="618"/>
      <c r="N61" s="618"/>
      <c r="O61" s="618"/>
      <c r="P61" s="618"/>
      <c r="Q61" s="618"/>
      <c r="R61" s="618"/>
      <c r="S61" s="618"/>
      <c r="T61" s="618"/>
      <c r="U61" s="618"/>
      <c r="V61" s="618"/>
      <c r="W61" s="618"/>
      <c r="X61" s="618"/>
      <c r="Y61" s="618"/>
      <c r="Z61" s="619"/>
      <c r="AA61" s="391"/>
      <c r="AB61" s="8"/>
      <c r="AC61" s="3"/>
      <c r="AD61" s="1"/>
    </row>
    <row r="62" spans="2:36" ht="30" hidden="1" customHeight="1" thickTop="1" thickBot="1" x14ac:dyDescent="0.35">
      <c r="B62" s="1"/>
      <c r="C62" s="558"/>
      <c r="D62" s="366"/>
      <c r="E62" s="367"/>
      <c r="F62" s="616"/>
      <c r="G62" s="617"/>
      <c r="H62" s="617"/>
      <c r="I62" s="617"/>
      <c r="J62" s="617"/>
      <c r="K62" s="618"/>
      <c r="L62" s="618"/>
      <c r="M62" s="618"/>
      <c r="N62" s="618"/>
      <c r="O62" s="618"/>
      <c r="P62" s="618"/>
      <c r="Q62" s="618"/>
      <c r="R62" s="618"/>
      <c r="S62" s="618"/>
      <c r="T62" s="618"/>
      <c r="U62" s="618"/>
      <c r="V62" s="618"/>
      <c r="W62" s="618"/>
      <c r="X62" s="618"/>
      <c r="Y62" s="618"/>
      <c r="Z62" s="619"/>
      <c r="AA62" s="391"/>
      <c r="AB62" s="8"/>
      <c r="AC62" s="3"/>
      <c r="AD62" s="1"/>
    </row>
    <row r="63" spans="2:36" ht="30" hidden="1" customHeight="1" thickTop="1" thickBot="1" x14ac:dyDescent="0.35">
      <c r="B63" s="1"/>
      <c r="C63" s="558"/>
      <c r="D63" s="379"/>
      <c r="E63" s="385"/>
      <c r="F63" s="616"/>
      <c r="G63" s="617"/>
      <c r="H63" s="617"/>
      <c r="I63" s="617"/>
      <c r="J63" s="617"/>
      <c r="K63" s="618"/>
      <c r="L63" s="618"/>
      <c r="M63" s="618"/>
      <c r="N63" s="618"/>
      <c r="O63" s="618"/>
      <c r="P63" s="618"/>
      <c r="Q63" s="618"/>
      <c r="R63" s="618"/>
      <c r="S63" s="618"/>
      <c r="T63" s="618"/>
      <c r="U63" s="618"/>
      <c r="V63" s="618"/>
      <c r="W63" s="618"/>
      <c r="X63" s="618"/>
      <c r="Y63" s="618"/>
      <c r="Z63" s="619"/>
      <c r="AA63" s="391"/>
      <c r="AB63" s="8"/>
      <c r="AC63" s="3"/>
      <c r="AD63" s="1"/>
    </row>
    <row r="64" spans="2:36" ht="30" hidden="1" customHeight="1" thickTop="1" thickBot="1" x14ac:dyDescent="0.35">
      <c r="B64" s="1"/>
      <c r="C64" s="558"/>
      <c r="D64" s="379"/>
      <c r="E64" s="385"/>
      <c r="F64" s="616"/>
      <c r="G64" s="617"/>
      <c r="H64" s="617"/>
      <c r="I64" s="617"/>
      <c r="J64" s="617"/>
      <c r="K64" s="618"/>
      <c r="L64" s="618"/>
      <c r="M64" s="618"/>
      <c r="N64" s="618"/>
      <c r="O64" s="618"/>
      <c r="P64" s="618"/>
      <c r="Q64" s="618"/>
      <c r="R64" s="618"/>
      <c r="S64" s="618"/>
      <c r="T64" s="618"/>
      <c r="U64" s="618"/>
      <c r="V64" s="618"/>
      <c r="W64" s="618"/>
      <c r="X64" s="618"/>
      <c r="Y64" s="618"/>
      <c r="Z64" s="619"/>
      <c r="AA64" s="391"/>
      <c r="AB64" s="8"/>
      <c r="AC64" s="3"/>
      <c r="AD64" s="1"/>
    </row>
    <row r="65" spans="2:30" ht="30" hidden="1" customHeight="1" thickTop="1" thickBot="1" x14ac:dyDescent="0.35">
      <c r="B65" s="1"/>
      <c r="C65" s="558"/>
      <c r="D65" s="366"/>
      <c r="E65" s="367"/>
      <c r="F65" s="616"/>
      <c r="G65" s="617"/>
      <c r="H65" s="617"/>
      <c r="I65" s="617"/>
      <c r="J65" s="617"/>
      <c r="K65" s="618"/>
      <c r="L65" s="618"/>
      <c r="M65" s="618"/>
      <c r="N65" s="618"/>
      <c r="O65" s="618"/>
      <c r="P65" s="618"/>
      <c r="Q65" s="618"/>
      <c r="R65" s="618"/>
      <c r="S65" s="618"/>
      <c r="T65" s="618"/>
      <c r="U65" s="618"/>
      <c r="V65" s="618"/>
      <c r="W65" s="618"/>
      <c r="X65" s="618"/>
      <c r="Y65" s="618"/>
      <c r="Z65" s="619"/>
      <c r="AA65" s="391"/>
      <c r="AB65" s="8"/>
      <c r="AC65" s="3"/>
      <c r="AD65" s="1"/>
    </row>
    <row r="66" spans="2:30" ht="30" hidden="1" customHeight="1" thickTop="1" thickBot="1" x14ac:dyDescent="0.35">
      <c r="B66" s="1"/>
      <c r="C66" s="558"/>
      <c r="D66" s="366"/>
      <c r="E66" s="367"/>
      <c r="F66" s="616"/>
      <c r="G66" s="617"/>
      <c r="H66" s="617"/>
      <c r="I66" s="617"/>
      <c r="J66" s="617"/>
      <c r="K66" s="618"/>
      <c r="L66" s="618"/>
      <c r="M66" s="618"/>
      <c r="N66" s="618"/>
      <c r="O66" s="618"/>
      <c r="P66" s="618"/>
      <c r="Q66" s="618"/>
      <c r="R66" s="618"/>
      <c r="S66" s="618"/>
      <c r="T66" s="618"/>
      <c r="U66" s="618"/>
      <c r="V66" s="618"/>
      <c r="W66" s="618"/>
      <c r="X66" s="618"/>
      <c r="Y66" s="618"/>
      <c r="Z66" s="619"/>
      <c r="AA66" s="391"/>
      <c r="AB66" s="8"/>
      <c r="AC66" s="3"/>
      <c r="AD66" s="1"/>
    </row>
    <row r="67" spans="2:30" ht="30" hidden="1" customHeight="1" thickTop="1" thickBot="1" x14ac:dyDescent="0.35">
      <c r="B67" s="1"/>
      <c r="C67" s="558"/>
      <c r="D67" s="379"/>
      <c r="E67" s="385"/>
      <c r="F67" s="616"/>
      <c r="G67" s="617"/>
      <c r="H67" s="617"/>
      <c r="I67" s="617"/>
      <c r="J67" s="617"/>
      <c r="K67" s="618"/>
      <c r="L67" s="618"/>
      <c r="M67" s="618"/>
      <c r="N67" s="618"/>
      <c r="O67" s="618"/>
      <c r="P67" s="618"/>
      <c r="Q67" s="618"/>
      <c r="R67" s="618"/>
      <c r="S67" s="618"/>
      <c r="T67" s="618"/>
      <c r="U67" s="618"/>
      <c r="V67" s="618"/>
      <c r="W67" s="618"/>
      <c r="X67" s="618"/>
      <c r="Y67" s="618"/>
      <c r="Z67" s="619"/>
      <c r="AA67" s="391"/>
      <c r="AB67" s="8"/>
      <c r="AC67" s="3"/>
      <c r="AD67" s="1"/>
    </row>
    <row r="68" spans="2:30" ht="30" hidden="1" customHeight="1" thickTop="1" thickBot="1" x14ac:dyDescent="0.35">
      <c r="B68" s="1"/>
      <c r="C68" s="558"/>
      <c r="D68" s="379"/>
      <c r="E68" s="385"/>
      <c r="F68" s="616"/>
      <c r="G68" s="617"/>
      <c r="H68" s="617"/>
      <c r="I68" s="617"/>
      <c r="J68" s="617"/>
      <c r="K68" s="618"/>
      <c r="L68" s="618"/>
      <c r="M68" s="618"/>
      <c r="N68" s="618"/>
      <c r="O68" s="618"/>
      <c r="P68" s="618"/>
      <c r="Q68" s="618"/>
      <c r="R68" s="618"/>
      <c r="S68" s="618"/>
      <c r="T68" s="618"/>
      <c r="U68" s="618"/>
      <c r="V68" s="618"/>
      <c r="W68" s="618"/>
      <c r="X68" s="618"/>
      <c r="Y68" s="618"/>
      <c r="Z68" s="619"/>
      <c r="AA68" s="391"/>
      <c r="AB68" s="8"/>
      <c r="AC68" s="3"/>
      <c r="AD68" s="1"/>
    </row>
    <row r="69" spans="2:30" ht="30" hidden="1" customHeight="1" thickTop="1" thickBot="1" x14ac:dyDescent="0.35">
      <c r="B69" s="1"/>
      <c r="C69" s="558"/>
      <c r="D69" s="366"/>
      <c r="E69" s="367"/>
      <c r="F69" s="616"/>
      <c r="G69" s="617"/>
      <c r="H69" s="617"/>
      <c r="I69" s="617"/>
      <c r="J69" s="617"/>
      <c r="K69" s="618"/>
      <c r="L69" s="618"/>
      <c r="M69" s="618"/>
      <c r="N69" s="618"/>
      <c r="O69" s="618"/>
      <c r="P69" s="618"/>
      <c r="Q69" s="618"/>
      <c r="R69" s="618"/>
      <c r="S69" s="618"/>
      <c r="T69" s="618"/>
      <c r="U69" s="618"/>
      <c r="V69" s="618"/>
      <c r="W69" s="618"/>
      <c r="X69" s="618"/>
      <c r="Y69" s="618"/>
      <c r="Z69" s="619"/>
      <c r="AA69" s="391"/>
      <c r="AB69" s="8"/>
      <c r="AC69" s="3"/>
      <c r="AD69" s="1"/>
    </row>
    <row r="70" spans="2:30" ht="30" hidden="1" customHeight="1" thickTop="1" thickBot="1" x14ac:dyDescent="0.35">
      <c r="B70" s="1"/>
      <c r="C70" s="558"/>
      <c r="D70" s="379"/>
      <c r="E70" s="385"/>
      <c r="F70" s="616"/>
      <c r="G70" s="617"/>
      <c r="H70" s="617"/>
      <c r="I70" s="617"/>
      <c r="J70" s="617"/>
      <c r="K70" s="618"/>
      <c r="L70" s="618"/>
      <c r="M70" s="618"/>
      <c r="N70" s="618"/>
      <c r="O70" s="618"/>
      <c r="P70" s="618"/>
      <c r="Q70" s="618"/>
      <c r="R70" s="618"/>
      <c r="S70" s="618"/>
      <c r="T70" s="618"/>
      <c r="U70" s="618"/>
      <c r="V70" s="618"/>
      <c r="W70" s="618"/>
      <c r="X70" s="618"/>
      <c r="Y70" s="618"/>
      <c r="Z70" s="619"/>
      <c r="AA70" s="391"/>
      <c r="AB70" s="8"/>
      <c r="AC70" s="3"/>
      <c r="AD70" s="1"/>
    </row>
    <row r="71" spans="2:30" ht="30" hidden="1" customHeight="1" thickTop="1" thickBot="1" x14ac:dyDescent="0.35">
      <c r="B71" s="1"/>
      <c r="C71" s="558"/>
      <c r="D71" s="366"/>
      <c r="E71" s="367"/>
      <c r="F71" s="616"/>
      <c r="G71" s="617"/>
      <c r="H71" s="617"/>
      <c r="I71" s="617"/>
      <c r="J71" s="617"/>
      <c r="K71" s="618"/>
      <c r="L71" s="618"/>
      <c r="M71" s="618"/>
      <c r="N71" s="618"/>
      <c r="O71" s="618"/>
      <c r="P71" s="618"/>
      <c r="Q71" s="618"/>
      <c r="R71" s="618"/>
      <c r="S71" s="618"/>
      <c r="T71" s="618"/>
      <c r="U71" s="618"/>
      <c r="V71" s="618"/>
      <c r="W71" s="618"/>
      <c r="X71" s="618"/>
      <c r="Y71" s="618"/>
      <c r="Z71" s="619"/>
      <c r="AA71" s="391"/>
      <c r="AB71" s="8"/>
      <c r="AC71" s="3"/>
      <c r="AD71" s="1"/>
    </row>
    <row r="72" spans="2:30" ht="30" hidden="1" customHeight="1" thickTop="1" thickBot="1" x14ac:dyDescent="0.35">
      <c r="B72" s="1"/>
      <c r="C72" s="558"/>
      <c r="D72" s="366"/>
      <c r="E72" s="367"/>
      <c r="F72" s="616"/>
      <c r="G72" s="617"/>
      <c r="H72" s="617"/>
      <c r="I72" s="617"/>
      <c r="J72" s="617"/>
      <c r="K72" s="618"/>
      <c r="L72" s="618"/>
      <c r="M72" s="618"/>
      <c r="N72" s="618"/>
      <c r="O72" s="618"/>
      <c r="P72" s="618"/>
      <c r="Q72" s="618"/>
      <c r="R72" s="618"/>
      <c r="S72" s="618"/>
      <c r="T72" s="618"/>
      <c r="U72" s="618"/>
      <c r="V72" s="618"/>
      <c r="W72" s="618"/>
      <c r="X72" s="618"/>
      <c r="Y72" s="618"/>
      <c r="Z72" s="619"/>
      <c r="AA72" s="391"/>
      <c r="AB72" s="8"/>
      <c r="AC72" s="3"/>
      <c r="AD72" s="1"/>
    </row>
    <row r="73" spans="2:30" ht="30" hidden="1" customHeight="1" thickTop="1" thickBot="1" x14ac:dyDescent="0.35">
      <c r="B73" s="1"/>
      <c r="C73" s="558"/>
      <c r="D73" s="379"/>
      <c r="E73" s="385"/>
      <c r="F73" s="616"/>
      <c r="G73" s="617"/>
      <c r="H73" s="617"/>
      <c r="I73" s="617"/>
      <c r="J73" s="617"/>
      <c r="K73" s="618"/>
      <c r="L73" s="618"/>
      <c r="M73" s="618"/>
      <c r="N73" s="618"/>
      <c r="O73" s="618"/>
      <c r="P73" s="618"/>
      <c r="Q73" s="618"/>
      <c r="R73" s="618"/>
      <c r="S73" s="618"/>
      <c r="T73" s="618"/>
      <c r="U73" s="618"/>
      <c r="V73" s="618"/>
      <c r="W73" s="618"/>
      <c r="X73" s="618"/>
      <c r="Y73" s="618"/>
      <c r="Z73" s="619"/>
      <c r="AA73" s="391"/>
      <c r="AB73" s="8"/>
      <c r="AC73" s="3"/>
      <c r="AD73" s="1"/>
    </row>
    <row r="74" spans="2:30" ht="30" hidden="1" customHeight="1" thickTop="1" thickBot="1" x14ac:dyDescent="0.35">
      <c r="B74" s="1"/>
      <c r="C74" s="558"/>
      <c r="D74" s="379"/>
      <c r="E74" s="385"/>
      <c r="F74" s="616"/>
      <c r="G74" s="617"/>
      <c r="H74" s="617"/>
      <c r="I74" s="617"/>
      <c r="J74" s="617"/>
      <c r="K74" s="618"/>
      <c r="L74" s="618"/>
      <c r="M74" s="618"/>
      <c r="N74" s="618"/>
      <c r="O74" s="618"/>
      <c r="P74" s="618"/>
      <c r="Q74" s="618"/>
      <c r="R74" s="618"/>
      <c r="S74" s="618"/>
      <c r="T74" s="618"/>
      <c r="U74" s="618"/>
      <c r="V74" s="618"/>
      <c r="W74" s="618"/>
      <c r="X74" s="618"/>
      <c r="Y74" s="618"/>
      <c r="Z74" s="619"/>
      <c r="AA74" s="391"/>
      <c r="AB74" s="8"/>
      <c r="AC74" s="3"/>
      <c r="AD74" s="1"/>
    </row>
    <row r="75" spans="2:30" ht="30" hidden="1" customHeight="1" thickTop="1" thickBot="1" x14ac:dyDescent="0.35">
      <c r="B75" s="1"/>
      <c r="C75" s="558"/>
      <c r="D75" s="366"/>
      <c r="E75" s="367"/>
      <c r="F75" s="616"/>
      <c r="G75" s="617"/>
      <c r="H75" s="617"/>
      <c r="I75" s="617"/>
      <c r="J75" s="617"/>
      <c r="K75" s="618"/>
      <c r="L75" s="618"/>
      <c r="M75" s="618"/>
      <c r="N75" s="618"/>
      <c r="O75" s="618"/>
      <c r="P75" s="618"/>
      <c r="Q75" s="618"/>
      <c r="R75" s="618"/>
      <c r="S75" s="618"/>
      <c r="T75" s="618"/>
      <c r="U75" s="618"/>
      <c r="V75" s="618"/>
      <c r="W75" s="618"/>
      <c r="X75" s="618"/>
      <c r="Y75" s="618"/>
      <c r="Z75" s="619"/>
      <c r="AA75" s="391"/>
      <c r="AB75" s="8"/>
      <c r="AC75" s="3"/>
      <c r="AD75" s="1"/>
    </row>
    <row r="76" spans="2:30" ht="30" hidden="1" customHeight="1" thickTop="1" thickBot="1" x14ac:dyDescent="0.35">
      <c r="B76" s="1"/>
      <c r="C76" s="558"/>
      <c r="D76" s="366"/>
      <c r="E76" s="367"/>
      <c r="F76" s="616"/>
      <c r="G76" s="617"/>
      <c r="H76" s="617"/>
      <c r="I76" s="617"/>
      <c r="J76" s="617"/>
      <c r="K76" s="618"/>
      <c r="L76" s="618"/>
      <c r="M76" s="618"/>
      <c r="N76" s="618"/>
      <c r="O76" s="618"/>
      <c r="P76" s="618"/>
      <c r="Q76" s="618"/>
      <c r="R76" s="618"/>
      <c r="S76" s="618"/>
      <c r="T76" s="618"/>
      <c r="U76" s="618"/>
      <c r="V76" s="618"/>
      <c r="W76" s="618"/>
      <c r="X76" s="618"/>
      <c r="Y76" s="618"/>
      <c r="Z76" s="619"/>
      <c r="AA76" s="391"/>
      <c r="AB76" s="8"/>
      <c r="AC76" s="3"/>
      <c r="AD76" s="1"/>
    </row>
    <row r="77" spans="2:30" ht="30" hidden="1" customHeight="1" thickTop="1" thickBot="1" x14ac:dyDescent="0.35">
      <c r="B77" s="1"/>
      <c r="C77" s="558"/>
      <c r="D77" s="379"/>
      <c r="E77" s="385"/>
      <c r="F77" s="616"/>
      <c r="G77" s="617"/>
      <c r="H77" s="617"/>
      <c r="I77" s="617"/>
      <c r="J77" s="617"/>
      <c r="K77" s="618"/>
      <c r="L77" s="618"/>
      <c r="M77" s="618"/>
      <c r="N77" s="618"/>
      <c r="O77" s="618"/>
      <c r="P77" s="618"/>
      <c r="Q77" s="618"/>
      <c r="R77" s="618"/>
      <c r="S77" s="618"/>
      <c r="T77" s="618"/>
      <c r="U77" s="618"/>
      <c r="V77" s="618"/>
      <c r="W77" s="618"/>
      <c r="X77" s="618"/>
      <c r="Y77" s="618"/>
      <c r="Z77" s="619"/>
      <c r="AA77" s="391"/>
      <c r="AB77" s="8"/>
      <c r="AC77" s="3"/>
      <c r="AD77" s="1"/>
    </row>
    <row r="78" spans="2:30" ht="30" hidden="1" customHeight="1" thickTop="1" thickBot="1" x14ac:dyDescent="0.35">
      <c r="B78" s="1"/>
      <c r="C78" s="558"/>
      <c r="D78" s="379"/>
      <c r="E78" s="385"/>
      <c r="F78" s="616"/>
      <c r="G78" s="617"/>
      <c r="H78" s="617"/>
      <c r="I78" s="617"/>
      <c r="J78" s="617"/>
      <c r="K78" s="618"/>
      <c r="L78" s="618"/>
      <c r="M78" s="618"/>
      <c r="N78" s="618"/>
      <c r="O78" s="618"/>
      <c r="P78" s="618"/>
      <c r="Q78" s="618"/>
      <c r="R78" s="618"/>
      <c r="S78" s="618"/>
      <c r="T78" s="618"/>
      <c r="U78" s="618"/>
      <c r="V78" s="618"/>
      <c r="W78" s="618"/>
      <c r="X78" s="618"/>
      <c r="Y78" s="618"/>
      <c r="Z78" s="619"/>
      <c r="AA78" s="391"/>
      <c r="AB78" s="8"/>
      <c r="AC78" s="3"/>
      <c r="AD78" s="1"/>
    </row>
    <row r="79" spans="2:30" ht="30" customHeight="1" thickTop="1" thickBot="1" x14ac:dyDescent="0.35">
      <c r="B79" s="1"/>
      <c r="C79" s="559"/>
      <c r="D79" s="369"/>
      <c r="E79" s="370"/>
      <c r="F79" s="622"/>
      <c r="G79" s="623"/>
      <c r="H79" s="623"/>
      <c r="I79" s="623"/>
      <c r="J79" s="623"/>
      <c r="K79" s="624"/>
      <c r="L79" s="624"/>
      <c r="M79" s="624"/>
      <c r="N79" s="624"/>
      <c r="O79" s="624"/>
      <c r="P79" s="624"/>
      <c r="Q79" s="624"/>
      <c r="R79" s="624"/>
      <c r="S79" s="624"/>
      <c r="T79" s="624"/>
      <c r="U79" s="624"/>
      <c r="V79" s="624"/>
      <c r="W79" s="624"/>
      <c r="X79" s="624"/>
      <c r="Y79" s="624"/>
      <c r="Z79" s="625"/>
      <c r="AA79" s="391"/>
      <c r="AB79" s="8" t="b">
        <v>1</v>
      </c>
      <c r="AC79" s="3"/>
      <c r="AD79" s="1"/>
    </row>
    <row r="80" spans="2:30" ht="15" customHeight="1" thickTop="1" thickBot="1" x14ac:dyDescent="0.35">
      <c r="B80" s="357"/>
      <c r="C80" s="152"/>
      <c r="D80" s="153"/>
      <c r="E80" s="153"/>
      <c r="F80" s="99"/>
      <c r="G80" s="99"/>
      <c r="H80" s="99"/>
      <c r="I80" s="99"/>
      <c r="J80" s="99"/>
      <c r="K80" s="161"/>
      <c r="L80" s="161"/>
      <c r="M80" s="161"/>
      <c r="N80" s="161"/>
      <c r="O80" s="161"/>
      <c r="P80" s="161"/>
      <c r="Q80" s="161"/>
      <c r="R80" s="161"/>
      <c r="S80" s="161"/>
      <c r="T80" s="161"/>
      <c r="U80" s="161"/>
      <c r="V80" s="161"/>
      <c r="W80" s="161"/>
      <c r="X80" s="161"/>
      <c r="Y80" s="161"/>
      <c r="Z80" s="161"/>
      <c r="AA80" s="391"/>
      <c r="AB80" s="8" t="s">
        <v>160</v>
      </c>
      <c r="AC80" s="3"/>
      <c r="AD80" s="1"/>
    </row>
    <row r="81" spans="2:36" ht="30" customHeight="1" thickTop="1" thickBot="1" x14ac:dyDescent="0.35">
      <c r="B81" s="357"/>
      <c r="C81" s="381" t="s">
        <v>196</v>
      </c>
      <c r="D81" s="382"/>
      <c r="E81" s="348" t="s">
        <v>143</v>
      </c>
      <c r="F81" s="383">
        <f>'Supply from Existing PSAs'!I134</f>
        <v>0</v>
      </c>
      <c r="G81" s="380">
        <f>'Supply from Existing PSAs'!J134</f>
        <v>0</v>
      </c>
      <c r="H81" s="380">
        <f>'Supply from Existing PSAs'!K134</f>
        <v>0</v>
      </c>
      <c r="I81" s="380">
        <f>'Supply from Existing PSAs'!L134</f>
        <v>0</v>
      </c>
      <c r="J81" s="380">
        <f>'Supply from Existing PSAs'!M134</f>
        <v>0</v>
      </c>
      <c r="K81" s="353">
        <f>'Supply from Existing PSAs'!N134</f>
        <v>0</v>
      </c>
      <c r="L81" s="353">
        <f>'Supply from Existing PSAs'!O134</f>
        <v>0</v>
      </c>
      <c r="M81" s="353">
        <f>'Supply from Existing PSAs'!P134</f>
        <v>0</v>
      </c>
      <c r="N81" s="353">
        <f>'Supply from Existing PSAs'!Q134</f>
        <v>0</v>
      </c>
      <c r="O81" s="353">
        <f>'Supply from Existing PSAs'!R134</f>
        <v>0</v>
      </c>
      <c r="P81" s="353">
        <f>'Supply from Existing PSAs'!S134</f>
        <v>0</v>
      </c>
      <c r="Q81" s="353">
        <f>'Supply from Existing PSAs'!T134</f>
        <v>0</v>
      </c>
      <c r="R81" s="353">
        <f>'Supply from Existing PSAs'!U134</f>
        <v>0</v>
      </c>
      <c r="S81" s="353">
        <f>'Supply from Existing PSAs'!V134</f>
        <v>0</v>
      </c>
      <c r="T81" s="353">
        <f>'Supply from Existing PSAs'!W134</f>
        <v>0</v>
      </c>
      <c r="U81" s="353">
        <f>'Supply from Existing PSAs'!X134</f>
        <v>0</v>
      </c>
      <c r="V81" s="353">
        <f>'Supply from Existing PSAs'!Y134</f>
        <v>0</v>
      </c>
      <c r="W81" s="353">
        <f>'Supply from Existing PSAs'!Z134</f>
        <v>0</v>
      </c>
      <c r="X81" s="353">
        <f>'Supply from Existing PSAs'!AA134</f>
        <v>0</v>
      </c>
      <c r="Y81" s="353">
        <f>'Supply from Existing PSAs'!AB134</f>
        <v>0</v>
      </c>
      <c r="Z81" s="354">
        <f>'Supply from Existing PSAs'!AC134</f>
        <v>0</v>
      </c>
      <c r="AA81" s="391"/>
      <c r="AB81" s="8" t="s">
        <v>160</v>
      </c>
      <c r="AC81" s="3"/>
      <c r="AD81" s="1"/>
    </row>
    <row r="82" spans="2:36" s="19" customFormat="1" ht="30" customHeight="1" thickTop="1" thickBot="1" x14ac:dyDescent="0.35">
      <c r="B82" s="358"/>
      <c r="C82" s="569" t="str" cm="1">
        <f t="array" ref="C82">_xlfn._xlws.FILTER('Supply from Existing PSAs'!$F$12:$AE$131,'Supply from Existing PSAs'!$AE$12:$AE$131,"true")</f>
        <v>true</v>
      </c>
      <c r="D82" s="374"/>
      <c r="E82" s="375"/>
      <c r="F82" s="612"/>
      <c r="G82" s="613"/>
      <c r="H82" s="613"/>
      <c r="I82" s="613"/>
      <c r="J82" s="613"/>
      <c r="K82" s="442"/>
      <c r="L82" s="442"/>
      <c r="M82" s="442"/>
      <c r="N82" s="442"/>
      <c r="O82" s="442"/>
      <c r="P82" s="442"/>
      <c r="Q82" s="442"/>
      <c r="R82" s="442"/>
      <c r="S82" s="442"/>
      <c r="T82" s="442"/>
      <c r="U82" s="442"/>
      <c r="V82" s="442"/>
      <c r="W82" s="442"/>
      <c r="X82" s="442"/>
      <c r="Y82" s="442"/>
      <c r="Z82" s="443"/>
      <c r="AA82" s="391"/>
      <c r="AB82" s="13"/>
      <c r="AC82" s="155"/>
      <c r="AD82" s="154"/>
      <c r="AG82" s="156"/>
      <c r="AH82" s="156"/>
      <c r="AI82" s="156"/>
      <c r="AJ82" s="156"/>
    </row>
    <row r="83" spans="2:36" ht="30" customHeight="1" thickTop="1" thickBot="1" x14ac:dyDescent="0.35">
      <c r="B83" s="357"/>
      <c r="C83" s="558"/>
      <c r="D83" s="366"/>
      <c r="E83" s="367"/>
      <c r="F83" s="614"/>
      <c r="G83" s="615"/>
      <c r="H83" s="615"/>
      <c r="I83" s="615"/>
      <c r="J83" s="615"/>
      <c r="K83" s="402"/>
      <c r="L83" s="402"/>
      <c r="M83" s="402"/>
      <c r="N83" s="402"/>
      <c r="O83" s="402"/>
      <c r="P83" s="402"/>
      <c r="Q83" s="402"/>
      <c r="R83" s="402"/>
      <c r="S83" s="402"/>
      <c r="T83" s="402"/>
      <c r="U83" s="402"/>
      <c r="V83" s="402"/>
      <c r="W83" s="402"/>
      <c r="X83" s="402"/>
      <c r="Y83" s="402"/>
      <c r="Z83" s="403"/>
      <c r="AA83" s="391"/>
      <c r="AB83" s="8"/>
      <c r="AC83" s="3"/>
      <c r="AD83" s="1"/>
    </row>
    <row r="84" spans="2:36" ht="30" customHeight="1" thickTop="1" thickBot="1" x14ac:dyDescent="0.35">
      <c r="B84" s="357"/>
      <c r="C84" s="558"/>
      <c r="D84" s="366"/>
      <c r="E84" s="367"/>
      <c r="F84" s="614"/>
      <c r="G84" s="615"/>
      <c r="H84" s="615"/>
      <c r="I84" s="615"/>
      <c r="J84" s="615"/>
      <c r="K84" s="402"/>
      <c r="L84" s="402"/>
      <c r="M84" s="402"/>
      <c r="N84" s="402"/>
      <c r="O84" s="402"/>
      <c r="P84" s="402"/>
      <c r="Q84" s="402"/>
      <c r="R84" s="402"/>
      <c r="S84" s="402"/>
      <c r="T84" s="402"/>
      <c r="U84" s="402"/>
      <c r="V84" s="402"/>
      <c r="W84" s="402"/>
      <c r="X84" s="402"/>
      <c r="Y84" s="402"/>
      <c r="Z84" s="403"/>
      <c r="AA84" s="391"/>
      <c r="AB84" s="8"/>
      <c r="AC84" s="3"/>
      <c r="AD84" s="1"/>
    </row>
    <row r="85" spans="2:36" ht="30" customHeight="1" thickTop="1" thickBot="1" x14ac:dyDescent="0.35">
      <c r="B85" s="357"/>
      <c r="C85" s="558"/>
      <c r="D85" s="366"/>
      <c r="E85" s="367"/>
      <c r="F85" s="614"/>
      <c r="G85" s="615"/>
      <c r="H85" s="615"/>
      <c r="I85" s="615"/>
      <c r="J85" s="615"/>
      <c r="K85" s="402"/>
      <c r="L85" s="402"/>
      <c r="M85" s="402"/>
      <c r="N85" s="402"/>
      <c r="O85" s="402"/>
      <c r="P85" s="402"/>
      <c r="Q85" s="402"/>
      <c r="R85" s="402"/>
      <c r="S85" s="402"/>
      <c r="T85" s="402"/>
      <c r="U85" s="402"/>
      <c r="V85" s="402"/>
      <c r="W85" s="402"/>
      <c r="X85" s="402"/>
      <c r="Y85" s="402"/>
      <c r="Z85" s="403"/>
      <c r="AA85" s="391"/>
      <c r="AB85" s="8"/>
      <c r="AC85" s="3"/>
      <c r="AD85" s="1"/>
    </row>
    <row r="86" spans="2:36" ht="30" customHeight="1" thickTop="1" thickBot="1" x14ac:dyDescent="0.35">
      <c r="B86" s="357"/>
      <c r="C86" s="558"/>
      <c r="D86" s="366"/>
      <c r="E86" s="367"/>
      <c r="F86" s="614"/>
      <c r="G86" s="615"/>
      <c r="H86" s="615"/>
      <c r="I86" s="615"/>
      <c r="J86" s="615"/>
      <c r="K86" s="402"/>
      <c r="L86" s="402"/>
      <c r="M86" s="402"/>
      <c r="N86" s="402"/>
      <c r="O86" s="402"/>
      <c r="P86" s="402"/>
      <c r="Q86" s="402"/>
      <c r="R86" s="402"/>
      <c r="S86" s="402"/>
      <c r="T86" s="402"/>
      <c r="U86" s="402"/>
      <c r="V86" s="402"/>
      <c r="W86" s="402"/>
      <c r="X86" s="402"/>
      <c r="Y86" s="402"/>
      <c r="Z86" s="403"/>
      <c r="AA86" s="391"/>
      <c r="AB86" s="8"/>
      <c r="AC86" s="3"/>
      <c r="AD86" s="1"/>
    </row>
    <row r="87" spans="2:36" ht="30" hidden="1" customHeight="1" thickTop="1" thickBot="1" x14ac:dyDescent="0.35">
      <c r="B87" s="1"/>
      <c r="C87" s="558"/>
      <c r="D87" s="366"/>
      <c r="E87" s="367"/>
      <c r="F87" s="616"/>
      <c r="G87" s="617"/>
      <c r="H87" s="617"/>
      <c r="I87" s="617"/>
      <c r="J87" s="617"/>
      <c r="K87" s="618"/>
      <c r="L87" s="618"/>
      <c r="M87" s="618"/>
      <c r="N87" s="618"/>
      <c r="O87" s="618"/>
      <c r="P87" s="618"/>
      <c r="Q87" s="618"/>
      <c r="R87" s="618"/>
      <c r="S87" s="618"/>
      <c r="T87" s="618"/>
      <c r="U87" s="618"/>
      <c r="V87" s="618"/>
      <c r="W87" s="618"/>
      <c r="X87" s="618"/>
      <c r="Y87" s="618"/>
      <c r="Z87" s="619"/>
      <c r="AA87" s="391"/>
      <c r="AB87" s="8"/>
      <c r="AC87" s="3"/>
      <c r="AD87" s="1"/>
    </row>
    <row r="88" spans="2:36" ht="30" hidden="1" customHeight="1" thickTop="1" thickBot="1" x14ac:dyDescent="0.35">
      <c r="B88" s="1"/>
      <c r="C88" s="558"/>
      <c r="D88" s="366"/>
      <c r="E88" s="367"/>
      <c r="F88" s="616"/>
      <c r="G88" s="617"/>
      <c r="H88" s="617"/>
      <c r="I88" s="617"/>
      <c r="J88" s="617"/>
      <c r="K88" s="618"/>
      <c r="L88" s="618"/>
      <c r="M88" s="618"/>
      <c r="N88" s="618"/>
      <c r="O88" s="618"/>
      <c r="P88" s="618"/>
      <c r="Q88" s="618"/>
      <c r="R88" s="618"/>
      <c r="S88" s="618"/>
      <c r="T88" s="618"/>
      <c r="U88" s="618"/>
      <c r="V88" s="618"/>
      <c r="W88" s="618"/>
      <c r="X88" s="618"/>
      <c r="Y88" s="618"/>
      <c r="Z88" s="619"/>
      <c r="AA88" s="391"/>
      <c r="AB88" s="8"/>
      <c r="AC88" s="3"/>
      <c r="AD88" s="1"/>
    </row>
    <row r="89" spans="2:36" ht="30" hidden="1" customHeight="1" thickTop="1" thickBot="1" x14ac:dyDescent="0.35">
      <c r="B89" s="1"/>
      <c r="C89" s="558"/>
      <c r="D89" s="379"/>
      <c r="E89" s="385"/>
      <c r="F89" s="616"/>
      <c r="G89" s="617"/>
      <c r="H89" s="617"/>
      <c r="I89" s="617"/>
      <c r="J89" s="617"/>
      <c r="K89" s="618"/>
      <c r="L89" s="618"/>
      <c r="M89" s="618"/>
      <c r="N89" s="618"/>
      <c r="O89" s="618"/>
      <c r="P89" s="618"/>
      <c r="Q89" s="618"/>
      <c r="R89" s="618"/>
      <c r="S89" s="618"/>
      <c r="T89" s="618"/>
      <c r="U89" s="618"/>
      <c r="V89" s="618"/>
      <c r="W89" s="618"/>
      <c r="X89" s="618"/>
      <c r="Y89" s="618"/>
      <c r="Z89" s="619"/>
      <c r="AA89" s="391"/>
      <c r="AB89" s="8"/>
      <c r="AC89" s="3"/>
      <c r="AD89" s="1"/>
    </row>
    <row r="90" spans="2:36" ht="30" hidden="1" customHeight="1" thickTop="1" thickBot="1" x14ac:dyDescent="0.35">
      <c r="B90" s="1"/>
      <c r="C90" s="558"/>
      <c r="D90" s="379"/>
      <c r="E90" s="385"/>
      <c r="F90" s="616"/>
      <c r="G90" s="617"/>
      <c r="H90" s="617"/>
      <c r="I90" s="617"/>
      <c r="J90" s="617"/>
      <c r="K90" s="618"/>
      <c r="L90" s="618"/>
      <c r="M90" s="618"/>
      <c r="N90" s="618"/>
      <c r="O90" s="618"/>
      <c r="P90" s="618"/>
      <c r="Q90" s="618"/>
      <c r="R90" s="618"/>
      <c r="S90" s="618"/>
      <c r="T90" s="618"/>
      <c r="U90" s="618"/>
      <c r="V90" s="618"/>
      <c r="W90" s="618"/>
      <c r="X90" s="618"/>
      <c r="Y90" s="618"/>
      <c r="Z90" s="619"/>
      <c r="AA90" s="391"/>
      <c r="AB90" s="8"/>
      <c r="AC90" s="3"/>
      <c r="AD90" s="1"/>
    </row>
    <row r="91" spans="2:36" ht="30" hidden="1" customHeight="1" thickTop="1" thickBot="1" x14ac:dyDescent="0.35">
      <c r="B91" s="1"/>
      <c r="C91" s="558"/>
      <c r="D91" s="366"/>
      <c r="E91" s="367"/>
      <c r="F91" s="616"/>
      <c r="G91" s="617"/>
      <c r="H91" s="617"/>
      <c r="I91" s="617"/>
      <c r="J91" s="617"/>
      <c r="K91" s="618"/>
      <c r="L91" s="618"/>
      <c r="M91" s="618"/>
      <c r="N91" s="618"/>
      <c r="O91" s="618"/>
      <c r="P91" s="618"/>
      <c r="Q91" s="618"/>
      <c r="R91" s="618"/>
      <c r="S91" s="618"/>
      <c r="T91" s="618"/>
      <c r="U91" s="618"/>
      <c r="V91" s="618"/>
      <c r="W91" s="618"/>
      <c r="X91" s="618"/>
      <c r="Y91" s="618"/>
      <c r="Z91" s="619"/>
      <c r="AA91" s="391"/>
      <c r="AB91" s="8"/>
      <c r="AC91" s="3"/>
      <c r="AD91" s="1"/>
    </row>
    <row r="92" spans="2:36" ht="30" hidden="1" customHeight="1" thickTop="1" thickBot="1" x14ac:dyDescent="0.35">
      <c r="B92" s="1"/>
      <c r="C92" s="558"/>
      <c r="D92" s="379"/>
      <c r="E92" s="385"/>
      <c r="F92" s="616"/>
      <c r="G92" s="617"/>
      <c r="H92" s="617"/>
      <c r="I92" s="617"/>
      <c r="J92" s="617"/>
      <c r="K92" s="618"/>
      <c r="L92" s="618"/>
      <c r="M92" s="618"/>
      <c r="N92" s="618"/>
      <c r="O92" s="618"/>
      <c r="P92" s="618"/>
      <c r="Q92" s="618"/>
      <c r="R92" s="618"/>
      <c r="S92" s="618"/>
      <c r="T92" s="618"/>
      <c r="U92" s="618"/>
      <c r="V92" s="618"/>
      <c r="W92" s="618"/>
      <c r="X92" s="618"/>
      <c r="Y92" s="618"/>
      <c r="Z92" s="619"/>
      <c r="AA92" s="391"/>
      <c r="AB92" s="8"/>
      <c r="AC92" s="3"/>
      <c r="AD92" s="1"/>
    </row>
    <row r="93" spans="2:36" ht="30" hidden="1" customHeight="1" thickTop="1" thickBot="1" x14ac:dyDescent="0.35">
      <c r="B93" s="1"/>
      <c r="C93" s="558"/>
      <c r="D93" s="366"/>
      <c r="E93" s="367"/>
      <c r="F93" s="616"/>
      <c r="G93" s="617"/>
      <c r="H93" s="617"/>
      <c r="I93" s="617"/>
      <c r="J93" s="617"/>
      <c r="K93" s="618"/>
      <c r="L93" s="618"/>
      <c r="M93" s="618"/>
      <c r="N93" s="618"/>
      <c r="O93" s="618"/>
      <c r="P93" s="618"/>
      <c r="Q93" s="618"/>
      <c r="R93" s="618"/>
      <c r="S93" s="618"/>
      <c r="T93" s="618"/>
      <c r="U93" s="618"/>
      <c r="V93" s="618"/>
      <c r="W93" s="618"/>
      <c r="X93" s="618"/>
      <c r="Y93" s="618"/>
      <c r="Z93" s="619"/>
      <c r="AA93" s="391"/>
      <c r="AB93" s="8"/>
      <c r="AC93" s="3"/>
      <c r="AD93" s="1"/>
    </row>
    <row r="94" spans="2:36" ht="30" hidden="1" customHeight="1" thickTop="1" thickBot="1" x14ac:dyDescent="0.35">
      <c r="B94" s="1"/>
      <c r="C94" s="558"/>
      <c r="D94" s="366"/>
      <c r="E94" s="367"/>
      <c r="F94" s="616"/>
      <c r="G94" s="617"/>
      <c r="H94" s="617"/>
      <c r="I94" s="617"/>
      <c r="J94" s="617"/>
      <c r="K94" s="618"/>
      <c r="L94" s="618"/>
      <c r="M94" s="618"/>
      <c r="N94" s="618"/>
      <c r="O94" s="618"/>
      <c r="P94" s="618"/>
      <c r="Q94" s="618"/>
      <c r="R94" s="618"/>
      <c r="S94" s="618"/>
      <c r="T94" s="618"/>
      <c r="U94" s="618"/>
      <c r="V94" s="618"/>
      <c r="W94" s="618"/>
      <c r="X94" s="618"/>
      <c r="Y94" s="618"/>
      <c r="Z94" s="619"/>
      <c r="AA94" s="391"/>
      <c r="AB94" s="8"/>
      <c r="AC94" s="3"/>
      <c r="AD94" s="1"/>
    </row>
    <row r="95" spans="2:36" ht="30" hidden="1" customHeight="1" thickTop="1" thickBot="1" x14ac:dyDescent="0.35">
      <c r="B95" s="1"/>
      <c r="C95" s="558"/>
      <c r="D95" s="379"/>
      <c r="E95" s="385"/>
      <c r="F95" s="616"/>
      <c r="G95" s="617"/>
      <c r="H95" s="617"/>
      <c r="I95" s="617"/>
      <c r="J95" s="617"/>
      <c r="K95" s="618"/>
      <c r="L95" s="618"/>
      <c r="M95" s="618"/>
      <c r="N95" s="618"/>
      <c r="O95" s="618"/>
      <c r="P95" s="618"/>
      <c r="Q95" s="618"/>
      <c r="R95" s="618"/>
      <c r="S95" s="618"/>
      <c r="T95" s="618"/>
      <c r="U95" s="618"/>
      <c r="V95" s="618"/>
      <c r="W95" s="618"/>
      <c r="X95" s="618"/>
      <c r="Y95" s="618"/>
      <c r="Z95" s="619"/>
      <c r="AA95" s="391"/>
      <c r="AB95" s="8"/>
      <c r="AC95" s="3"/>
      <c r="AD95" s="1"/>
    </row>
    <row r="96" spans="2:36" ht="30" hidden="1" customHeight="1" thickTop="1" thickBot="1" x14ac:dyDescent="0.35">
      <c r="B96" s="1"/>
      <c r="C96" s="558"/>
      <c r="D96" s="379"/>
      <c r="E96" s="385"/>
      <c r="F96" s="616"/>
      <c r="G96" s="617"/>
      <c r="H96" s="617"/>
      <c r="I96" s="617"/>
      <c r="J96" s="617"/>
      <c r="K96" s="618"/>
      <c r="L96" s="618"/>
      <c r="M96" s="618"/>
      <c r="N96" s="618"/>
      <c r="O96" s="618"/>
      <c r="P96" s="618"/>
      <c r="Q96" s="618"/>
      <c r="R96" s="618"/>
      <c r="S96" s="618"/>
      <c r="T96" s="618"/>
      <c r="U96" s="618"/>
      <c r="V96" s="618"/>
      <c r="W96" s="618"/>
      <c r="X96" s="618"/>
      <c r="Y96" s="618"/>
      <c r="Z96" s="619"/>
      <c r="AA96" s="391"/>
      <c r="AB96" s="8"/>
      <c r="AC96" s="3"/>
      <c r="AD96" s="1"/>
    </row>
    <row r="97" spans="2:36" ht="30" hidden="1" customHeight="1" thickTop="1" thickBot="1" x14ac:dyDescent="0.35">
      <c r="B97" s="1"/>
      <c r="C97" s="558"/>
      <c r="D97" s="366"/>
      <c r="E97" s="367"/>
      <c r="F97" s="616"/>
      <c r="G97" s="617"/>
      <c r="H97" s="617"/>
      <c r="I97" s="617"/>
      <c r="J97" s="617"/>
      <c r="K97" s="618"/>
      <c r="L97" s="618"/>
      <c r="M97" s="618"/>
      <c r="N97" s="618"/>
      <c r="O97" s="618"/>
      <c r="P97" s="618"/>
      <c r="Q97" s="618"/>
      <c r="R97" s="618"/>
      <c r="S97" s="618"/>
      <c r="T97" s="618"/>
      <c r="U97" s="618"/>
      <c r="V97" s="618"/>
      <c r="W97" s="618"/>
      <c r="X97" s="618"/>
      <c r="Y97" s="618"/>
      <c r="Z97" s="619"/>
      <c r="AA97" s="391"/>
      <c r="AB97" s="8"/>
      <c r="AC97" s="3"/>
      <c r="AD97" s="1"/>
    </row>
    <row r="98" spans="2:36" ht="30" hidden="1" customHeight="1" thickTop="1" thickBot="1" x14ac:dyDescent="0.35">
      <c r="B98" s="1"/>
      <c r="C98" s="558"/>
      <c r="D98" s="366"/>
      <c r="E98" s="367"/>
      <c r="F98" s="616"/>
      <c r="G98" s="617"/>
      <c r="H98" s="617"/>
      <c r="I98" s="617"/>
      <c r="J98" s="617"/>
      <c r="K98" s="618"/>
      <c r="L98" s="618"/>
      <c r="M98" s="618"/>
      <c r="N98" s="618"/>
      <c r="O98" s="618"/>
      <c r="P98" s="618"/>
      <c r="Q98" s="618"/>
      <c r="R98" s="618"/>
      <c r="S98" s="618"/>
      <c r="T98" s="618"/>
      <c r="U98" s="618"/>
      <c r="V98" s="618"/>
      <c r="W98" s="618"/>
      <c r="X98" s="618"/>
      <c r="Y98" s="618"/>
      <c r="Z98" s="619"/>
      <c r="AA98" s="391"/>
      <c r="AB98" s="8"/>
      <c r="AC98" s="3"/>
      <c r="AD98" s="1"/>
    </row>
    <row r="99" spans="2:36" ht="30" hidden="1" customHeight="1" thickTop="1" thickBot="1" x14ac:dyDescent="0.35">
      <c r="B99" s="1"/>
      <c r="C99" s="558"/>
      <c r="D99" s="379"/>
      <c r="E99" s="385"/>
      <c r="F99" s="616"/>
      <c r="G99" s="617"/>
      <c r="H99" s="617"/>
      <c r="I99" s="617"/>
      <c r="J99" s="617"/>
      <c r="K99" s="618"/>
      <c r="L99" s="618"/>
      <c r="M99" s="618"/>
      <c r="N99" s="618"/>
      <c r="O99" s="618"/>
      <c r="P99" s="618"/>
      <c r="Q99" s="618"/>
      <c r="R99" s="618"/>
      <c r="S99" s="618"/>
      <c r="T99" s="618"/>
      <c r="U99" s="618"/>
      <c r="V99" s="618"/>
      <c r="W99" s="618"/>
      <c r="X99" s="618"/>
      <c r="Y99" s="618"/>
      <c r="Z99" s="619"/>
      <c r="AA99" s="391"/>
      <c r="AB99" s="8"/>
      <c r="AC99" s="3"/>
      <c r="AD99" s="1"/>
    </row>
    <row r="100" spans="2:36" ht="30" hidden="1" customHeight="1" thickTop="1" thickBot="1" x14ac:dyDescent="0.35">
      <c r="B100" s="1"/>
      <c r="C100" s="558"/>
      <c r="D100" s="379"/>
      <c r="E100" s="385"/>
      <c r="F100" s="616"/>
      <c r="G100" s="617"/>
      <c r="H100" s="617"/>
      <c r="I100" s="617"/>
      <c r="J100" s="617"/>
      <c r="K100" s="618"/>
      <c r="L100" s="618"/>
      <c r="M100" s="618"/>
      <c r="N100" s="618"/>
      <c r="O100" s="618"/>
      <c r="P100" s="618"/>
      <c r="Q100" s="618"/>
      <c r="R100" s="618"/>
      <c r="S100" s="618"/>
      <c r="T100" s="618"/>
      <c r="U100" s="618"/>
      <c r="V100" s="618"/>
      <c r="W100" s="618"/>
      <c r="X100" s="618"/>
      <c r="Y100" s="618"/>
      <c r="Z100" s="619"/>
      <c r="AA100" s="391"/>
      <c r="AB100" s="8"/>
      <c r="AC100" s="3"/>
      <c r="AD100" s="1"/>
    </row>
    <row r="101" spans="2:36" ht="30" hidden="1" customHeight="1" thickTop="1" thickBot="1" x14ac:dyDescent="0.35">
      <c r="B101" s="1"/>
      <c r="C101" s="558"/>
      <c r="D101" s="366"/>
      <c r="E101" s="367"/>
      <c r="F101" s="616"/>
      <c r="G101" s="617"/>
      <c r="H101" s="617"/>
      <c r="I101" s="617"/>
      <c r="J101" s="617"/>
      <c r="K101" s="618"/>
      <c r="L101" s="618"/>
      <c r="M101" s="618"/>
      <c r="N101" s="618"/>
      <c r="O101" s="618"/>
      <c r="P101" s="618"/>
      <c r="Q101" s="618"/>
      <c r="R101" s="618"/>
      <c r="S101" s="618"/>
      <c r="T101" s="618"/>
      <c r="U101" s="618"/>
      <c r="V101" s="618"/>
      <c r="W101" s="618"/>
      <c r="X101" s="618"/>
      <c r="Y101" s="618"/>
      <c r="Z101" s="619"/>
      <c r="AA101" s="391"/>
      <c r="AB101" s="8"/>
      <c r="AC101" s="3"/>
      <c r="AD101" s="1"/>
    </row>
    <row r="102" spans="2:36" ht="30" hidden="1" customHeight="1" thickTop="1" thickBot="1" x14ac:dyDescent="0.35">
      <c r="B102" s="1"/>
      <c r="C102" s="558"/>
      <c r="D102" s="379"/>
      <c r="E102" s="385"/>
      <c r="F102" s="616"/>
      <c r="G102" s="617"/>
      <c r="H102" s="617"/>
      <c r="I102" s="617"/>
      <c r="J102" s="617"/>
      <c r="K102" s="618"/>
      <c r="L102" s="618"/>
      <c r="M102" s="618"/>
      <c r="N102" s="618"/>
      <c r="O102" s="618"/>
      <c r="P102" s="618"/>
      <c r="Q102" s="618"/>
      <c r="R102" s="618"/>
      <c r="S102" s="618"/>
      <c r="T102" s="618"/>
      <c r="U102" s="618"/>
      <c r="V102" s="618"/>
      <c r="W102" s="618"/>
      <c r="X102" s="618"/>
      <c r="Y102" s="618"/>
      <c r="Z102" s="619"/>
      <c r="AA102" s="391"/>
      <c r="AB102" s="8"/>
      <c r="AC102" s="3"/>
      <c r="AD102" s="1"/>
    </row>
    <row r="103" spans="2:36" ht="30" hidden="1" customHeight="1" thickTop="1" thickBot="1" x14ac:dyDescent="0.35">
      <c r="B103" s="1"/>
      <c r="C103" s="558"/>
      <c r="D103" s="366"/>
      <c r="E103" s="367"/>
      <c r="F103" s="616"/>
      <c r="G103" s="617"/>
      <c r="H103" s="617"/>
      <c r="I103" s="617"/>
      <c r="J103" s="617"/>
      <c r="K103" s="618"/>
      <c r="L103" s="618"/>
      <c r="M103" s="618"/>
      <c r="N103" s="618"/>
      <c r="O103" s="618"/>
      <c r="P103" s="618"/>
      <c r="Q103" s="618"/>
      <c r="R103" s="618"/>
      <c r="S103" s="618"/>
      <c r="T103" s="618"/>
      <c r="U103" s="618"/>
      <c r="V103" s="618"/>
      <c r="W103" s="618"/>
      <c r="X103" s="618"/>
      <c r="Y103" s="618"/>
      <c r="Z103" s="619"/>
      <c r="AA103" s="391"/>
      <c r="AB103" s="8"/>
      <c r="AC103" s="3"/>
      <c r="AD103" s="1"/>
    </row>
    <row r="104" spans="2:36" ht="30" hidden="1" customHeight="1" thickTop="1" thickBot="1" x14ac:dyDescent="0.35">
      <c r="B104" s="1"/>
      <c r="C104" s="558"/>
      <c r="D104" s="366"/>
      <c r="E104" s="367"/>
      <c r="F104" s="616"/>
      <c r="G104" s="617"/>
      <c r="H104" s="617"/>
      <c r="I104" s="617"/>
      <c r="J104" s="617"/>
      <c r="K104" s="618"/>
      <c r="L104" s="618"/>
      <c r="M104" s="618"/>
      <c r="N104" s="618"/>
      <c r="O104" s="618"/>
      <c r="P104" s="618"/>
      <c r="Q104" s="618"/>
      <c r="R104" s="618"/>
      <c r="S104" s="618"/>
      <c r="T104" s="618"/>
      <c r="U104" s="618"/>
      <c r="V104" s="618"/>
      <c r="W104" s="618"/>
      <c r="X104" s="618"/>
      <c r="Y104" s="618"/>
      <c r="Z104" s="619"/>
      <c r="AA104" s="391"/>
      <c r="AB104" s="8"/>
      <c r="AC104" s="3"/>
      <c r="AD104" s="1"/>
    </row>
    <row r="105" spans="2:36" ht="30" hidden="1" customHeight="1" thickTop="1" thickBot="1" x14ac:dyDescent="0.35">
      <c r="B105" s="1"/>
      <c r="C105" s="558"/>
      <c r="D105" s="379"/>
      <c r="E105" s="385"/>
      <c r="F105" s="616"/>
      <c r="G105" s="617"/>
      <c r="H105" s="617"/>
      <c r="I105" s="617"/>
      <c r="J105" s="617"/>
      <c r="K105" s="618"/>
      <c r="L105" s="618"/>
      <c r="M105" s="618"/>
      <c r="N105" s="618"/>
      <c r="O105" s="618"/>
      <c r="P105" s="618"/>
      <c r="Q105" s="618"/>
      <c r="R105" s="618"/>
      <c r="S105" s="618"/>
      <c r="T105" s="618"/>
      <c r="U105" s="618"/>
      <c r="V105" s="618"/>
      <c r="W105" s="618"/>
      <c r="X105" s="618"/>
      <c r="Y105" s="618"/>
      <c r="Z105" s="619"/>
      <c r="AA105" s="391"/>
      <c r="AB105" s="8"/>
      <c r="AC105" s="3"/>
      <c r="AD105" s="1"/>
    </row>
    <row r="106" spans="2:36" ht="30" hidden="1" customHeight="1" thickTop="1" thickBot="1" x14ac:dyDescent="0.35">
      <c r="B106" s="1"/>
      <c r="C106" s="558"/>
      <c r="D106" s="379"/>
      <c r="E106" s="385"/>
      <c r="F106" s="616"/>
      <c r="G106" s="617"/>
      <c r="H106" s="617"/>
      <c r="I106" s="617"/>
      <c r="J106" s="617"/>
      <c r="K106" s="618"/>
      <c r="L106" s="618"/>
      <c r="M106" s="618"/>
      <c r="N106" s="618"/>
      <c r="O106" s="618"/>
      <c r="P106" s="618"/>
      <c r="Q106" s="618"/>
      <c r="R106" s="618"/>
      <c r="S106" s="618"/>
      <c r="T106" s="618"/>
      <c r="U106" s="618"/>
      <c r="V106" s="618"/>
      <c r="W106" s="618"/>
      <c r="X106" s="618"/>
      <c r="Y106" s="618"/>
      <c r="Z106" s="619"/>
      <c r="AA106" s="391"/>
      <c r="AB106" s="8"/>
      <c r="AC106" s="3"/>
      <c r="AD106" s="1"/>
    </row>
    <row r="107" spans="2:36" ht="30" hidden="1" customHeight="1" thickTop="1" thickBot="1" x14ac:dyDescent="0.35">
      <c r="B107" s="1"/>
      <c r="C107" s="558"/>
      <c r="D107" s="366"/>
      <c r="E107" s="367"/>
      <c r="F107" s="616"/>
      <c r="G107" s="617"/>
      <c r="H107" s="617"/>
      <c r="I107" s="617"/>
      <c r="J107" s="617"/>
      <c r="K107" s="618"/>
      <c r="L107" s="618"/>
      <c r="M107" s="618"/>
      <c r="N107" s="618"/>
      <c r="O107" s="618"/>
      <c r="P107" s="618"/>
      <c r="Q107" s="618"/>
      <c r="R107" s="618"/>
      <c r="S107" s="618"/>
      <c r="T107" s="618"/>
      <c r="U107" s="618"/>
      <c r="V107" s="618"/>
      <c r="W107" s="618"/>
      <c r="X107" s="618"/>
      <c r="Y107" s="618"/>
      <c r="Z107" s="619"/>
      <c r="AA107" s="391"/>
      <c r="AB107" s="8"/>
      <c r="AC107" s="3"/>
      <c r="AD107" s="1"/>
    </row>
    <row r="108" spans="2:36" ht="30" hidden="1" customHeight="1" thickTop="1" thickBot="1" x14ac:dyDescent="0.35">
      <c r="B108" s="1"/>
      <c r="C108" s="558"/>
      <c r="D108" s="366"/>
      <c r="E108" s="367"/>
      <c r="F108" s="616"/>
      <c r="G108" s="617"/>
      <c r="H108" s="617"/>
      <c r="I108" s="617"/>
      <c r="J108" s="617"/>
      <c r="K108" s="618"/>
      <c r="L108" s="618"/>
      <c r="M108" s="618"/>
      <c r="N108" s="618"/>
      <c r="O108" s="618"/>
      <c r="P108" s="618"/>
      <c r="Q108" s="618"/>
      <c r="R108" s="618"/>
      <c r="S108" s="618"/>
      <c r="T108" s="618"/>
      <c r="U108" s="618"/>
      <c r="V108" s="618"/>
      <c r="W108" s="618"/>
      <c r="X108" s="618"/>
      <c r="Y108" s="618"/>
      <c r="Z108" s="619"/>
      <c r="AA108" s="391"/>
      <c r="AB108" s="8"/>
      <c r="AC108" s="3"/>
      <c r="AD108" s="1"/>
    </row>
    <row r="109" spans="2:36" ht="30" hidden="1" customHeight="1" thickTop="1" thickBot="1" x14ac:dyDescent="0.35">
      <c r="B109" s="1"/>
      <c r="C109" s="558"/>
      <c r="D109" s="379"/>
      <c r="E109" s="385"/>
      <c r="F109" s="616"/>
      <c r="G109" s="617"/>
      <c r="H109" s="617"/>
      <c r="I109" s="617"/>
      <c r="J109" s="617"/>
      <c r="K109" s="618"/>
      <c r="L109" s="618"/>
      <c r="M109" s="618"/>
      <c r="N109" s="618"/>
      <c r="O109" s="618"/>
      <c r="P109" s="618"/>
      <c r="Q109" s="618"/>
      <c r="R109" s="618"/>
      <c r="S109" s="618"/>
      <c r="T109" s="618"/>
      <c r="U109" s="618"/>
      <c r="V109" s="618"/>
      <c r="W109" s="618"/>
      <c r="X109" s="618"/>
      <c r="Y109" s="618"/>
      <c r="Z109" s="619"/>
      <c r="AA109" s="391"/>
      <c r="AB109" s="8"/>
      <c r="AC109" s="3"/>
      <c r="AD109" s="1"/>
    </row>
    <row r="110" spans="2:36" ht="30" hidden="1" customHeight="1" thickTop="1" thickBot="1" x14ac:dyDescent="0.35">
      <c r="B110" s="1"/>
      <c r="C110" s="558"/>
      <c r="D110" s="379"/>
      <c r="E110" s="385"/>
      <c r="F110" s="616"/>
      <c r="G110" s="617"/>
      <c r="H110" s="617"/>
      <c r="I110" s="617"/>
      <c r="J110" s="617"/>
      <c r="K110" s="618"/>
      <c r="L110" s="618"/>
      <c r="M110" s="618"/>
      <c r="N110" s="618"/>
      <c r="O110" s="618"/>
      <c r="P110" s="618"/>
      <c r="Q110" s="618"/>
      <c r="R110" s="618"/>
      <c r="S110" s="618"/>
      <c r="T110" s="618"/>
      <c r="U110" s="618"/>
      <c r="V110" s="618"/>
      <c r="W110" s="618"/>
      <c r="X110" s="618"/>
      <c r="Y110" s="618"/>
      <c r="Z110" s="619"/>
      <c r="AA110" s="391"/>
      <c r="AB110" s="8"/>
      <c r="AC110" s="3"/>
      <c r="AD110" s="1"/>
    </row>
    <row r="111" spans="2:36" ht="30" hidden="1" customHeight="1" thickTop="1" thickBot="1" x14ac:dyDescent="0.35">
      <c r="B111" s="1"/>
      <c r="C111" s="558"/>
      <c r="D111" s="366"/>
      <c r="E111" s="367"/>
      <c r="F111" s="616"/>
      <c r="G111" s="617"/>
      <c r="H111" s="617"/>
      <c r="I111" s="617"/>
      <c r="J111" s="617"/>
      <c r="K111" s="618"/>
      <c r="L111" s="618"/>
      <c r="M111" s="618"/>
      <c r="N111" s="618"/>
      <c r="O111" s="618"/>
      <c r="P111" s="618"/>
      <c r="Q111" s="618"/>
      <c r="R111" s="618"/>
      <c r="S111" s="618"/>
      <c r="T111" s="618"/>
      <c r="U111" s="618"/>
      <c r="V111" s="618"/>
      <c r="W111" s="618"/>
      <c r="X111" s="618"/>
      <c r="Y111" s="618"/>
      <c r="Z111" s="619"/>
      <c r="AA111" s="391"/>
      <c r="AB111" s="8"/>
      <c r="AC111" s="3"/>
      <c r="AD111" s="1"/>
    </row>
    <row r="112" spans="2:36" s="19" customFormat="1" ht="30" hidden="1" customHeight="1" thickTop="1" thickBot="1" x14ac:dyDescent="0.35">
      <c r="B112" s="154"/>
      <c r="C112" s="558"/>
      <c r="D112" s="379"/>
      <c r="E112" s="385"/>
      <c r="F112" s="616"/>
      <c r="G112" s="617"/>
      <c r="H112" s="617"/>
      <c r="I112" s="617"/>
      <c r="J112" s="617"/>
      <c r="K112" s="620"/>
      <c r="L112" s="620"/>
      <c r="M112" s="620"/>
      <c r="N112" s="620"/>
      <c r="O112" s="620"/>
      <c r="P112" s="620"/>
      <c r="Q112" s="620"/>
      <c r="R112" s="620"/>
      <c r="S112" s="620"/>
      <c r="T112" s="620"/>
      <c r="U112" s="620"/>
      <c r="V112" s="620"/>
      <c r="W112" s="620"/>
      <c r="X112" s="620"/>
      <c r="Y112" s="620"/>
      <c r="Z112" s="621"/>
      <c r="AA112" s="397"/>
      <c r="AB112" s="13"/>
      <c r="AC112" s="155"/>
      <c r="AD112" s="154"/>
      <c r="AG112" s="156"/>
      <c r="AH112" s="156"/>
      <c r="AI112" s="156"/>
      <c r="AJ112" s="156"/>
    </row>
    <row r="113" spans="2:30" ht="30" hidden="1" customHeight="1" thickTop="1" thickBot="1" x14ac:dyDescent="0.35">
      <c r="B113" s="1"/>
      <c r="C113" s="558"/>
      <c r="D113" s="366"/>
      <c r="E113" s="367"/>
      <c r="F113" s="616"/>
      <c r="G113" s="617"/>
      <c r="H113" s="617"/>
      <c r="I113" s="617"/>
      <c r="J113" s="617"/>
      <c r="K113" s="618"/>
      <c r="L113" s="618"/>
      <c r="M113" s="618"/>
      <c r="N113" s="618"/>
      <c r="O113" s="618"/>
      <c r="P113" s="618"/>
      <c r="Q113" s="618"/>
      <c r="R113" s="618"/>
      <c r="S113" s="618"/>
      <c r="T113" s="618"/>
      <c r="U113" s="618"/>
      <c r="V113" s="618"/>
      <c r="W113" s="618"/>
      <c r="X113" s="618"/>
      <c r="Y113" s="618"/>
      <c r="Z113" s="619"/>
      <c r="AA113" s="391"/>
      <c r="AB113" s="8"/>
      <c r="AC113" s="3"/>
      <c r="AD113" s="1"/>
    </row>
    <row r="114" spans="2:30" ht="30" hidden="1" customHeight="1" thickTop="1" thickBot="1" x14ac:dyDescent="0.35">
      <c r="B114" s="1"/>
      <c r="C114" s="558"/>
      <c r="D114" s="366"/>
      <c r="E114" s="367"/>
      <c r="F114" s="616"/>
      <c r="G114" s="617"/>
      <c r="H114" s="617"/>
      <c r="I114" s="617"/>
      <c r="J114" s="617"/>
      <c r="K114" s="618"/>
      <c r="L114" s="618"/>
      <c r="M114" s="618"/>
      <c r="N114" s="618"/>
      <c r="O114" s="618"/>
      <c r="P114" s="618"/>
      <c r="Q114" s="618"/>
      <c r="R114" s="618"/>
      <c r="S114" s="618"/>
      <c r="T114" s="618"/>
      <c r="U114" s="618"/>
      <c r="V114" s="618"/>
      <c r="W114" s="618"/>
      <c r="X114" s="618"/>
      <c r="Y114" s="618"/>
      <c r="Z114" s="619"/>
      <c r="AA114" s="391"/>
      <c r="AB114" s="8"/>
      <c r="AC114" s="3"/>
      <c r="AD114" s="1"/>
    </row>
    <row r="115" spans="2:30" ht="30" hidden="1" customHeight="1" thickTop="1" thickBot="1" x14ac:dyDescent="0.35">
      <c r="B115" s="1"/>
      <c r="C115" s="558"/>
      <c r="D115" s="379"/>
      <c r="E115" s="385"/>
      <c r="F115" s="616"/>
      <c r="G115" s="617"/>
      <c r="H115" s="617"/>
      <c r="I115" s="617"/>
      <c r="J115" s="617"/>
      <c r="K115" s="618"/>
      <c r="L115" s="618"/>
      <c r="M115" s="618"/>
      <c r="N115" s="618"/>
      <c r="O115" s="618"/>
      <c r="P115" s="618"/>
      <c r="Q115" s="618"/>
      <c r="R115" s="618"/>
      <c r="S115" s="618"/>
      <c r="T115" s="618"/>
      <c r="U115" s="618"/>
      <c r="V115" s="618"/>
      <c r="W115" s="618"/>
      <c r="X115" s="618"/>
      <c r="Y115" s="618"/>
      <c r="Z115" s="619"/>
      <c r="AA115" s="391"/>
      <c r="AB115" s="8"/>
      <c r="AC115" s="3"/>
      <c r="AD115" s="1"/>
    </row>
    <row r="116" spans="2:30" ht="30" hidden="1" customHeight="1" thickTop="1" thickBot="1" x14ac:dyDescent="0.35">
      <c r="B116" s="1"/>
      <c r="C116" s="558"/>
      <c r="D116" s="379"/>
      <c r="E116" s="385"/>
      <c r="F116" s="616"/>
      <c r="G116" s="617"/>
      <c r="H116" s="617"/>
      <c r="I116" s="617"/>
      <c r="J116" s="617"/>
      <c r="K116" s="618"/>
      <c r="L116" s="618"/>
      <c r="M116" s="618"/>
      <c r="N116" s="618"/>
      <c r="O116" s="618"/>
      <c r="P116" s="618"/>
      <c r="Q116" s="618"/>
      <c r="R116" s="618"/>
      <c r="S116" s="618"/>
      <c r="T116" s="618"/>
      <c r="U116" s="618"/>
      <c r="V116" s="618"/>
      <c r="W116" s="618"/>
      <c r="X116" s="618"/>
      <c r="Y116" s="618"/>
      <c r="Z116" s="619"/>
      <c r="AA116" s="391"/>
      <c r="AB116" s="8"/>
      <c r="AC116" s="3"/>
      <c r="AD116" s="1"/>
    </row>
    <row r="117" spans="2:30" ht="30" hidden="1" customHeight="1" thickTop="1" thickBot="1" x14ac:dyDescent="0.35">
      <c r="B117" s="1"/>
      <c r="C117" s="558"/>
      <c r="D117" s="366"/>
      <c r="E117" s="367"/>
      <c r="F117" s="616"/>
      <c r="G117" s="617"/>
      <c r="H117" s="617"/>
      <c r="I117" s="617"/>
      <c r="J117" s="617"/>
      <c r="K117" s="618"/>
      <c r="L117" s="618"/>
      <c r="M117" s="618"/>
      <c r="N117" s="618"/>
      <c r="O117" s="618"/>
      <c r="P117" s="618"/>
      <c r="Q117" s="618"/>
      <c r="R117" s="618"/>
      <c r="S117" s="618"/>
      <c r="T117" s="618"/>
      <c r="U117" s="618"/>
      <c r="V117" s="618"/>
      <c r="W117" s="618"/>
      <c r="X117" s="618"/>
      <c r="Y117" s="618"/>
      <c r="Z117" s="619"/>
      <c r="AA117" s="391"/>
      <c r="AB117" s="8"/>
      <c r="AC117" s="3"/>
      <c r="AD117" s="1"/>
    </row>
    <row r="118" spans="2:30" ht="30" hidden="1" customHeight="1" thickTop="1" thickBot="1" x14ac:dyDescent="0.35">
      <c r="B118" s="1"/>
      <c r="C118" s="558"/>
      <c r="D118" s="366"/>
      <c r="E118" s="367"/>
      <c r="F118" s="616"/>
      <c r="G118" s="617"/>
      <c r="H118" s="617"/>
      <c r="I118" s="617"/>
      <c r="J118" s="617"/>
      <c r="K118" s="618"/>
      <c r="L118" s="618"/>
      <c r="M118" s="618"/>
      <c r="N118" s="618"/>
      <c r="O118" s="618"/>
      <c r="P118" s="618"/>
      <c r="Q118" s="618"/>
      <c r="R118" s="618"/>
      <c r="S118" s="618"/>
      <c r="T118" s="618"/>
      <c r="U118" s="618"/>
      <c r="V118" s="618"/>
      <c r="W118" s="618"/>
      <c r="X118" s="618"/>
      <c r="Y118" s="618"/>
      <c r="Z118" s="619"/>
      <c r="AA118" s="391"/>
      <c r="AB118" s="8"/>
      <c r="AC118" s="3"/>
      <c r="AD118" s="1"/>
    </row>
    <row r="119" spans="2:30" ht="30" hidden="1" customHeight="1" thickTop="1" thickBot="1" x14ac:dyDescent="0.35">
      <c r="B119" s="1"/>
      <c r="C119" s="558"/>
      <c r="D119" s="379"/>
      <c r="E119" s="385"/>
      <c r="F119" s="616"/>
      <c r="G119" s="617"/>
      <c r="H119" s="617"/>
      <c r="I119" s="617"/>
      <c r="J119" s="617"/>
      <c r="K119" s="618"/>
      <c r="L119" s="618"/>
      <c r="M119" s="618"/>
      <c r="N119" s="618"/>
      <c r="O119" s="618"/>
      <c r="P119" s="618"/>
      <c r="Q119" s="618"/>
      <c r="R119" s="618"/>
      <c r="S119" s="618"/>
      <c r="T119" s="618"/>
      <c r="U119" s="618"/>
      <c r="V119" s="618"/>
      <c r="W119" s="618"/>
      <c r="X119" s="618"/>
      <c r="Y119" s="618"/>
      <c r="Z119" s="619"/>
      <c r="AA119" s="391"/>
      <c r="AB119" s="8"/>
      <c r="AC119" s="3"/>
      <c r="AD119" s="1"/>
    </row>
    <row r="120" spans="2:30" ht="30" hidden="1" customHeight="1" thickTop="1" thickBot="1" x14ac:dyDescent="0.35">
      <c r="B120" s="1"/>
      <c r="C120" s="558"/>
      <c r="D120" s="379"/>
      <c r="E120" s="385"/>
      <c r="F120" s="616"/>
      <c r="G120" s="617"/>
      <c r="H120" s="617"/>
      <c r="I120" s="617"/>
      <c r="J120" s="617"/>
      <c r="K120" s="618"/>
      <c r="L120" s="618"/>
      <c r="M120" s="618"/>
      <c r="N120" s="618"/>
      <c r="O120" s="618"/>
      <c r="P120" s="618"/>
      <c r="Q120" s="618"/>
      <c r="R120" s="618"/>
      <c r="S120" s="618"/>
      <c r="T120" s="618"/>
      <c r="U120" s="618"/>
      <c r="V120" s="618"/>
      <c r="W120" s="618"/>
      <c r="X120" s="618"/>
      <c r="Y120" s="618"/>
      <c r="Z120" s="619"/>
      <c r="AA120" s="391"/>
      <c r="AB120" s="8"/>
      <c r="AC120" s="3"/>
      <c r="AD120" s="1"/>
    </row>
    <row r="121" spans="2:30" ht="30" hidden="1" customHeight="1" thickTop="1" thickBot="1" x14ac:dyDescent="0.35">
      <c r="B121" s="1"/>
      <c r="C121" s="558"/>
      <c r="D121" s="366"/>
      <c r="E121" s="367"/>
      <c r="F121" s="616"/>
      <c r="G121" s="617"/>
      <c r="H121" s="617"/>
      <c r="I121" s="617"/>
      <c r="J121" s="617"/>
      <c r="K121" s="618"/>
      <c r="L121" s="618"/>
      <c r="M121" s="618"/>
      <c r="N121" s="618"/>
      <c r="O121" s="618"/>
      <c r="P121" s="618"/>
      <c r="Q121" s="618"/>
      <c r="R121" s="618"/>
      <c r="S121" s="618"/>
      <c r="T121" s="618"/>
      <c r="U121" s="618"/>
      <c r="V121" s="618"/>
      <c r="W121" s="618"/>
      <c r="X121" s="618"/>
      <c r="Y121" s="618"/>
      <c r="Z121" s="619"/>
      <c r="AA121" s="391"/>
      <c r="AB121" s="8"/>
      <c r="AC121" s="3"/>
      <c r="AD121" s="1"/>
    </row>
    <row r="122" spans="2:30" ht="30" hidden="1" customHeight="1" thickTop="1" thickBot="1" x14ac:dyDescent="0.35">
      <c r="B122" s="1"/>
      <c r="C122" s="558"/>
      <c r="D122" s="379"/>
      <c r="E122" s="385"/>
      <c r="F122" s="616"/>
      <c r="G122" s="617"/>
      <c r="H122" s="617"/>
      <c r="I122" s="617"/>
      <c r="J122" s="617"/>
      <c r="K122" s="618"/>
      <c r="L122" s="618"/>
      <c r="M122" s="618"/>
      <c r="N122" s="618"/>
      <c r="O122" s="618"/>
      <c r="P122" s="618"/>
      <c r="Q122" s="618"/>
      <c r="R122" s="618"/>
      <c r="S122" s="618"/>
      <c r="T122" s="618"/>
      <c r="U122" s="618"/>
      <c r="V122" s="618"/>
      <c r="W122" s="618"/>
      <c r="X122" s="618"/>
      <c r="Y122" s="618"/>
      <c r="Z122" s="619"/>
      <c r="AA122" s="391"/>
      <c r="AB122" s="8"/>
      <c r="AC122" s="3"/>
      <c r="AD122" s="1"/>
    </row>
    <row r="123" spans="2:30" ht="30" hidden="1" customHeight="1" thickTop="1" thickBot="1" x14ac:dyDescent="0.35">
      <c r="B123" s="1"/>
      <c r="C123" s="558"/>
      <c r="D123" s="366"/>
      <c r="E123" s="367"/>
      <c r="F123" s="616"/>
      <c r="G123" s="617"/>
      <c r="H123" s="617"/>
      <c r="I123" s="617"/>
      <c r="J123" s="617"/>
      <c r="K123" s="618"/>
      <c r="L123" s="618"/>
      <c r="M123" s="618"/>
      <c r="N123" s="618"/>
      <c r="O123" s="618"/>
      <c r="P123" s="618"/>
      <c r="Q123" s="618"/>
      <c r="R123" s="618"/>
      <c r="S123" s="618"/>
      <c r="T123" s="618"/>
      <c r="U123" s="618"/>
      <c r="V123" s="618"/>
      <c r="W123" s="618"/>
      <c r="X123" s="618"/>
      <c r="Y123" s="618"/>
      <c r="Z123" s="619"/>
      <c r="AA123" s="391"/>
      <c r="AB123" s="8"/>
      <c r="AC123" s="3"/>
      <c r="AD123" s="1"/>
    </row>
    <row r="124" spans="2:30" ht="30" hidden="1" customHeight="1" thickTop="1" thickBot="1" x14ac:dyDescent="0.35">
      <c r="B124" s="1"/>
      <c r="C124" s="558"/>
      <c r="D124" s="366"/>
      <c r="E124" s="367"/>
      <c r="F124" s="616"/>
      <c r="G124" s="617"/>
      <c r="H124" s="617"/>
      <c r="I124" s="617"/>
      <c r="J124" s="617"/>
      <c r="K124" s="618"/>
      <c r="L124" s="618"/>
      <c r="M124" s="618"/>
      <c r="N124" s="618"/>
      <c r="O124" s="618"/>
      <c r="P124" s="618"/>
      <c r="Q124" s="618"/>
      <c r="R124" s="618"/>
      <c r="S124" s="618"/>
      <c r="T124" s="618"/>
      <c r="U124" s="618"/>
      <c r="V124" s="618"/>
      <c r="W124" s="618"/>
      <c r="X124" s="618"/>
      <c r="Y124" s="618"/>
      <c r="Z124" s="619"/>
      <c r="AA124" s="391"/>
      <c r="AB124" s="8"/>
      <c r="AC124" s="3"/>
      <c r="AD124" s="1"/>
    </row>
    <row r="125" spans="2:30" ht="30" hidden="1" customHeight="1" thickTop="1" thickBot="1" x14ac:dyDescent="0.35">
      <c r="B125" s="1"/>
      <c r="C125" s="558"/>
      <c r="D125" s="379"/>
      <c r="E125" s="385"/>
      <c r="F125" s="616"/>
      <c r="G125" s="617"/>
      <c r="H125" s="617"/>
      <c r="I125" s="617"/>
      <c r="J125" s="617"/>
      <c r="K125" s="618"/>
      <c r="L125" s="618"/>
      <c r="M125" s="618"/>
      <c r="N125" s="618"/>
      <c r="O125" s="618"/>
      <c r="P125" s="618"/>
      <c r="Q125" s="618"/>
      <c r="R125" s="618"/>
      <c r="S125" s="618"/>
      <c r="T125" s="618"/>
      <c r="U125" s="618"/>
      <c r="V125" s="618"/>
      <c r="W125" s="618"/>
      <c r="X125" s="618"/>
      <c r="Y125" s="618"/>
      <c r="Z125" s="619"/>
      <c r="AA125" s="391"/>
      <c r="AB125" s="8"/>
      <c r="AC125" s="3"/>
      <c r="AD125" s="1"/>
    </row>
    <row r="126" spans="2:30" ht="30" hidden="1" customHeight="1" thickTop="1" thickBot="1" x14ac:dyDescent="0.35">
      <c r="B126" s="1"/>
      <c r="C126" s="558"/>
      <c r="D126" s="379"/>
      <c r="E126" s="385"/>
      <c r="F126" s="616"/>
      <c r="G126" s="617"/>
      <c r="H126" s="617"/>
      <c r="I126" s="617"/>
      <c r="J126" s="617"/>
      <c r="K126" s="618"/>
      <c r="L126" s="618"/>
      <c r="M126" s="618"/>
      <c r="N126" s="618"/>
      <c r="O126" s="618"/>
      <c r="P126" s="618"/>
      <c r="Q126" s="618"/>
      <c r="R126" s="618"/>
      <c r="S126" s="618"/>
      <c r="T126" s="618"/>
      <c r="U126" s="618"/>
      <c r="V126" s="618"/>
      <c r="W126" s="618"/>
      <c r="X126" s="618"/>
      <c r="Y126" s="618"/>
      <c r="Z126" s="619"/>
      <c r="AA126" s="391"/>
      <c r="AB126" s="8"/>
      <c r="AC126" s="3"/>
      <c r="AD126" s="1"/>
    </row>
    <row r="127" spans="2:30" ht="30" hidden="1" customHeight="1" thickTop="1" thickBot="1" x14ac:dyDescent="0.35">
      <c r="B127" s="1"/>
      <c r="C127" s="558"/>
      <c r="D127" s="366"/>
      <c r="E127" s="367"/>
      <c r="F127" s="616"/>
      <c r="G127" s="617"/>
      <c r="H127" s="617"/>
      <c r="I127" s="617"/>
      <c r="J127" s="617"/>
      <c r="K127" s="618"/>
      <c r="L127" s="618"/>
      <c r="M127" s="618"/>
      <c r="N127" s="618"/>
      <c r="O127" s="618"/>
      <c r="P127" s="618"/>
      <c r="Q127" s="618"/>
      <c r="R127" s="618"/>
      <c r="S127" s="618"/>
      <c r="T127" s="618"/>
      <c r="U127" s="618"/>
      <c r="V127" s="618"/>
      <c r="W127" s="618"/>
      <c r="X127" s="618"/>
      <c r="Y127" s="618"/>
      <c r="Z127" s="619"/>
      <c r="AA127" s="391"/>
      <c r="AB127" s="8"/>
      <c r="AC127" s="3"/>
      <c r="AD127" s="1"/>
    </row>
    <row r="128" spans="2:30" ht="30" hidden="1" customHeight="1" thickTop="1" thickBot="1" x14ac:dyDescent="0.35">
      <c r="B128" s="1"/>
      <c r="C128" s="558"/>
      <c r="D128" s="366"/>
      <c r="E128" s="367"/>
      <c r="F128" s="616"/>
      <c r="G128" s="617"/>
      <c r="H128" s="617"/>
      <c r="I128" s="617"/>
      <c r="J128" s="617"/>
      <c r="K128" s="618"/>
      <c r="L128" s="618"/>
      <c r="M128" s="618"/>
      <c r="N128" s="618"/>
      <c r="O128" s="618"/>
      <c r="P128" s="618"/>
      <c r="Q128" s="618"/>
      <c r="R128" s="618"/>
      <c r="S128" s="618"/>
      <c r="T128" s="618"/>
      <c r="U128" s="618"/>
      <c r="V128" s="618"/>
      <c r="W128" s="618"/>
      <c r="X128" s="618"/>
      <c r="Y128" s="618"/>
      <c r="Z128" s="619"/>
      <c r="AA128" s="391"/>
      <c r="AB128" s="8"/>
      <c r="AC128" s="3"/>
      <c r="AD128" s="1"/>
    </row>
    <row r="129" spans="2:36" ht="30" hidden="1" customHeight="1" thickTop="1" thickBot="1" x14ac:dyDescent="0.35">
      <c r="B129" s="1"/>
      <c r="C129" s="558"/>
      <c r="D129" s="379"/>
      <c r="E129" s="385"/>
      <c r="F129" s="616"/>
      <c r="G129" s="617"/>
      <c r="H129" s="617"/>
      <c r="I129" s="617"/>
      <c r="J129" s="617"/>
      <c r="K129" s="618"/>
      <c r="L129" s="618"/>
      <c r="M129" s="618"/>
      <c r="N129" s="618"/>
      <c r="O129" s="618"/>
      <c r="P129" s="618"/>
      <c r="Q129" s="618"/>
      <c r="R129" s="618"/>
      <c r="S129" s="618"/>
      <c r="T129" s="618"/>
      <c r="U129" s="618"/>
      <c r="V129" s="618"/>
      <c r="W129" s="618"/>
      <c r="X129" s="618"/>
      <c r="Y129" s="618"/>
      <c r="Z129" s="619"/>
      <c r="AA129" s="391"/>
      <c r="AB129" s="8"/>
      <c r="AC129" s="3"/>
      <c r="AD129" s="1"/>
    </row>
    <row r="130" spans="2:36" ht="30" hidden="1" customHeight="1" thickTop="1" thickBot="1" x14ac:dyDescent="0.35">
      <c r="B130" s="1"/>
      <c r="C130" s="558"/>
      <c r="D130" s="379"/>
      <c r="E130" s="385"/>
      <c r="F130" s="616"/>
      <c r="G130" s="617"/>
      <c r="H130" s="617"/>
      <c r="I130" s="617"/>
      <c r="J130" s="617"/>
      <c r="K130" s="618"/>
      <c r="L130" s="618"/>
      <c r="M130" s="618"/>
      <c r="N130" s="618"/>
      <c r="O130" s="618"/>
      <c r="P130" s="618"/>
      <c r="Q130" s="618"/>
      <c r="R130" s="618"/>
      <c r="S130" s="618"/>
      <c r="T130" s="618"/>
      <c r="U130" s="618"/>
      <c r="V130" s="618"/>
      <c r="W130" s="618"/>
      <c r="X130" s="618"/>
      <c r="Y130" s="618"/>
      <c r="Z130" s="619"/>
      <c r="AA130" s="391"/>
      <c r="AB130" s="8"/>
      <c r="AC130" s="3"/>
      <c r="AD130" s="1"/>
    </row>
    <row r="131" spans="2:36" ht="30" hidden="1" customHeight="1" thickTop="1" thickBot="1" x14ac:dyDescent="0.35">
      <c r="B131" s="1"/>
      <c r="C131" s="558"/>
      <c r="D131" s="366"/>
      <c r="E131" s="367"/>
      <c r="F131" s="616"/>
      <c r="G131" s="617"/>
      <c r="H131" s="617"/>
      <c r="I131" s="617"/>
      <c r="J131" s="617"/>
      <c r="K131" s="618"/>
      <c r="L131" s="618"/>
      <c r="M131" s="618"/>
      <c r="N131" s="618"/>
      <c r="O131" s="618"/>
      <c r="P131" s="618"/>
      <c r="Q131" s="618"/>
      <c r="R131" s="618"/>
      <c r="S131" s="618"/>
      <c r="T131" s="618"/>
      <c r="U131" s="618"/>
      <c r="V131" s="618"/>
      <c r="W131" s="618"/>
      <c r="X131" s="618"/>
      <c r="Y131" s="618"/>
      <c r="Z131" s="619"/>
      <c r="AA131" s="391"/>
      <c r="AB131" s="8"/>
      <c r="AC131" s="3"/>
      <c r="AD131" s="1"/>
    </row>
    <row r="132" spans="2:36" ht="30" hidden="1" customHeight="1" thickTop="1" thickBot="1" x14ac:dyDescent="0.35">
      <c r="B132" s="1"/>
      <c r="C132" s="558"/>
      <c r="D132" s="379"/>
      <c r="E132" s="385"/>
      <c r="F132" s="616"/>
      <c r="G132" s="617"/>
      <c r="H132" s="617"/>
      <c r="I132" s="617"/>
      <c r="J132" s="617"/>
      <c r="K132" s="618"/>
      <c r="L132" s="618"/>
      <c r="M132" s="618"/>
      <c r="N132" s="618"/>
      <c r="O132" s="618"/>
      <c r="P132" s="618"/>
      <c r="Q132" s="618"/>
      <c r="R132" s="618"/>
      <c r="S132" s="618"/>
      <c r="T132" s="618"/>
      <c r="U132" s="618"/>
      <c r="V132" s="618"/>
      <c r="W132" s="618"/>
      <c r="X132" s="618"/>
      <c r="Y132" s="618"/>
      <c r="Z132" s="619"/>
      <c r="AA132" s="391"/>
      <c r="AB132" s="8"/>
      <c r="AC132" s="3"/>
      <c r="AD132" s="1"/>
    </row>
    <row r="133" spans="2:36" ht="30" hidden="1" customHeight="1" thickTop="1" thickBot="1" x14ac:dyDescent="0.35">
      <c r="B133" s="1"/>
      <c r="C133" s="558"/>
      <c r="D133" s="366"/>
      <c r="E133" s="367"/>
      <c r="F133" s="616"/>
      <c r="G133" s="617"/>
      <c r="H133" s="617"/>
      <c r="I133" s="617"/>
      <c r="J133" s="617"/>
      <c r="K133" s="618"/>
      <c r="L133" s="618"/>
      <c r="M133" s="618"/>
      <c r="N133" s="618"/>
      <c r="O133" s="618"/>
      <c r="P133" s="618"/>
      <c r="Q133" s="618"/>
      <c r="R133" s="618"/>
      <c r="S133" s="618"/>
      <c r="T133" s="618"/>
      <c r="U133" s="618"/>
      <c r="V133" s="618"/>
      <c r="W133" s="618"/>
      <c r="X133" s="618"/>
      <c r="Y133" s="618"/>
      <c r="Z133" s="619"/>
      <c r="AA133" s="391"/>
      <c r="AB133" s="8"/>
      <c r="AC133" s="3"/>
      <c r="AD133" s="1"/>
    </row>
    <row r="134" spans="2:36" ht="30" hidden="1" customHeight="1" thickTop="1" thickBot="1" x14ac:dyDescent="0.35">
      <c r="B134" s="1"/>
      <c r="C134" s="558"/>
      <c r="D134" s="366"/>
      <c r="E134" s="367"/>
      <c r="F134" s="616"/>
      <c r="G134" s="617"/>
      <c r="H134" s="617"/>
      <c r="I134" s="617"/>
      <c r="J134" s="617"/>
      <c r="K134" s="618"/>
      <c r="L134" s="618"/>
      <c r="M134" s="618"/>
      <c r="N134" s="618"/>
      <c r="O134" s="618"/>
      <c r="P134" s="618"/>
      <c r="Q134" s="618"/>
      <c r="R134" s="618"/>
      <c r="S134" s="618"/>
      <c r="T134" s="618"/>
      <c r="U134" s="618"/>
      <c r="V134" s="618"/>
      <c r="W134" s="618"/>
      <c r="X134" s="618"/>
      <c r="Y134" s="618"/>
      <c r="Z134" s="619"/>
      <c r="AA134" s="391"/>
      <c r="AB134" s="8"/>
      <c r="AC134" s="3"/>
      <c r="AD134" s="1"/>
    </row>
    <row r="135" spans="2:36" ht="30" hidden="1" customHeight="1" thickTop="1" thickBot="1" x14ac:dyDescent="0.35">
      <c r="B135" s="1"/>
      <c r="C135" s="558"/>
      <c r="D135" s="379"/>
      <c r="E135" s="385"/>
      <c r="F135" s="616"/>
      <c r="G135" s="617"/>
      <c r="H135" s="617"/>
      <c r="I135" s="617"/>
      <c r="J135" s="617"/>
      <c r="K135" s="618"/>
      <c r="L135" s="618"/>
      <c r="M135" s="618"/>
      <c r="N135" s="618"/>
      <c r="O135" s="618"/>
      <c r="P135" s="618"/>
      <c r="Q135" s="618"/>
      <c r="R135" s="618"/>
      <c r="S135" s="618"/>
      <c r="T135" s="618"/>
      <c r="U135" s="618"/>
      <c r="V135" s="618"/>
      <c r="W135" s="618"/>
      <c r="X135" s="618"/>
      <c r="Y135" s="618"/>
      <c r="Z135" s="619"/>
      <c r="AA135" s="391"/>
      <c r="AB135" s="8"/>
      <c r="AC135" s="3"/>
      <c r="AD135" s="1"/>
    </row>
    <row r="136" spans="2:36" ht="30" hidden="1" customHeight="1" thickTop="1" thickBot="1" x14ac:dyDescent="0.35">
      <c r="B136" s="1"/>
      <c r="C136" s="558"/>
      <c r="D136" s="379"/>
      <c r="E136" s="385"/>
      <c r="F136" s="616"/>
      <c r="G136" s="617"/>
      <c r="H136" s="617"/>
      <c r="I136" s="617"/>
      <c r="J136" s="617"/>
      <c r="K136" s="618"/>
      <c r="L136" s="618"/>
      <c r="M136" s="618"/>
      <c r="N136" s="618"/>
      <c r="O136" s="618"/>
      <c r="P136" s="618"/>
      <c r="Q136" s="618"/>
      <c r="R136" s="618"/>
      <c r="S136" s="618"/>
      <c r="T136" s="618"/>
      <c r="U136" s="618"/>
      <c r="V136" s="618"/>
      <c r="W136" s="618"/>
      <c r="X136" s="618"/>
      <c r="Y136" s="618"/>
      <c r="Z136" s="619"/>
      <c r="AA136" s="391"/>
      <c r="AB136" s="8"/>
      <c r="AC136" s="3"/>
      <c r="AD136" s="1"/>
    </row>
    <row r="137" spans="2:36" ht="30" hidden="1" customHeight="1" thickTop="1" thickBot="1" x14ac:dyDescent="0.35">
      <c r="B137" s="1"/>
      <c r="C137" s="558"/>
      <c r="D137" s="366"/>
      <c r="E137" s="367"/>
      <c r="F137" s="616"/>
      <c r="G137" s="617"/>
      <c r="H137" s="617"/>
      <c r="I137" s="617"/>
      <c r="J137" s="617"/>
      <c r="K137" s="618"/>
      <c r="L137" s="618"/>
      <c r="M137" s="618"/>
      <c r="N137" s="618"/>
      <c r="O137" s="618"/>
      <c r="P137" s="618"/>
      <c r="Q137" s="618"/>
      <c r="R137" s="618"/>
      <c r="S137" s="618"/>
      <c r="T137" s="618"/>
      <c r="U137" s="618"/>
      <c r="V137" s="618"/>
      <c r="W137" s="618"/>
      <c r="X137" s="618"/>
      <c r="Y137" s="618"/>
      <c r="Z137" s="619"/>
      <c r="AA137" s="391"/>
      <c r="AB137" s="8"/>
      <c r="AC137" s="3"/>
      <c r="AD137" s="1"/>
    </row>
    <row r="138" spans="2:36" ht="30" hidden="1" customHeight="1" thickTop="1" thickBot="1" x14ac:dyDescent="0.35">
      <c r="B138" s="1"/>
      <c r="C138" s="558"/>
      <c r="D138" s="366"/>
      <c r="E138" s="367"/>
      <c r="F138" s="616"/>
      <c r="G138" s="617"/>
      <c r="H138" s="617"/>
      <c r="I138" s="617"/>
      <c r="J138" s="617"/>
      <c r="K138" s="618"/>
      <c r="L138" s="618"/>
      <c r="M138" s="618"/>
      <c r="N138" s="618"/>
      <c r="O138" s="618"/>
      <c r="P138" s="618"/>
      <c r="Q138" s="618"/>
      <c r="R138" s="618"/>
      <c r="S138" s="618"/>
      <c r="T138" s="618"/>
      <c r="U138" s="618"/>
      <c r="V138" s="618"/>
      <c r="W138" s="618"/>
      <c r="X138" s="618"/>
      <c r="Y138" s="618"/>
      <c r="Z138" s="619"/>
      <c r="AA138" s="391"/>
      <c r="AB138" s="8"/>
      <c r="AC138" s="3"/>
      <c r="AD138" s="1"/>
    </row>
    <row r="139" spans="2:36" ht="30" hidden="1" customHeight="1" thickTop="1" thickBot="1" x14ac:dyDescent="0.35">
      <c r="B139" s="1"/>
      <c r="C139" s="558"/>
      <c r="D139" s="379"/>
      <c r="E139" s="385"/>
      <c r="F139" s="616"/>
      <c r="G139" s="617"/>
      <c r="H139" s="617"/>
      <c r="I139" s="617"/>
      <c r="J139" s="617"/>
      <c r="K139" s="618"/>
      <c r="L139" s="618"/>
      <c r="M139" s="618"/>
      <c r="N139" s="618"/>
      <c r="O139" s="618"/>
      <c r="P139" s="618"/>
      <c r="Q139" s="618"/>
      <c r="R139" s="618"/>
      <c r="S139" s="618"/>
      <c r="T139" s="618"/>
      <c r="U139" s="618"/>
      <c r="V139" s="618"/>
      <c r="W139" s="618"/>
      <c r="X139" s="618"/>
      <c r="Y139" s="618"/>
      <c r="Z139" s="619"/>
      <c r="AA139" s="391"/>
      <c r="AB139" s="8"/>
      <c r="AC139" s="3"/>
      <c r="AD139" s="1"/>
    </row>
    <row r="140" spans="2:36" ht="30" hidden="1" customHeight="1" thickTop="1" thickBot="1" x14ac:dyDescent="0.35">
      <c r="B140" s="1"/>
      <c r="C140" s="558"/>
      <c r="D140" s="379"/>
      <c r="E140" s="385"/>
      <c r="F140" s="616"/>
      <c r="G140" s="617"/>
      <c r="H140" s="617"/>
      <c r="I140" s="617"/>
      <c r="J140" s="617"/>
      <c r="K140" s="618"/>
      <c r="L140" s="618"/>
      <c r="M140" s="618"/>
      <c r="N140" s="618"/>
      <c r="O140" s="618"/>
      <c r="P140" s="618"/>
      <c r="Q140" s="618"/>
      <c r="R140" s="618"/>
      <c r="S140" s="618"/>
      <c r="T140" s="618"/>
      <c r="U140" s="618"/>
      <c r="V140" s="618"/>
      <c r="W140" s="618"/>
      <c r="X140" s="618"/>
      <c r="Y140" s="618"/>
      <c r="Z140" s="619"/>
      <c r="AA140" s="391"/>
      <c r="AB140" s="8"/>
      <c r="AC140" s="3"/>
      <c r="AD140" s="1"/>
    </row>
    <row r="141" spans="2:36" ht="30" customHeight="1" thickTop="1" thickBot="1" x14ac:dyDescent="0.35">
      <c r="B141" s="1"/>
      <c r="C141" s="559"/>
      <c r="D141" s="369"/>
      <c r="E141" s="370"/>
      <c r="F141" s="622"/>
      <c r="G141" s="623"/>
      <c r="H141" s="623"/>
      <c r="I141" s="623"/>
      <c r="J141" s="623"/>
      <c r="K141" s="624"/>
      <c r="L141" s="624"/>
      <c r="M141" s="624"/>
      <c r="N141" s="624"/>
      <c r="O141" s="624"/>
      <c r="P141" s="624"/>
      <c r="Q141" s="624"/>
      <c r="R141" s="624"/>
      <c r="S141" s="624"/>
      <c r="T141" s="624"/>
      <c r="U141" s="624"/>
      <c r="V141" s="624"/>
      <c r="W141" s="624"/>
      <c r="X141" s="624"/>
      <c r="Y141" s="624"/>
      <c r="Z141" s="625"/>
      <c r="AA141" s="391"/>
      <c r="AB141" s="8" t="b">
        <v>1</v>
      </c>
      <c r="AC141" s="3"/>
      <c r="AD141" s="1"/>
    </row>
    <row r="142" spans="2:36" ht="4.95" customHeight="1" thickTop="1" thickBot="1" x14ac:dyDescent="0.35">
      <c r="B142" s="357"/>
      <c r="C142" s="152"/>
      <c r="D142" s="153"/>
      <c r="E142" s="153"/>
      <c r="F142" s="99"/>
      <c r="G142" s="99"/>
      <c r="H142" s="99"/>
      <c r="I142" s="99"/>
      <c r="J142" s="99"/>
      <c r="K142" s="161"/>
      <c r="L142" s="161"/>
      <c r="M142" s="161"/>
      <c r="N142" s="161"/>
      <c r="O142" s="161"/>
      <c r="P142" s="161"/>
      <c r="Q142" s="161"/>
      <c r="R142" s="161"/>
      <c r="S142" s="161"/>
      <c r="T142" s="161"/>
      <c r="U142" s="161"/>
      <c r="V142" s="161"/>
      <c r="W142" s="161"/>
      <c r="X142" s="161"/>
      <c r="Y142" s="161"/>
      <c r="Z142" s="161"/>
      <c r="AA142" s="391"/>
      <c r="AB142" s="8" t="s">
        <v>160</v>
      </c>
      <c r="AC142" s="3"/>
      <c r="AD142" s="1"/>
    </row>
    <row r="143" spans="2:36" ht="30" customHeight="1" thickTop="1" thickBot="1" x14ac:dyDescent="0.35">
      <c r="B143" s="357"/>
      <c r="C143" s="371" t="s">
        <v>197</v>
      </c>
      <c r="D143" s="372"/>
      <c r="E143" s="348" t="s">
        <v>143</v>
      </c>
      <c r="F143" s="383">
        <f>'DR_Contracted Energy'!I132</f>
        <v>0</v>
      </c>
      <c r="G143" s="380">
        <f>'DR_Contracted Energy'!J132</f>
        <v>0</v>
      </c>
      <c r="H143" s="380">
        <f>'DR_Contracted Energy'!K132</f>
        <v>0</v>
      </c>
      <c r="I143" s="380">
        <f>'DR_Contracted Energy'!L132</f>
        <v>0</v>
      </c>
      <c r="J143" s="380">
        <f>'DR_Contracted Energy'!M132</f>
        <v>0</v>
      </c>
      <c r="K143" s="353">
        <f>'DR_Contracted Energy'!N132</f>
        <v>0</v>
      </c>
      <c r="L143" s="353">
        <f>'DR_Contracted Energy'!O132</f>
        <v>0</v>
      </c>
      <c r="M143" s="353">
        <f>'DR_Contracted Energy'!P132</f>
        <v>0</v>
      </c>
      <c r="N143" s="353">
        <f>'DR_Contracted Energy'!Q132</f>
        <v>0</v>
      </c>
      <c r="O143" s="353">
        <f>'DR_Contracted Energy'!R132</f>
        <v>0</v>
      </c>
      <c r="P143" s="353">
        <f>'DR_Contracted Energy'!S132</f>
        <v>0</v>
      </c>
      <c r="Q143" s="353">
        <f>'DR_Contracted Energy'!T132</f>
        <v>0</v>
      </c>
      <c r="R143" s="353">
        <f>'DR_Contracted Energy'!U132</f>
        <v>0</v>
      </c>
      <c r="S143" s="353">
        <f>'DR_Contracted Energy'!V132</f>
        <v>0</v>
      </c>
      <c r="T143" s="353">
        <f>'DR_Contracted Energy'!W132</f>
        <v>0</v>
      </c>
      <c r="U143" s="353">
        <f>'DR_Contracted Energy'!X132</f>
        <v>0</v>
      </c>
      <c r="V143" s="353">
        <f>'DR_Contracted Energy'!Y132</f>
        <v>0</v>
      </c>
      <c r="W143" s="353">
        <f>'DR_Contracted Energy'!Z132</f>
        <v>0</v>
      </c>
      <c r="X143" s="353">
        <f>'DR_Contracted Energy'!AA132</f>
        <v>0</v>
      </c>
      <c r="Y143" s="353">
        <f>'DR_Contracted Energy'!AB132</f>
        <v>0</v>
      </c>
      <c r="Z143" s="354">
        <f>'DR_Contracted Energy'!AC132</f>
        <v>0</v>
      </c>
      <c r="AA143" s="391"/>
      <c r="AB143" s="8" t="s">
        <v>160</v>
      </c>
      <c r="AC143" s="3"/>
      <c r="AD143" s="1"/>
    </row>
    <row r="144" spans="2:36" s="19" customFormat="1" ht="30" customHeight="1" thickTop="1" thickBot="1" x14ac:dyDescent="0.35">
      <c r="B144" s="358"/>
      <c r="C144" s="541" t="str" cm="1">
        <f t="array" ref="C144">_xlfn._xlws.FILTER('DR_Contracted Energy'!$F$10:$AE$129,'DR_Contracted Energy'!$AE$10:$AE$129,"true")</f>
        <v>true</v>
      </c>
      <c r="D144" s="374"/>
      <c r="E144" s="375"/>
      <c r="F144" s="612"/>
      <c r="G144" s="613"/>
      <c r="H144" s="613"/>
      <c r="I144" s="613"/>
      <c r="J144" s="613"/>
      <c r="K144" s="442"/>
      <c r="L144" s="442"/>
      <c r="M144" s="442"/>
      <c r="N144" s="442"/>
      <c r="O144" s="442"/>
      <c r="P144" s="442"/>
      <c r="Q144" s="442"/>
      <c r="R144" s="442"/>
      <c r="S144" s="442"/>
      <c r="T144" s="442"/>
      <c r="U144" s="442"/>
      <c r="V144" s="442"/>
      <c r="W144" s="442"/>
      <c r="X144" s="442"/>
      <c r="Y144" s="442"/>
      <c r="Z144" s="443"/>
      <c r="AA144" s="391"/>
      <c r="AB144" s="13"/>
      <c r="AC144" s="155"/>
      <c r="AD144" s="154"/>
      <c r="AG144" s="156"/>
      <c r="AH144" s="156"/>
      <c r="AI144" s="156"/>
      <c r="AJ144" s="156"/>
    </row>
    <row r="145" spans="2:30" ht="30" customHeight="1" thickTop="1" thickBot="1" x14ac:dyDescent="0.35">
      <c r="B145" s="357"/>
      <c r="C145" s="540"/>
      <c r="D145" s="366"/>
      <c r="E145" s="367"/>
      <c r="F145" s="614"/>
      <c r="G145" s="615"/>
      <c r="H145" s="615"/>
      <c r="I145" s="615"/>
      <c r="J145" s="615"/>
      <c r="K145" s="402"/>
      <c r="L145" s="402"/>
      <c r="M145" s="402"/>
      <c r="N145" s="402"/>
      <c r="O145" s="402"/>
      <c r="P145" s="402"/>
      <c r="Q145" s="402"/>
      <c r="R145" s="402"/>
      <c r="S145" s="402"/>
      <c r="T145" s="402"/>
      <c r="U145" s="402"/>
      <c r="V145" s="402"/>
      <c r="W145" s="402"/>
      <c r="X145" s="402"/>
      <c r="Y145" s="402"/>
      <c r="Z145" s="403"/>
      <c r="AA145" s="391"/>
      <c r="AB145" s="8"/>
      <c r="AC145" s="3"/>
      <c r="AD145" s="1"/>
    </row>
    <row r="146" spans="2:30" ht="30" customHeight="1" thickTop="1" thickBot="1" x14ac:dyDescent="0.35">
      <c r="B146" s="357"/>
      <c r="C146" s="540"/>
      <c r="D146" s="366"/>
      <c r="E146" s="367"/>
      <c r="F146" s="614"/>
      <c r="G146" s="615"/>
      <c r="H146" s="615"/>
      <c r="I146" s="615"/>
      <c r="J146" s="615"/>
      <c r="K146" s="402"/>
      <c r="L146" s="402"/>
      <c r="M146" s="402"/>
      <c r="N146" s="402"/>
      <c r="O146" s="402"/>
      <c r="P146" s="402"/>
      <c r="Q146" s="402"/>
      <c r="R146" s="402"/>
      <c r="S146" s="402"/>
      <c r="T146" s="402"/>
      <c r="U146" s="402"/>
      <c r="V146" s="402"/>
      <c r="W146" s="402"/>
      <c r="X146" s="402"/>
      <c r="Y146" s="402"/>
      <c r="Z146" s="403"/>
      <c r="AA146" s="391"/>
      <c r="AB146" s="8"/>
      <c r="AC146" s="3"/>
      <c r="AD146" s="1"/>
    </row>
    <row r="147" spans="2:30" ht="30" customHeight="1" thickTop="1" thickBot="1" x14ac:dyDescent="0.35">
      <c r="B147" s="357"/>
      <c r="C147" s="540"/>
      <c r="D147" s="366"/>
      <c r="E147" s="367"/>
      <c r="F147" s="614"/>
      <c r="G147" s="615"/>
      <c r="H147" s="615"/>
      <c r="I147" s="615"/>
      <c r="J147" s="615"/>
      <c r="K147" s="402"/>
      <c r="L147" s="402"/>
      <c r="M147" s="402"/>
      <c r="N147" s="402"/>
      <c r="O147" s="402"/>
      <c r="P147" s="402"/>
      <c r="Q147" s="402"/>
      <c r="R147" s="402"/>
      <c r="S147" s="402"/>
      <c r="T147" s="402"/>
      <c r="U147" s="402"/>
      <c r="V147" s="402"/>
      <c r="W147" s="402"/>
      <c r="X147" s="402"/>
      <c r="Y147" s="402"/>
      <c r="Z147" s="403"/>
      <c r="AA147" s="391"/>
      <c r="AB147" s="8"/>
      <c r="AC147" s="3"/>
      <c r="AD147" s="1"/>
    </row>
    <row r="148" spans="2:30" ht="30" customHeight="1" thickTop="1" thickBot="1" x14ac:dyDescent="0.35">
      <c r="B148" s="357"/>
      <c r="C148" s="540"/>
      <c r="D148" s="366"/>
      <c r="E148" s="367"/>
      <c r="F148" s="614"/>
      <c r="G148" s="615"/>
      <c r="H148" s="615"/>
      <c r="I148" s="615"/>
      <c r="J148" s="615"/>
      <c r="K148" s="402"/>
      <c r="L148" s="402"/>
      <c r="M148" s="402"/>
      <c r="N148" s="402"/>
      <c r="O148" s="402"/>
      <c r="P148" s="402"/>
      <c r="Q148" s="402"/>
      <c r="R148" s="402"/>
      <c r="S148" s="402"/>
      <c r="T148" s="402"/>
      <c r="U148" s="402"/>
      <c r="V148" s="402"/>
      <c r="W148" s="402"/>
      <c r="X148" s="402"/>
      <c r="Y148" s="402"/>
      <c r="Z148" s="403"/>
      <c r="AA148" s="391"/>
      <c r="AB148" s="8"/>
      <c r="AC148" s="3"/>
      <c r="AD148" s="1"/>
    </row>
    <row r="149" spans="2:30" ht="30" hidden="1" customHeight="1" thickTop="1" thickBot="1" x14ac:dyDescent="0.35">
      <c r="B149" s="1"/>
      <c r="C149" s="558"/>
      <c r="D149" s="366"/>
      <c r="E149" s="367"/>
      <c r="F149" s="616"/>
      <c r="G149" s="617"/>
      <c r="H149" s="617"/>
      <c r="I149" s="617"/>
      <c r="J149" s="617"/>
      <c r="K149" s="618"/>
      <c r="L149" s="618"/>
      <c r="M149" s="618"/>
      <c r="N149" s="618"/>
      <c r="O149" s="618"/>
      <c r="P149" s="618"/>
      <c r="Q149" s="618"/>
      <c r="R149" s="618"/>
      <c r="S149" s="618"/>
      <c r="T149" s="618"/>
      <c r="U149" s="618"/>
      <c r="V149" s="618"/>
      <c r="W149" s="618"/>
      <c r="X149" s="618"/>
      <c r="Y149" s="618"/>
      <c r="Z149" s="619"/>
      <c r="AA149" s="391"/>
      <c r="AB149" s="8"/>
      <c r="AC149" s="3"/>
      <c r="AD149" s="1"/>
    </row>
    <row r="150" spans="2:30" ht="30" hidden="1" customHeight="1" thickTop="1" thickBot="1" x14ac:dyDescent="0.35">
      <c r="B150" s="1"/>
      <c r="C150" s="558"/>
      <c r="D150" s="366"/>
      <c r="E150" s="367"/>
      <c r="F150" s="616"/>
      <c r="G150" s="617"/>
      <c r="H150" s="617"/>
      <c r="I150" s="617"/>
      <c r="J150" s="617"/>
      <c r="K150" s="618"/>
      <c r="L150" s="618"/>
      <c r="M150" s="618"/>
      <c r="N150" s="618"/>
      <c r="O150" s="618"/>
      <c r="P150" s="618"/>
      <c r="Q150" s="618"/>
      <c r="R150" s="618"/>
      <c r="S150" s="618"/>
      <c r="T150" s="618"/>
      <c r="U150" s="618"/>
      <c r="V150" s="618"/>
      <c r="W150" s="618"/>
      <c r="X150" s="618"/>
      <c r="Y150" s="618"/>
      <c r="Z150" s="619"/>
      <c r="AA150" s="391"/>
      <c r="AB150" s="8"/>
      <c r="AC150" s="3"/>
      <c r="AD150" s="1"/>
    </row>
    <row r="151" spans="2:30" ht="30" hidden="1" customHeight="1" thickTop="1" thickBot="1" x14ac:dyDescent="0.35">
      <c r="B151" s="1"/>
      <c r="C151" s="558"/>
      <c r="D151" s="379"/>
      <c r="E151" s="385"/>
      <c r="F151" s="616"/>
      <c r="G151" s="617"/>
      <c r="H151" s="617"/>
      <c r="I151" s="617"/>
      <c r="J151" s="617"/>
      <c r="K151" s="618"/>
      <c r="L151" s="618"/>
      <c r="M151" s="618"/>
      <c r="N151" s="618"/>
      <c r="O151" s="618"/>
      <c r="P151" s="618"/>
      <c r="Q151" s="618"/>
      <c r="R151" s="618"/>
      <c r="S151" s="618"/>
      <c r="T151" s="618"/>
      <c r="U151" s="618"/>
      <c r="V151" s="618"/>
      <c r="W151" s="618"/>
      <c r="X151" s="618"/>
      <c r="Y151" s="618"/>
      <c r="Z151" s="619"/>
      <c r="AA151" s="391"/>
      <c r="AB151" s="8"/>
      <c r="AC151" s="3"/>
      <c r="AD151" s="1"/>
    </row>
    <row r="152" spans="2:30" ht="30" hidden="1" customHeight="1" thickTop="1" thickBot="1" x14ac:dyDescent="0.35">
      <c r="B152" s="1"/>
      <c r="C152" s="558"/>
      <c r="D152" s="379"/>
      <c r="E152" s="385"/>
      <c r="F152" s="616"/>
      <c r="G152" s="617"/>
      <c r="H152" s="617"/>
      <c r="I152" s="617"/>
      <c r="J152" s="617"/>
      <c r="K152" s="618"/>
      <c r="L152" s="618"/>
      <c r="M152" s="618"/>
      <c r="N152" s="618"/>
      <c r="O152" s="618"/>
      <c r="P152" s="618"/>
      <c r="Q152" s="618"/>
      <c r="R152" s="618"/>
      <c r="S152" s="618"/>
      <c r="T152" s="618"/>
      <c r="U152" s="618"/>
      <c r="V152" s="618"/>
      <c r="W152" s="618"/>
      <c r="X152" s="618"/>
      <c r="Y152" s="618"/>
      <c r="Z152" s="619"/>
      <c r="AA152" s="391"/>
      <c r="AB152" s="8"/>
      <c r="AC152" s="3"/>
      <c r="AD152" s="1"/>
    </row>
    <row r="153" spans="2:30" ht="30" hidden="1" customHeight="1" thickTop="1" thickBot="1" x14ac:dyDescent="0.35">
      <c r="B153" s="1"/>
      <c r="C153" s="558"/>
      <c r="D153" s="366"/>
      <c r="E153" s="367"/>
      <c r="F153" s="616"/>
      <c r="G153" s="617"/>
      <c r="H153" s="617"/>
      <c r="I153" s="617"/>
      <c r="J153" s="617"/>
      <c r="K153" s="618"/>
      <c r="L153" s="618"/>
      <c r="M153" s="618"/>
      <c r="N153" s="618"/>
      <c r="O153" s="618"/>
      <c r="P153" s="618"/>
      <c r="Q153" s="618"/>
      <c r="R153" s="618"/>
      <c r="S153" s="618"/>
      <c r="T153" s="618"/>
      <c r="U153" s="618"/>
      <c r="V153" s="618"/>
      <c r="W153" s="618"/>
      <c r="X153" s="618"/>
      <c r="Y153" s="618"/>
      <c r="Z153" s="619"/>
      <c r="AA153" s="391"/>
      <c r="AB153" s="8"/>
      <c r="AC153" s="3"/>
      <c r="AD153" s="1"/>
    </row>
    <row r="154" spans="2:30" ht="30" hidden="1" customHeight="1" thickTop="1" thickBot="1" x14ac:dyDescent="0.35">
      <c r="B154" s="1"/>
      <c r="C154" s="558"/>
      <c r="D154" s="379"/>
      <c r="E154" s="385"/>
      <c r="F154" s="616"/>
      <c r="G154" s="617"/>
      <c r="H154" s="617"/>
      <c r="I154" s="617"/>
      <c r="J154" s="617"/>
      <c r="K154" s="618"/>
      <c r="L154" s="618"/>
      <c r="M154" s="618"/>
      <c r="N154" s="618"/>
      <c r="O154" s="618"/>
      <c r="P154" s="618"/>
      <c r="Q154" s="618"/>
      <c r="R154" s="618"/>
      <c r="S154" s="618"/>
      <c r="T154" s="618"/>
      <c r="U154" s="618"/>
      <c r="V154" s="618"/>
      <c r="W154" s="618"/>
      <c r="X154" s="618"/>
      <c r="Y154" s="618"/>
      <c r="Z154" s="619"/>
      <c r="AA154" s="391"/>
      <c r="AB154" s="8"/>
      <c r="AC154" s="3"/>
      <c r="AD154" s="1"/>
    </row>
    <row r="155" spans="2:30" ht="30" hidden="1" customHeight="1" thickTop="1" thickBot="1" x14ac:dyDescent="0.35">
      <c r="B155" s="1"/>
      <c r="C155" s="558"/>
      <c r="D155" s="366"/>
      <c r="E155" s="367"/>
      <c r="F155" s="616"/>
      <c r="G155" s="617"/>
      <c r="H155" s="617"/>
      <c r="I155" s="617"/>
      <c r="J155" s="617"/>
      <c r="K155" s="618"/>
      <c r="L155" s="618"/>
      <c r="M155" s="618"/>
      <c r="N155" s="618"/>
      <c r="O155" s="618"/>
      <c r="P155" s="618"/>
      <c r="Q155" s="618"/>
      <c r="R155" s="618"/>
      <c r="S155" s="618"/>
      <c r="T155" s="618"/>
      <c r="U155" s="618"/>
      <c r="V155" s="618"/>
      <c r="W155" s="618"/>
      <c r="X155" s="618"/>
      <c r="Y155" s="618"/>
      <c r="Z155" s="619"/>
      <c r="AA155" s="391"/>
      <c r="AB155" s="8"/>
      <c r="AC155" s="3"/>
      <c r="AD155" s="1"/>
    </row>
    <row r="156" spans="2:30" ht="30" hidden="1" customHeight="1" thickTop="1" thickBot="1" x14ac:dyDescent="0.35">
      <c r="B156" s="1"/>
      <c r="C156" s="558"/>
      <c r="D156" s="366"/>
      <c r="E156" s="367"/>
      <c r="F156" s="616"/>
      <c r="G156" s="617"/>
      <c r="H156" s="617"/>
      <c r="I156" s="617"/>
      <c r="J156" s="617"/>
      <c r="K156" s="618"/>
      <c r="L156" s="618"/>
      <c r="M156" s="618"/>
      <c r="N156" s="618"/>
      <c r="O156" s="618"/>
      <c r="P156" s="618"/>
      <c r="Q156" s="618"/>
      <c r="R156" s="618"/>
      <c r="S156" s="618"/>
      <c r="T156" s="618"/>
      <c r="U156" s="618"/>
      <c r="V156" s="618"/>
      <c r="W156" s="618"/>
      <c r="X156" s="618"/>
      <c r="Y156" s="618"/>
      <c r="Z156" s="619"/>
      <c r="AA156" s="391"/>
      <c r="AB156" s="8"/>
      <c r="AC156" s="3"/>
      <c r="AD156" s="1"/>
    </row>
    <row r="157" spans="2:30" ht="30" hidden="1" customHeight="1" thickTop="1" thickBot="1" x14ac:dyDescent="0.35">
      <c r="B157" s="1"/>
      <c r="C157" s="558"/>
      <c r="D157" s="379"/>
      <c r="E157" s="385"/>
      <c r="F157" s="616"/>
      <c r="G157" s="617"/>
      <c r="H157" s="617"/>
      <c r="I157" s="617"/>
      <c r="J157" s="617"/>
      <c r="K157" s="618"/>
      <c r="L157" s="618"/>
      <c r="M157" s="618"/>
      <c r="N157" s="618"/>
      <c r="O157" s="618"/>
      <c r="P157" s="618"/>
      <c r="Q157" s="618"/>
      <c r="R157" s="618"/>
      <c r="S157" s="618"/>
      <c r="T157" s="618"/>
      <c r="U157" s="618"/>
      <c r="V157" s="618"/>
      <c r="W157" s="618"/>
      <c r="X157" s="618"/>
      <c r="Y157" s="618"/>
      <c r="Z157" s="619"/>
      <c r="AA157" s="391"/>
      <c r="AB157" s="8"/>
      <c r="AC157" s="3"/>
      <c r="AD157" s="1"/>
    </row>
    <row r="158" spans="2:30" ht="30" hidden="1" customHeight="1" thickTop="1" thickBot="1" x14ac:dyDescent="0.35">
      <c r="B158" s="1"/>
      <c r="C158" s="558"/>
      <c r="D158" s="379"/>
      <c r="E158" s="385"/>
      <c r="F158" s="616"/>
      <c r="G158" s="617"/>
      <c r="H158" s="617"/>
      <c r="I158" s="617"/>
      <c r="J158" s="617"/>
      <c r="K158" s="618"/>
      <c r="L158" s="618"/>
      <c r="M158" s="618"/>
      <c r="N158" s="618"/>
      <c r="O158" s="618"/>
      <c r="P158" s="618"/>
      <c r="Q158" s="618"/>
      <c r="R158" s="618"/>
      <c r="S158" s="618"/>
      <c r="T158" s="618"/>
      <c r="U158" s="618"/>
      <c r="V158" s="618"/>
      <c r="W158" s="618"/>
      <c r="X158" s="618"/>
      <c r="Y158" s="618"/>
      <c r="Z158" s="619"/>
      <c r="AA158" s="391"/>
      <c r="AB158" s="8"/>
      <c r="AC158" s="3"/>
      <c r="AD158" s="1"/>
    </row>
    <row r="159" spans="2:30" ht="30" hidden="1" customHeight="1" thickTop="1" thickBot="1" x14ac:dyDescent="0.35">
      <c r="B159" s="1"/>
      <c r="C159" s="558"/>
      <c r="D159" s="366"/>
      <c r="E159" s="367"/>
      <c r="F159" s="616"/>
      <c r="G159" s="617"/>
      <c r="H159" s="617"/>
      <c r="I159" s="617"/>
      <c r="J159" s="617"/>
      <c r="K159" s="618"/>
      <c r="L159" s="618"/>
      <c r="M159" s="618"/>
      <c r="N159" s="618"/>
      <c r="O159" s="618"/>
      <c r="P159" s="618"/>
      <c r="Q159" s="618"/>
      <c r="R159" s="618"/>
      <c r="S159" s="618"/>
      <c r="T159" s="618"/>
      <c r="U159" s="618"/>
      <c r="V159" s="618"/>
      <c r="W159" s="618"/>
      <c r="X159" s="618"/>
      <c r="Y159" s="618"/>
      <c r="Z159" s="619"/>
      <c r="AA159" s="391"/>
      <c r="AB159" s="8"/>
      <c r="AC159" s="3"/>
      <c r="AD159" s="1"/>
    </row>
    <row r="160" spans="2:30" ht="30" hidden="1" customHeight="1" thickTop="1" thickBot="1" x14ac:dyDescent="0.35">
      <c r="B160" s="1"/>
      <c r="C160" s="558"/>
      <c r="D160" s="366"/>
      <c r="E160" s="367"/>
      <c r="F160" s="616"/>
      <c r="G160" s="617"/>
      <c r="H160" s="617"/>
      <c r="I160" s="617"/>
      <c r="J160" s="617"/>
      <c r="K160" s="618"/>
      <c r="L160" s="618"/>
      <c r="M160" s="618"/>
      <c r="N160" s="618"/>
      <c r="O160" s="618"/>
      <c r="P160" s="618"/>
      <c r="Q160" s="618"/>
      <c r="R160" s="618"/>
      <c r="S160" s="618"/>
      <c r="T160" s="618"/>
      <c r="U160" s="618"/>
      <c r="V160" s="618"/>
      <c r="W160" s="618"/>
      <c r="X160" s="618"/>
      <c r="Y160" s="618"/>
      <c r="Z160" s="619"/>
      <c r="AA160" s="391"/>
      <c r="AB160" s="8"/>
      <c r="AC160" s="3"/>
      <c r="AD160" s="1"/>
    </row>
    <row r="161" spans="2:36" ht="30" hidden="1" customHeight="1" thickTop="1" thickBot="1" x14ac:dyDescent="0.35">
      <c r="B161" s="1"/>
      <c r="C161" s="558"/>
      <c r="D161" s="379"/>
      <c r="E161" s="385"/>
      <c r="F161" s="616"/>
      <c r="G161" s="617"/>
      <c r="H161" s="617"/>
      <c r="I161" s="617"/>
      <c r="J161" s="617"/>
      <c r="K161" s="618"/>
      <c r="L161" s="618"/>
      <c r="M161" s="618"/>
      <c r="N161" s="618"/>
      <c r="O161" s="618"/>
      <c r="P161" s="618"/>
      <c r="Q161" s="618"/>
      <c r="R161" s="618"/>
      <c r="S161" s="618"/>
      <c r="T161" s="618"/>
      <c r="U161" s="618"/>
      <c r="V161" s="618"/>
      <c r="W161" s="618"/>
      <c r="X161" s="618"/>
      <c r="Y161" s="618"/>
      <c r="Z161" s="619"/>
      <c r="AA161" s="391"/>
      <c r="AB161" s="8"/>
      <c r="AC161" s="3"/>
      <c r="AD161" s="1"/>
    </row>
    <row r="162" spans="2:36" ht="30" hidden="1" customHeight="1" thickTop="1" thickBot="1" x14ac:dyDescent="0.35">
      <c r="B162" s="1"/>
      <c r="C162" s="558"/>
      <c r="D162" s="379"/>
      <c r="E162" s="385"/>
      <c r="F162" s="616"/>
      <c r="G162" s="617"/>
      <c r="H162" s="617"/>
      <c r="I162" s="617"/>
      <c r="J162" s="617"/>
      <c r="K162" s="618"/>
      <c r="L162" s="618"/>
      <c r="M162" s="618"/>
      <c r="N162" s="618"/>
      <c r="O162" s="618"/>
      <c r="P162" s="618"/>
      <c r="Q162" s="618"/>
      <c r="R162" s="618"/>
      <c r="S162" s="618"/>
      <c r="T162" s="618"/>
      <c r="U162" s="618"/>
      <c r="V162" s="618"/>
      <c r="W162" s="618"/>
      <c r="X162" s="618"/>
      <c r="Y162" s="618"/>
      <c r="Z162" s="619"/>
      <c r="AA162" s="391"/>
      <c r="AB162" s="8"/>
      <c r="AC162" s="3"/>
      <c r="AD162" s="1"/>
    </row>
    <row r="163" spans="2:36" ht="30" hidden="1" customHeight="1" thickTop="1" thickBot="1" x14ac:dyDescent="0.35">
      <c r="B163" s="1"/>
      <c r="C163" s="558"/>
      <c r="D163" s="366"/>
      <c r="E163" s="367"/>
      <c r="F163" s="616"/>
      <c r="G163" s="617"/>
      <c r="H163" s="617"/>
      <c r="I163" s="617"/>
      <c r="J163" s="617"/>
      <c r="K163" s="618"/>
      <c r="L163" s="618"/>
      <c r="M163" s="618"/>
      <c r="N163" s="618"/>
      <c r="O163" s="618"/>
      <c r="P163" s="618"/>
      <c r="Q163" s="618"/>
      <c r="R163" s="618"/>
      <c r="S163" s="618"/>
      <c r="T163" s="618"/>
      <c r="U163" s="618"/>
      <c r="V163" s="618"/>
      <c r="W163" s="618"/>
      <c r="X163" s="618"/>
      <c r="Y163" s="618"/>
      <c r="Z163" s="619"/>
      <c r="AA163" s="391"/>
      <c r="AB163" s="8"/>
      <c r="AC163" s="3"/>
      <c r="AD163" s="1"/>
    </row>
    <row r="164" spans="2:36" ht="30" hidden="1" customHeight="1" thickTop="1" thickBot="1" x14ac:dyDescent="0.35">
      <c r="B164" s="1"/>
      <c r="C164" s="558"/>
      <c r="D164" s="379"/>
      <c r="E164" s="385"/>
      <c r="F164" s="616"/>
      <c r="G164" s="617"/>
      <c r="H164" s="617"/>
      <c r="I164" s="617"/>
      <c r="J164" s="617"/>
      <c r="K164" s="618"/>
      <c r="L164" s="618"/>
      <c r="M164" s="618"/>
      <c r="N164" s="618"/>
      <c r="O164" s="618"/>
      <c r="P164" s="618"/>
      <c r="Q164" s="618"/>
      <c r="R164" s="618"/>
      <c r="S164" s="618"/>
      <c r="T164" s="618"/>
      <c r="U164" s="618"/>
      <c r="V164" s="618"/>
      <c r="W164" s="618"/>
      <c r="X164" s="618"/>
      <c r="Y164" s="618"/>
      <c r="Z164" s="619"/>
      <c r="AA164" s="391"/>
      <c r="AB164" s="8"/>
      <c r="AC164" s="3"/>
      <c r="AD164" s="1"/>
    </row>
    <row r="165" spans="2:36" ht="30" hidden="1" customHeight="1" thickTop="1" thickBot="1" x14ac:dyDescent="0.35">
      <c r="B165" s="1"/>
      <c r="C165" s="558"/>
      <c r="D165" s="366"/>
      <c r="E165" s="367"/>
      <c r="F165" s="616"/>
      <c r="G165" s="617"/>
      <c r="H165" s="617"/>
      <c r="I165" s="617"/>
      <c r="J165" s="617"/>
      <c r="K165" s="618"/>
      <c r="L165" s="618"/>
      <c r="M165" s="618"/>
      <c r="N165" s="618"/>
      <c r="O165" s="618"/>
      <c r="P165" s="618"/>
      <c r="Q165" s="618"/>
      <c r="R165" s="618"/>
      <c r="S165" s="618"/>
      <c r="T165" s="618"/>
      <c r="U165" s="618"/>
      <c r="V165" s="618"/>
      <c r="W165" s="618"/>
      <c r="X165" s="618"/>
      <c r="Y165" s="618"/>
      <c r="Z165" s="619"/>
      <c r="AA165" s="391"/>
      <c r="AB165" s="8"/>
      <c r="AC165" s="3"/>
      <c r="AD165" s="1"/>
    </row>
    <row r="166" spans="2:36" ht="30" hidden="1" customHeight="1" thickTop="1" thickBot="1" x14ac:dyDescent="0.35">
      <c r="B166" s="1"/>
      <c r="C166" s="558"/>
      <c r="D166" s="366"/>
      <c r="E166" s="367"/>
      <c r="F166" s="616"/>
      <c r="G166" s="617"/>
      <c r="H166" s="617"/>
      <c r="I166" s="617"/>
      <c r="J166" s="617"/>
      <c r="K166" s="618"/>
      <c r="L166" s="618"/>
      <c r="M166" s="618"/>
      <c r="N166" s="618"/>
      <c r="O166" s="618"/>
      <c r="P166" s="618"/>
      <c r="Q166" s="618"/>
      <c r="R166" s="618"/>
      <c r="S166" s="618"/>
      <c r="T166" s="618"/>
      <c r="U166" s="618"/>
      <c r="V166" s="618"/>
      <c r="W166" s="618"/>
      <c r="X166" s="618"/>
      <c r="Y166" s="618"/>
      <c r="Z166" s="619"/>
      <c r="AA166" s="391"/>
      <c r="AB166" s="8"/>
      <c r="AC166" s="3"/>
      <c r="AD166" s="1"/>
    </row>
    <row r="167" spans="2:36" ht="30" hidden="1" customHeight="1" thickTop="1" thickBot="1" x14ac:dyDescent="0.35">
      <c r="B167" s="1"/>
      <c r="C167" s="558"/>
      <c r="D167" s="379"/>
      <c r="E167" s="385"/>
      <c r="F167" s="616"/>
      <c r="G167" s="617"/>
      <c r="H167" s="617"/>
      <c r="I167" s="617"/>
      <c r="J167" s="617"/>
      <c r="K167" s="618"/>
      <c r="L167" s="618"/>
      <c r="M167" s="618"/>
      <c r="N167" s="618"/>
      <c r="O167" s="618"/>
      <c r="P167" s="618"/>
      <c r="Q167" s="618"/>
      <c r="R167" s="618"/>
      <c r="S167" s="618"/>
      <c r="T167" s="618"/>
      <c r="U167" s="618"/>
      <c r="V167" s="618"/>
      <c r="W167" s="618"/>
      <c r="X167" s="618"/>
      <c r="Y167" s="618"/>
      <c r="Z167" s="619"/>
      <c r="AA167" s="391"/>
      <c r="AB167" s="8"/>
      <c r="AC167" s="3"/>
      <c r="AD167" s="1"/>
    </row>
    <row r="168" spans="2:36" ht="30" hidden="1" customHeight="1" thickTop="1" thickBot="1" x14ac:dyDescent="0.35">
      <c r="B168" s="1"/>
      <c r="C168" s="558"/>
      <c r="D168" s="379"/>
      <c r="E168" s="385"/>
      <c r="F168" s="616"/>
      <c r="G168" s="617"/>
      <c r="H168" s="617"/>
      <c r="I168" s="617"/>
      <c r="J168" s="617"/>
      <c r="K168" s="618"/>
      <c r="L168" s="618"/>
      <c r="M168" s="618"/>
      <c r="N168" s="618"/>
      <c r="O168" s="618"/>
      <c r="P168" s="618"/>
      <c r="Q168" s="618"/>
      <c r="R168" s="618"/>
      <c r="S168" s="618"/>
      <c r="T168" s="618"/>
      <c r="U168" s="618"/>
      <c r="V168" s="618"/>
      <c r="W168" s="618"/>
      <c r="X168" s="618"/>
      <c r="Y168" s="618"/>
      <c r="Z168" s="619"/>
      <c r="AA168" s="391"/>
      <c r="AB168" s="8"/>
      <c r="AC168" s="3"/>
      <c r="AD168" s="1"/>
    </row>
    <row r="169" spans="2:36" ht="30" hidden="1" customHeight="1" thickTop="1" thickBot="1" x14ac:dyDescent="0.35">
      <c r="B169" s="1"/>
      <c r="C169" s="558"/>
      <c r="D169" s="366"/>
      <c r="E169" s="367"/>
      <c r="F169" s="616"/>
      <c r="G169" s="617"/>
      <c r="H169" s="617"/>
      <c r="I169" s="617"/>
      <c r="J169" s="617"/>
      <c r="K169" s="618"/>
      <c r="L169" s="618"/>
      <c r="M169" s="618"/>
      <c r="N169" s="618"/>
      <c r="O169" s="618"/>
      <c r="P169" s="618"/>
      <c r="Q169" s="618"/>
      <c r="R169" s="618"/>
      <c r="S169" s="618"/>
      <c r="T169" s="618"/>
      <c r="U169" s="618"/>
      <c r="V169" s="618"/>
      <c r="W169" s="618"/>
      <c r="X169" s="618"/>
      <c r="Y169" s="618"/>
      <c r="Z169" s="619"/>
      <c r="AA169" s="391"/>
      <c r="AB169" s="8"/>
      <c r="AC169" s="3"/>
      <c r="AD169" s="1"/>
    </row>
    <row r="170" spans="2:36" ht="30" hidden="1" customHeight="1" thickTop="1" thickBot="1" x14ac:dyDescent="0.35">
      <c r="B170" s="1"/>
      <c r="C170" s="558"/>
      <c r="D170" s="366"/>
      <c r="E170" s="367"/>
      <c r="F170" s="616"/>
      <c r="G170" s="617"/>
      <c r="H170" s="617"/>
      <c r="I170" s="617"/>
      <c r="J170" s="617"/>
      <c r="K170" s="618"/>
      <c r="L170" s="618"/>
      <c r="M170" s="618"/>
      <c r="N170" s="618"/>
      <c r="O170" s="618"/>
      <c r="P170" s="618"/>
      <c r="Q170" s="618"/>
      <c r="R170" s="618"/>
      <c r="S170" s="618"/>
      <c r="T170" s="618"/>
      <c r="U170" s="618"/>
      <c r="V170" s="618"/>
      <c r="W170" s="618"/>
      <c r="X170" s="618"/>
      <c r="Y170" s="618"/>
      <c r="Z170" s="619"/>
      <c r="AA170" s="391"/>
      <c r="AB170" s="8"/>
      <c r="AC170" s="3"/>
      <c r="AD170" s="1"/>
    </row>
    <row r="171" spans="2:36" ht="30" hidden="1" customHeight="1" thickTop="1" thickBot="1" x14ac:dyDescent="0.35">
      <c r="B171" s="1"/>
      <c r="C171" s="558"/>
      <c r="D171" s="379"/>
      <c r="E171" s="385"/>
      <c r="F171" s="616"/>
      <c r="G171" s="617"/>
      <c r="H171" s="617"/>
      <c r="I171" s="617"/>
      <c r="J171" s="617"/>
      <c r="K171" s="618"/>
      <c r="L171" s="618"/>
      <c r="M171" s="618"/>
      <c r="N171" s="618"/>
      <c r="O171" s="618"/>
      <c r="P171" s="618"/>
      <c r="Q171" s="618"/>
      <c r="R171" s="618"/>
      <c r="S171" s="618"/>
      <c r="T171" s="618"/>
      <c r="U171" s="618"/>
      <c r="V171" s="618"/>
      <c r="W171" s="618"/>
      <c r="X171" s="618"/>
      <c r="Y171" s="618"/>
      <c r="Z171" s="619"/>
      <c r="AA171" s="391"/>
      <c r="AB171" s="8"/>
      <c r="AC171" s="3"/>
      <c r="AD171" s="1"/>
    </row>
    <row r="172" spans="2:36" ht="30" hidden="1" customHeight="1" thickTop="1" thickBot="1" x14ac:dyDescent="0.35">
      <c r="B172" s="1"/>
      <c r="C172" s="558"/>
      <c r="D172" s="379"/>
      <c r="E172" s="385"/>
      <c r="F172" s="616"/>
      <c r="G172" s="617"/>
      <c r="H172" s="617"/>
      <c r="I172" s="617"/>
      <c r="J172" s="617"/>
      <c r="K172" s="618"/>
      <c r="L172" s="618"/>
      <c r="M172" s="618"/>
      <c r="N172" s="618"/>
      <c r="O172" s="618"/>
      <c r="P172" s="618"/>
      <c r="Q172" s="618"/>
      <c r="R172" s="618"/>
      <c r="S172" s="618"/>
      <c r="T172" s="618"/>
      <c r="U172" s="618"/>
      <c r="V172" s="618"/>
      <c r="W172" s="618"/>
      <c r="X172" s="618"/>
      <c r="Y172" s="618"/>
      <c r="Z172" s="619"/>
      <c r="AA172" s="391"/>
      <c r="AB172" s="8"/>
      <c r="AC172" s="3"/>
      <c r="AD172" s="1"/>
    </row>
    <row r="173" spans="2:36" ht="30" hidden="1" customHeight="1" thickTop="1" thickBot="1" x14ac:dyDescent="0.35">
      <c r="B173" s="1"/>
      <c r="C173" s="558"/>
      <c r="D173" s="366"/>
      <c r="E173" s="367"/>
      <c r="F173" s="616"/>
      <c r="G173" s="617"/>
      <c r="H173" s="617"/>
      <c r="I173" s="617"/>
      <c r="J173" s="617"/>
      <c r="K173" s="618"/>
      <c r="L173" s="618"/>
      <c r="M173" s="618"/>
      <c r="N173" s="618"/>
      <c r="O173" s="618"/>
      <c r="P173" s="618"/>
      <c r="Q173" s="618"/>
      <c r="R173" s="618"/>
      <c r="S173" s="618"/>
      <c r="T173" s="618"/>
      <c r="U173" s="618"/>
      <c r="V173" s="618"/>
      <c r="W173" s="618"/>
      <c r="X173" s="618"/>
      <c r="Y173" s="618"/>
      <c r="Z173" s="619"/>
      <c r="AA173" s="391"/>
      <c r="AB173" s="8"/>
      <c r="AC173" s="3"/>
      <c r="AD173" s="1"/>
    </row>
    <row r="174" spans="2:36" s="19" customFormat="1" ht="30" hidden="1" customHeight="1" thickTop="1" thickBot="1" x14ac:dyDescent="0.35">
      <c r="B174" s="154"/>
      <c r="C174" s="558"/>
      <c r="D174" s="379"/>
      <c r="E174" s="385"/>
      <c r="F174" s="616"/>
      <c r="G174" s="617"/>
      <c r="H174" s="617"/>
      <c r="I174" s="617"/>
      <c r="J174" s="617"/>
      <c r="K174" s="620"/>
      <c r="L174" s="620"/>
      <c r="M174" s="620"/>
      <c r="N174" s="620"/>
      <c r="O174" s="620"/>
      <c r="P174" s="620"/>
      <c r="Q174" s="620"/>
      <c r="R174" s="620"/>
      <c r="S174" s="620"/>
      <c r="T174" s="620"/>
      <c r="U174" s="620"/>
      <c r="V174" s="620"/>
      <c r="W174" s="620"/>
      <c r="X174" s="620"/>
      <c r="Y174" s="620"/>
      <c r="Z174" s="621"/>
      <c r="AA174" s="397"/>
      <c r="AB174" s="13"/>
      <c r="AC174" s="155"/>
      <c r="AD174" s="154"/>
      <c r="AG174" s="156"/>
      <c r="AH174" s="156"/>
      <c r="AI174" s="156"/>
      <c r="AJ174" s="156"/>
    </row>
    <row r="175" spans="2:36" ht="30" hidden="1" customHeight="1" thickTop="1" thickBot="1" x14ac:dyDescent="0.35">
      <c r="B175" s="1"/>
      <c r="C175" s="558"/>
      <c r="D175" s="366"/>
      <c r="E175" s="367"/>
      <c r="F175" s="616"/>
      <c r="G175" s="617"/>
      <c r="H175" s="617"/>
      <c r="I175" s="617"/>
      <c r="J175" s="617"/>
      <c r="K175" s="618"/>
      <c r="L175" s="618"/>
      <c r="M175" s="618"/>
      <c r="N175" s="618"/>
      <c r="O175" s="618"/>
      <c r="P175" s="618"/>
      <c r="Q175" s="618"/>
      <c r="R175" s="618"/>
      <c r="S175" s="618"/>
      <c r="T175" s="618"/>
      <c r="U175" s="618"/>
      <c r="V175" s="618"/>
      <c r="W175" s="618"/>
      <c r="X175" s="618"/>
      <c r="Y175" s="618"/>
      <c r="Z175" s="619"/>
      <c r="AA175" s="391"/>
      <c r="AB175" s="8"/>
      <c r="AC175" s="3"/>
      <c r="AD175" s="1"/>
    </row>
    <row r="176" spans="2:36" ht="30" hidden="1" customHeight="1" thickTop="1" thickBot="1" x14ac:dyDescent="0.35">
      <c r="B176" s="1"/>
      <c r="C176" s="558"/>
      <c r="D176" s="366"/>
      <c r="E176" s="367"/>
      <c r="F176" s="616"/>
      <c r="G176" s="617"/>
      <c r="H176" s="617"/>
      <c r="I176" s="617"/>
      <c r="J176" s="617"/>
      <c r="K176" s="618"/>
      <c r="L176" s="618"/>
      <c r="M176" s="618"/>
      <c r="N176" s="618"/>
      <c r="O176" s="618"/>
      <c r="P176" s="618"/>
      <c r="Q176" s="618"/>
      <c r="R176" s="618"/>
      <c r="S176" s="618"/>
      <c r="T176" s="618"/>
      <c r="U176" s="618"/>
      <c r="V176" s="618"/>
      <c r="W176" s="618"/>
      <c r="X176" s="618"/>
      <c r="Y176" s="618"/>
      <c r="Z176" s="619"/>
      <c r="AA176" s="391"/>
      <c r="AB176" s="8"/>
      <c r="AC176" s="3"/>
      <c r="AD176" s="1"/>
    </row>
    <row r="177" spans="2:30" ht="30" hidden="1" customHeight="1" thickTop="1" thickBot="1" x14ac:dyDescent="0.35">
      <c r="B177" s="1"/>
      <c r="C177" s="558"/>
      <c r="D177" s="379"/>
      <c r="E177" s="385"/>
      <c r="F177" s="616"/>
      <c r="G177" s="617"/>
      <c r="H177" s="617"/>
      <c r="I177" s="617"/>
      <c r="J177" s="617"/>
      <c r="K177" s="618"/>
      <c r="L177" s="618"/>
      <c r="M177" s="618"/>
      <c r="N177" s="618"/>
      <c r="O177" s="618"/>
      <c r="P177" s="618"/>
      <c r="Q177" s="618"/>
      <c r="R177" s="618"/>
      <c r="S177" s="618"/>
      <c r="T177" s="618"/>
      <c r="U177" s="618"/>
      <c r="V177" s="618"/>
      <c r="W177" s="618"/>
      <c r="X177" s="618"/>
      <c r="Y177" s="618"/>
      <c r="Z177" s="619"/>
      <c r="AA177" s="391"/>
      <c r="AB177" s="8"/>
      <c r="AC177" s="3"/>
      <c r="AD177" s="1"/>
    </row>
    <row r="178" spans="2:30" ht="30" hidden="1" customHeight="1" thickTop="1" thickBot="1" x14ac:dyDescent="0.35">
      <c r="B178" s="1"/>
      <c r="C178" s="558"/>
      <c r="D178" s="379"/>
      <c r="E178" s="385"/>
      <c r="F178" s="616"/>
      <c r="G178" s="617"/>
      <c r="H178" s="617"/>
      <c r="I178" s="617"/>
      <c r="J178" s="617"/>
      <c r="K178" s="618"/>
      <c r="L178" s="618"/>
      <c r="M178" s="618"/>
      <c r="N178" s="618"/>
      <c r="O178" s="618"/>
      <c r="P178" s="618"/>
      <c r="Q178" s="618"/>
      <c r="R178" s="618"/>
      <c r="S178" s="618"/>
      <c r="T178" s="618"/>
      <c r="U178" s="618"/>
      <c r="V178" s="618"/>
      <c r="W178" s="618"/>
      <c r="X178" s="618"/>
      <c r="Y178" s="618"/>
      <c r="Z178" s="619"/>
      <c r="AA178" s="391"/>
      <c r="AB178" s="8"/>
      <c r="AC178" s="3"/>
      <c r="AD178" s="1"/>
    </row>
    <row r="179" spans="2:30" ht="30" hidden="1" customHeight="1" thickTop="1" thickBot="1" x14ac:dyDescent="0.35">
      <c r="B179" s="1"/>
      <c r="C179" s="558"/>
      <c r="D179" s="366"/>
      <c r="E179" s="367"/>
      <c r="F179" s="616"/>
      <c r="G179" s="617"/>
      <c r="H179" s="617"/>
      <c r="I179" s="617"/>
      <c r="J179" s="617"/>
      <c r="K179" s="618"/>
      <c r="L179" s="618"/>
      <c r="M179" s="618"/>
      <c r="N179" s="618"/>
      <c r="O179" s="618"/>
      <c r="P179" s="618"/>
      <c r="Q179" s="618"/>
      <c r="R179" s="618"/>
      <c r="S179" s="618"/>
      <c r="T179" s="618"/>
      <c r="U179" s="618"/>
      <c r="V179" s="618"/>
      <c r="W179" s="618"/>
      <c r="X179" s="618"/>
      <c r="Y179" s="618"/>
      <c r="Z179" s="619"/>
      <c r="AA179" s="391"/>
      <c r="AB179" s="8"/>
      <c r="AC179" s="3"/>
      <c r="AD179" s="1"/>
    </row>
    <row r="180" spans="2:30" ht="30" hidden="1" customHeight="1" thickTop="1" thickBot="1" x14ac:dyDescent="0.35">
      <c r="B180" s="1"/>
      <c r="C180" s="558"/>
      <c r="D180" s="366"/>
      <c r="E180" s="367"/>
      <c r="F180" s="616"/>
      <c r="G180" s="617"/>
      <c r="H180" s="617"/>
      <c r="I180" s="617"/>
      <c r="J180" s="617"/>
      <c r="K180" s="618"/>
      <c r="L180" s="618"/>
      <c r="M180" s="618"/>
      <c r="N180" s="618"/>
      <c r="O180" s="618"/>
      <c r="P180" s="618"/>
      <c r="Q180" s="618"/>
      <c r="R180" s="618"/>
      <c r="S180" s="618"/>
      <c r="T180" s="618"/>
      <c r="U180" s="618"/>
      <c r="V180" s="618"/>
      <c r="W180" s="618"/>
      <c r="X180" s="618"/>
      <c r="Y180" s="618"/>
      <c r="Z180" s="619"/>
      <c r="AA180" s="391"/>
      <c r="AB180" s="8"/>
      <c r="AC180" s="3"/>
      <c r="AD180" s="1"/>
    </row>
    <row r="181" spans="2:30" ht="30" hidden="1" customHeight="1" thickTop="1" thickBot="1" x14ac:dyDescent="0.35">
      <c r="B181" s="1"/>
      <c r="C181" s="558"/>
      <c r="D181" s="379"/>
      <c r="E181" s="385"/>
      <c r="F181" s="616"/>
      <c r="G181" s="617"/>
      <c r="H181" s="617"/>
      <c r="I181" s="617"/>
      <c r="J181" s="617"/>
      <c r="K181" s="618"/>
      <c r="L181" s="618"/>
      <c r="M181" s="618"/>
      <c r="N181" s="618"/>
      <c r="O181" s="618"/>
      <c r="P181" s="618"/>
      <c r="Q181" s="618"/>
      <c r="R181" s="618"/>
      <c r="S181" s="618"/>
      <c r="T181" s="618"/>
      <c r="U181" s="618"/>
      <c r="V181" s="618"/>
      <c r="W181" s="618"/>
      <c r="X181" s="618"/>
      <c r="Y181" s="618"/>
      <c r="Z181" s="619"/>
      <c r="AA181" s="391"/>
      <c r="AB181" s="8"/>
      <c r="AC181" s="3"/>
      <c r="AD181" s="1"/>
    </row>
    <row r="182" spans="2:30" ht="30" hidden="1" customHeight="1" thickTop="1" thickBot="1" x14ac:dyDescent="0.35">
      <c r="B182" s="1"/>
      <c r="C182" s="558"/>
      <c r="D182" s="379"/>
      <c r="E182" s="385"/>
      <c r="F182" s="616"/>
      <c r="G182" s="617"/>
      <c r="H182" s="617"/>
      <c r="I182" s="617"/>
      <c r="J182" s="617"/>
      <c r="K182" s="618"/>
      <c r="L182" s="618"/>
      <c r="M182" s="618"/>
      <c r="N182" s="618"/>
      <c r="O182" s="618"/>
      <c r="P182" s="618"/>
      <c r="Q182" s="618"/>
      <c r="R182" s="618"/>
      <c r="S182" s="618"/>
      <c r="T182" s="618"/>
      <c r="U182" s="618"/>
      <c r="V182" s="618"/>
      <c r="W182" s="618"/>
      <c r="X182" s="618"/>
      <c r="Y182" s="618"/>
      <c r="Z182" s="619"/>
      <c r="AA182" s="391"/>
      <c r="AB182" s="8"/>
      <c r="AC182" s="3"/>
      <c r="AD182" s="1"/>
    </row>
    <row r="183" spans="2:30" ht="30" hidden="1" customHeight="1" thickTop="1" thickBot="1" x14ac:dyDescent="0.35">
      <c r="B183" s="1"/>
      <c r="C183" s="558"/>
      <c r="D183" s="366"/>
      <c r="E183" s="367"/>
      <c r="F183" s="616"/>
      <c r="G183" s="617"/>
      <c r="H183" s="617"/>
      <c r="I183" s="617"/>
      <c r="J183" s="617"/>
      <c r="K183" s="618"/>
      <c r="L183" s="618"/>
      <c r="M183" s="618"/>
      <c r="N183" s="618"/>
      <c r="O183" s="618"/>
      <c r="P183" s="618"/>
      <c r="Q183" s="618"/>
      <c r="R183" s="618"/>
      <c r="S183" s="618"/>
      <c r="T183" s="618"/>
      <c r="U183" s="618"/>
      <c r="V183" s="618"/>
      <c r="W183" s="618"/>
      <c r="X183" s="618"/>
      <c r="Y183" s="618"/>
      <c r="Z183" s="619"/>
      <c r="AA183" s="391"/>
      <c r="AB183" s="8"/>
      <c r="AC183" s="3"/>
      <c r="AD183" s="1"/>
    </row>
    <row r="184" spans="2:30" ht="30" hidden="1" customHeight="1" thickTop="1" thickBot="1" x14ac:dyDescent="0.35">
      <c r="B184" s="1"/>
      <c r="C184" s="558"/>
      <c r="D184" s="379"/>
      <c r="E184" s="385"/>
      <c r="F184" s="616"/>
      <c r="G184" s="617"/>
      <c r="H184" s="617"/>
      <c r="I184" s="617"/>
      <c r="J184" s="617"/>
      <c r="K184" s="618"/>
      <c r="L184" s="618"/>
      <c r="M184" s="618"/>
      <c r="N184" s="618"/>
      <c r="O184" s="618"/>
      <c r="P184" s="618"/>
      <c r="Q184" s="618"/>
      <c r="R184" s="618"/>
      <c r="S184" s="618"/>
      <c r="T184" s="618"/>
      <c r="U184" s="618"/>
      <c r="V184" s="618"/>
      <c r="W184" s="618"/>
      <c r="X184" s="618"/>
      <c r="Y184" s="618"/>
      <c r="Z184" s="619"/>
      <c r="AA184" s="391"/>
      <c r="AB184" s="8"/>
      <c r="AC184" s="3"/>
      <c r="AD184" s="1"/>
    </row>
    <row r="185" spans="2:30" ht="30" hidden="1" customHeight="1" thickTop="1" thickBot="1" x14ac:dyDescent="0.35">
      <c r="B185" s="1"/>
      <c r="C185" s="558"/>
      <c r="D185" s="366"/>
      <c r="E185" s="367"/>
      <c r="F185" s="616"/>
      <c r="G185" s="617"/>
      <c r="H185" s="617"/>
      <c r="I185" s="617"/>
      <c r="J185" s="617"/>
      <c r="K185" s="618"/>
      <c r="L185" s="618"/>
      <c r="M185" s="618"/>
      <c r="N185" s="618"/>
      <c r="O185" s="618"/>
      <c r="P185" s="618"/>
      <c r="Q185" s="618"/>
      <c r="R185" s="618"/>
      <c r="S185" s="618"/>
      <c r="T185" s="618"/>
      <c r="U185" s="618"/>
      <c r="V185" s="618"/>
      <c r="W185" s="618"/>
      <c r="X185" s="618"/>
      <c r="Y185" s="618"/>
      <c r="Z185" s="619"/>
      <c r="AA185" s="391"/>
      <c r="AB185" s="8"/>
      <c r="AC185" s="3"/>
      <c r="AD185" s="1"/>
    </row>
    <row r="186" spans="2:30" ht="30" hidden="1" customHeight="1" thickTop="1" thickBot="1" x14ac:dyDescent="0.35">
      <c r="B186" s="1"/>
      <c r="C186" s="558"/>
      <c r="D186" s="366"/>
      <c r="E186" s="367"/>
      <c r="F186" s="616"/>
      <c r="G186" s="617"/>
      <c r="H186" s="617"/>
      <c r="I186" s="617"/>
      <c r="J186" s="617"/>
      <c r="K186" s="618"/>
      <c r="L186" s="618"/>
      <c r="M186" s="618"/>
      <c r="N186" s="618"/>
      <c r="O186" s="618"/>
      <c r="P186" s="618"/>
      <c r="Q186" s="618"/>
      <c r="R186" s="618"/>
      <c r="S186" s="618"/>
      <c r="T186" s="618"/>
      <c r="U186" s="618"/>
      <c r="V186" s="618"/>
      <c r="W186" s="618"/>
      <c r="X186" s="618"/>
      <c r="Y186" s="618"/>
      <c r="Z186" s="619"/>
      <c r="AA186" s="391"/>
      <c r="AB186" s="8"/>
      <c r="AC186" s="3"/>
      <c r="AD186" s="1"/>
    </row>
    <row r="187" spans="2:30" ht="30" hidden="1" customHeight="1" thickTop="1" thickBot="1" x14ac:dyDescent="0.35">
      <c r="B187" s="1"/>
      <c r="C187" s="558"/>
      <c r="D187" s="379"/>
      <c r="E187" s="385"/>
      <c r="F187" s="616"/>
      <c r="G187" s="617"/>
      <c r="H187" s="617"/>
      <c r="I187" s="617"/>
      <c r="J187" s="617"/>
      <c r="K187" s="618"/>
      <c r="L187" s="618"/>
      <c r="M187" s="618"/>
      <c r="N187" s="618"/>
      <c r="O187" s="618"/>
      <c r="P187" s="618"/>
      <c r="Q187" s="618"/>
      <c r="R187" s="618"/>
      <c r="S187" s="618"/>
      <c r="T187" s="618"/>
      <c r="U187" s="618"/>
      <c r="V187" s="618"/>
      <c r="W187" s="618"/>
      <c r="X187" s="618"/>
      <c r="Y187" s="618"/>
      <c r="Z187" s="619"/>
      <c r="AA187" s="391"/>
      <c r="AB187" s="8"/>
      <c r="AC187" s="3"/>
      <c r="AD187" s="1"/>
    </row>
    <row r="188" spans="2:30" ht="30" hidden="1" customHeight="1" thickTop="1" thickBot="1" x14ac:dyDescent="0.35">
      <c r="B188" s="1"/>
      <c r="C188" s="558"/>
      <c r="D188" s="379"/>
      <c r="E188" s="385"/>
      <c r="F188" s="616"/>
      <c r="G188" s="617"/>
      <c r="H188" s="617"/>
      <c r="I188" s="617"/>
      <c r="J188" s="617"/>
      <c r="K188" s="618"/>
      <c r="L188" s="618"/>
      <c r="M188" s="618"/>
      <c r="N188" s="618"/>
      <c r="O188" s="618"/>
      <c r="P188" s="618"/>
      <c r="Q188" s="618"/>
      <c r="R188" s="618"/>
      <c r="S188" s="618"/>
      <c r="T188" s="618"/>
      <c r="U188" s="618"/>
      <c r="V188" s="618"/>
      <c r="W188" s="618"/>
      <c r="X188" s="618"/>
      <c r="Y188" s="618"/>
      <c r="Z188" s="619"/>
      <c r="AA188" s="391"/>
      <c r="AB188" s="8"/>
      <c r="AC188" s="3"/>
      <c r="AD188" s="1"/>
    </row>
    <row r="189" spans="2:30" ht="30" hidden="1" customHeight="1" thickTop="1" thickBot="1" x14ac:dyDescent="0.35">
      <c r="B189" s="1"/>
      <c r="C189" s="558"/>
      <c r="D189" s="366"/>
      <c r="E189" s="367"/>
      <c r="F189" s="616"/>
      <c r="G189" s="617"/>
      <c r="H189" s="617"/>
      <c r="I189" s="617"/>
      <c r="J189" s="617"/>
      <c r="K189" s="618"/>
      <c r="L189" s="618"/>
      <c r="M189" s="618"/>
      <c r="N189" s="618"/>
      <c r="O189" s="618"/>
      <c r="P189" s="618"/>
      <c r="Q189" s="618"/>
      <c r="R189" s="618"/>
      <c r="S189" s="618"/>
      <c r="T189" s="618"/>
      <c r="U189" s="618"/>
      <c r="V189" s="618"/>
      <c r="W189" s="618"/>
      <c r="X189" s="618"/>
      <c r="Y189" s="618"/>
      <c r="Z189" s="619"/>
      <c r="AA189" s="391"/>
      <c r="AB189" s="8"/>
      <c r="AC189" s="3"/>
      <c r="AD189" s="1"/>
    </row>
    <row r="190" spans="2:30" ht="30" hidden="1" customHeight="1" thickTop="1" thickBot="1" x14ac:dyDescent="0.35">
      <c r="B190" s="1"/>
      <c r="C190" s="558"/>
      <c r="D190" s="366"/>
      <c r="E190" s="367"/>
      <c r="F190" s="616"/>
      <c r="G190" s="617"/>
      <c r="H190" s="617"/>
      <c r="I190" s="617"/>
      <c r="J190" s="617"/>
      <c r="K190" s="618"/>
      <c r="L190" s="618"/>
      <c r="M190" s="618"/>
      <c r="N190" s="618"/>
      <c r="O190" s="618"/>
      <c r="P190" s="618"/>
      <c r="Q190" s="618"/>
      <c r="R190" s="618"/>
      <c r="S190" s="618"/>
      <c r="T190" s="618"/>
      <c r="U190" s="618"/>
      <c r="V190" s="618"/>
      <c r="W190" s="618"/>
      <c r="X190" s="618"/>
      <c r="Y190" s="618"/>
      <c r="Z190" s="619"/>
      <c r="AA190" s="391"/>
      <c r="AB190" s="8"/>
      <c r="AC190" s="3"/>
      <c r="AD190" s="1"/>
    </row>
    <row r="191" spans="2:30" ht="30" hidden="1" customHeight="1" thickTop="1" thickBot="1" x14ac:dyDescent="0.35">
      <c r="B191" s="1"/>
      <c r="C191" s="558"/>
      <c r="D191" s="379"/>
      <c r="E191" s="385"/>
      <c r="F191" s="616"/>
      <c r="G191" s="617"/>
      <c r="H191" s="617"/>
      <c r="I191" s="617"/>
      <c r="J191" s="617"/>
      <c r="K191" s="618"/>
      <c r="L191" s="618"/>
      <c r="M191" s="618"/>
      <c r="N191" s="618"/>
      <c r="O191" s="618"/>
      <c r="P191" s="618"/>
      <c r="Q191" s="618"/>
      <c r="R191" s="618"/>
      <c r="S191" s="618"/>
      <c r="T191" s="618"/>
      <c r="U191" s="618"/>
      <c r="V191" s="618"/>
      <c r="W191" s="618"/>
      <c r="X191" s="618"/>
      <c r="Y191" s="618"/>
      <c r="Z191" s="619"/>
      <c r="AA191" s="391"/>
      <c r="AB191" s="8"/>
      <c r="AC191" s="3"/>
      <c r="AD191" s="1"/>
    </row>
    <row r="192" spans="2:30" ht="30" hidden="1" customHeight="1" thickTop="1" thickBot="1" x14ac:dyDescent="0.35">
      <c r="B192" s="1"/>
      <c r="C192" s="558"/>
      <c r="D192" s="379"/>
      <c r="E192" s="385"/>
      <c r="F192" s="616"/>
      <c r="G192" s="617"/>
      <c r="H192" s="617"/>
      <c r="I192" s="617"/>
      <c r="J192" s="617"/>
      <c r="K192" s="618"/>
      <c r="L192" s="618"/>
      <c r="M192" s="618"/>
      <c r="N192" s="618"/>
      <c r="O192" s="618"/>
      <c r="P192" s="618"/>
      <c r="Q192" s="618"/>
      <c r="R192" s="618"/>
      <c r="S192" s="618"/>
      <c r="T192" s="618"/>
      <c r="U192" s="618"/>
      <c r="V192" s="618"/>
      <c r="W192" s="618"/>
      <c r="X192" s="618"/>
      <c r="Y192" s="618"/>
      <c r="Z192" s="619"/>
      <c r="AA192" s="391"/>
      <c r="AB192" s="8"/>
      <c r="AC192" s="3"/>
      <c r="AD192" s="1"/>
    </row>
    <row r="193" spans="2:36" ht="30" hidden="1" customHeight="1" thickTop="1" thickBot="1" x14ac:dyDescent="0.35">
      <c r="B193" s="1"/>
      <c r="C193" s="558"/>
      <c r="D193" s="366"/>
      <c r="E193" s="367"/>
      <c r="F193" s="616"/>
      <c r="G193" s="617"/>
      <c r="H193" s="617"/>
      <c r="I193" s="617"/>
      <c r="J193" s="617"/>
      <c r="K193" s="618"/>
      <c r="L193" s="618"/>
      <c r="M193" s="618"/>
      <c r="N193" s="618"/>
      <c r="O193" s="618"/>
      <c r="P193" s="618"/>
      <c r="Q193" s="618"/>
      <c r="R193" s="618"/>
      <c r="S193" s="618"/>
      <c r="T193" s="618"/>
      <c r="U193" s="618"/>
      <c r="V193" s="618"/>
      <c r="W193" s="618"/>
      <c r="X193" s="618"/>
      <c r="Y193" s="618"/>
      <c r="Z193" s="619"/>
      <c r="AA193" s="391"/>
      <c r="AB193" s="8"/>
      <c r="AC193" s="3"/>
      <c r="AD193" s="1"/>
    </row>
    <row r="194" spans="2:36" ht="30" hidden="1" customHeight="1" thickTop="1" thickBot="1" x14ac:dyDescent="0.35">
      <c r="B194" s="1"/>
      <c r="C194" s="558"/>
      <c r="D194" s="379"/>
      <c r="E194" s="385"/>
      <c r="F194" s="616"/>
      <c r="G194" s="617"/>
      <c r="H194" s="617"/>
      <c r="I194" s="617"/>
      <c r="J194" s="617"/>
      <c r="K194" s="618"/>
      <c r="L194" s="618"/>
      <c r="M194" s="618"/>
      <c r="N194" s="618"/>
      <c r="O194" s="618"/>
      <c r="P194" s="618"/>
      <c r="Q194" s="618"/>
      <c r="R194" s="618"/>
      <c r="S194" s="618"/>
      <c r="T194" s="618"/>
      <c r="U194" s="618"/>
      <c r="V194" s="618"/>
      <c r="W194" s="618"/>
      <c r="X194" s="618"/>
      <c r="Y194" s="618"/>
      <c r="Z194" s="619"/>
      <c r="AA194" s="391"/>
      <c r="AB194" s="8"/>
      <c r="AC194" s="3"/>
      <c r="AD194" s="1"/>
    </row>
    <row r="195" spans="2:36" ht="30" hidden="1" customHeight="1" thickTop="1" thickBot="1" x14ac:dyDescent="0.35">
      <c r="B195" s="1"/>
      <c r="C195" s="558"/>
      <c r="D195" s="366"/>
      <c r="E195" s="367"/>
      <c r="F195" s="616"/>
      <c r="G195" s="617"/>
      <c r="H195" s="617"/>
      <c r="I195" s="617"/>
      <c r="J195" s="617"/>
      <c r="K195" s="618"/>
      <c r="L195" s="618"/>
      <c r="M195" s="618"/>
      <c r="N195" s="618"/>
      <c r="O195" s="618"/>
      <c r="P195" s="618"/>
      <c r="Q195" s="618"/>
      <c r="R195" s="618"/>
      <c r="S195" s="618"/>
      <c r="T195" s="618"/>
      <c r="U195" s="618"/>
      <c r="V195" s="618"/>
      <c r="W195" s="618"/>
      <c r="X195" s="618"/>
      <c r="Y195" s="618"/>
      <c r="Z195" s="619"/>
      <c r="AA195" s="391"/>
      <c r="AB195" s="8"/>
      <c r="AC195" s="3"/>
      <c r="AD195" s="1"/>
    </row>
    <row r="196" spans="2:36" ht="30" hidden="1" customHeight="1" thickTop="1" thickBot="1" x14ac:dyDescent="0.35">
      <c r="B196" s="1"/>
      <c r="C196" s="558"/>
      <c r="D196" s="366"/>
      <c r="E196" s="367"/>
      <c r="F196" s="616"/>
      <c r="G196" s="617"/>
      <c r="H196" s="617"/>
      <c r="I196" s="617"/>
      <c r="J196" s="617"/>
      <c r="K196" s="618"/>
      <c r="L196" s="618"/>
      <c r="M196" s="618"/>
      <c r="N196" s="618"/>
      <c r="O196" s="618"/>
      <c r="P196" s="618"/>
      <c r="Q196" s="618"/>
      <c r="R196" s="618"/>
      <c r="S196" s="618"/>
      <c r="T196" s="618"/>
      <c r="U196" s="618"/>
      <c r="V196" s="618"/>
      <c r="W196" s="618"/>
      <c r="X196" s="618"/>
      <c r="Y196" s="618"/>
      <c r="Z196" s="619"/>
      <c r="AA196" s="391"/>
      <c r="AB196" s="8"/>
      <c r="AC196" s="3"/>
      <c r="AD196" s="1"/>
    </row>
    <row r="197" spans="2:36" ht="30" hidden="1" customHeight="1" thickTop="1" thickBot="1" x14ac:dyDescent="0.35">
      <c r="B197" s="1"/>
      <c r="C197" s="558"/>
      <c r="D197" s="379"/>
      <c r="E197" s="385"/>
      <c r="F197" s="616"/>
      <c r="G197" s="617"/>
      <c r="H197" s="617"/>
      <c r="I197" s="617"/>
      <c r="J197" s="617"/>
      <c r="K197" s="618"/>
      <c r="L197" s="618"/>
      <c r="M197" s="618"/>
      <c r="N197" s="618"/>
      <c r="O197" s="618"/>
      <c r="P197" s="618"/>
      <c r="Q197" s="618"/>
      <c r="R197" s="618"/>
      <c r="S197" s="618"/>
      <c r="T197" s="618"/>
      <c r="U197" s="618"/>
      <c r="V197" s="618"/>
      <c r="W197" s="618"/>
      <c r="X197" s="618"/>
      <c r="Y197" s="618"/>
      <c r="Z197" s="619"/>
      <c r="AA197" s="391"/>
      <c r="AB197" s="8"/>
      <c r="AC197" s="3"/>
      <c r="AD197" s="1"/>
    </row>
    <row r="198" spans="2:36" ht="30" hidden="1" customHeight="1" thickTop="1" thickBot="1" x14ac:dyDescent="0.35">
      <c r="B198" s="1"/>
      <c r="C198" s="558"/>
      <c r="D198" s="379"/>
      <c r="E198" s="385"/>
      <c r="F198" s="616"/>
      <c r="G198" s="617"/>
      <c r="H198" s="617"/>
      <c r="I198" s="617"/>
      <c r="J198" s="617"/>
      <c r="K198" s="618"/>
      <c r="L198" s="618"/>
      <c r="M198" s="618"/>
      <c r="N198" s="618"/>
      <c r="O198" s="618"/>
      <c r="P198" s="618"/>
      <c r="Q198" s="618"/>
      <c r="R198" s="618"/>
      <c r="S198" s="618"/>
      <c r="T198" s="618"/>
      <c r="U198" s="618"/>
      <c r="V198" s="618"/>
      <c r="W198" s="618"/>
      <c r="X198" s="618"/>
      <c r="Y198" s="618"/>
      <c r="Z198" s="619"/>
      <c r="AA198" s="391"/>
      <c r="AB198" s="8"/>
      <c r="AC198" s="3"/>
      <c r="AD198" s="1"/>
    </row>
    <row r="199" spans="2:36" ht="30" hidden="1" customHeight="1" thickTop="1" thickBot="1" x14ac:dyDescent="0.35">
      <c r="B199" s="1"/>
      <c r="C199" s="558"/>
      <c r="D199" s="366"/>
      <c r="E199" s="367"/>
      <c r="F199" s="616"/>
      <c r="G199" s="617"/>
      <c r="H199" s="617"/>
      <c r="I199" s="617"/>
      <c r="J199" s="617"/>
      <c r="K199" s="618"/>
      <c r="L199" s="618"/>
      <c r="M199" s="618"/>
      <c r="N199" s="618"/>
      <c r="O199" s="618"/>
      <c r="P199" s="618"/>
      <c r="Q199" s="618"/>
      <c r="R199" s="618"/>
      <c r="S199" s="618"/>
      <c r="T199" s="618"/>
      <c r="U199" s="618"/>
      <c r="V199" s="618"/>
      <c r="W199" s="618"/>
      <c r="X199" s="618"/>
      <c r="Y199" s="618"/>
      <c r="Z199" s="619"/>
      <c r="AA199" s="391"/>
      <c r="AB199" s="8"/>
      <c r="AC199" s="3"/>
      <c r="AD199" s="1"/>
    </row>
    <row r="200" spans="2:36" ht="30" hidden="1" customHeight="1" thickTop="1" thickBot="1" x14ac:dyDescent="0.35">
      <c r="B200" s="1"/>
      <c r="C200" s="558"/>
      <c r="D200" s="366"/>
      <c r="E200" s="367"/>
      <c r="F200" s="616"/>
      <c r="G200" s="617"/>
      <c r="H200" s="617"/>
      <c r="I200" s="617"/>
      <c r="J200" s="617"/>
      <c r="K200" s="618"/>
      <c r="L200" s="618"/>
      <c r="M200" s="618"/>
      <c r="N200" s="618"/>
      <c r="O200" s="618"/>
      <c r="P200" s="618"/>
      <c r="Q200" s="618"/>
      <c r="R200" s="618"/>
      <c r="S200" s="618"/>
      <c r="T200" s="618"/>
      <c r="U200" s="618"/>
      <c r="V200" s="618"/>
      <c r="W200" s="618"/>
      <c r="X200" s="618"/>
      <c r="Y200" s="618"/>
      <c r="Z200" s="619"/>
      <c r="AA200" s="391"/>
      <c r="AB200" s="8"/>
      <c r="AC200" s="3"/>
      <c r="AD200" s="1"/>
    </row>
    <row r="201" spans="2:36" ht="30" hidden="1" customHeight="1" thickTop="1" thickBot="1" x14ac:dyDescent="0.35">
      <c r="B201" s="1"/>
      <c r="C201" s="558"/>
      <c r="D201" s="379"/>
      <c r="E201" s="385"/>
      <c r="F201" s="616"/>
      <c r="G201" s="617"/>
      <c r="H201" s="617"/>
      <c r="I201" s="617"/>
      <c r="J201" s="617"/>
      <c r="K201" s="618"/>
      <c r="L201" s="618"/>
      <c r="M201" s="618"/>
      <c r="N201" s="618"/>
      <c r="O201" s="618"/>
      <c r="P201" s="618"/>
      <c r="Q201" s="618"/>
      <c r="R201" s="618"/>
      <c r="S201" s="618"/>
      <c r="T201" s="618"/>
      <c r="U201" s="618"/>
      <c r="V201" s="618"/>
      <c r="W201" s="618"/>
      <c r="X201" s="618"/>
      <c r="Y201" s="618"/>
      <c r="Z201" s="619"/>
      <c r="AA201" s="391"/>
      <c r="AB201" s="8"/>
      <c r="AC201" s="3"/>
      <c r="AD201" s="1"/>
    </row>
    <row r="202" spans="2:36" ht="30" hidden="1" customHeight="1" thickTop="1" thickBot="1" x14ac:dyDescent="0.35">
      <c r="B202" s="1"/>
      <c r="C202" s="558"/>
      <c r="D202" s="379"/>
      <c r="E202" s="385"/>
      <c r="F202" s="616"/>
      <c r="G202" s="617"/>
      <c r="H202" s="617"/>
      <c r="I202" s="617"/>
      <c r="J202" s="617"/>
      <c r="K202" s="618"/>
      <c r="L202" s="618"/>
      <c r="M202" s="618"/>
      <c r="N202" s="618"/>
      <c r="O202" s="618"/>
      <c r="P202" s="618"/>
      <c r="Q202" s="618"/>
      <c r="R202" s="618"/>
      <c r="S202" s="618"/>
      <c r="T202" s="618"/>
      <c r="U202" s="618"/>
      <c r="V202" s="618"/>
      <c r="W202" s="618"/>
      <c r="X202" s="618"/>
      <c r="Y202" s="618"/>
      <c r="Z202" s="619"/>
      <c r="AA202" s="391"/>
      <c r="AB202" s="8"/>
      <c r="AC202" s="3"/>
      <c r="AD202" s="1"/>
    </row>
    <row r="203" spans="2:36" ht="30" customHeight="1" thickTop="1" thickBot="1" x14ac:dyDescent="0.35">
      <c r="B203" s="1"/>
      <c r="C203" s="559"/>
      <c r="D203" s="369"/>
      <c r="E203" s="370"/>
      <c r="F203" s="622"/>
      <c r="G203" s="623"/>
      <c r="H203" s="623"/>
      <c r="I203" s="623"/>
      <c r="J203" s="623"/>
      <c r="K203" s="624"/>
      <c r="L203" s="624"/>
      <c r="M203" s="624"/>
      <c r="N203" s="624"/>
      <c r="O203" s="624"/>
      <c r="P203" s="624"/>
      <c r="Q203" s="624"/>
      <c r="R203" s="624"/>
      <c r="S203" s="624"/>
      <c r="T203" s="624"/>
      <c r="U203" s="624"/>
      <c r="V203" s="624"/>
      <c r="W203" s="624"/>
      <c r="X203" s="624"/>
      <c r="Y203" s="624"/>
      <c r="Z203" s="625"/>
      <c r="AA203" s="391"/>
      <c r="AB203" s="8" t="b">
        <v>1</v>
      </c>
      <c r="AC203" s="3"/>
      <c r="AD203" s="1"/>
    </row>
    <row r="204" spans="2:36" ht="4.95" customHeight="1" thickTop="1" thickBot="1" x14ac:dyDescent="0.35">
      <c r="B204" s="357"/>
      <c r="C204" s="157"/>
      <c r="D204" s="153"/>
      <c r="E204" s="153"/>
      <c r="F204" s="99"/>
      <c r="G204" s="99"/>
      <c r="H204" s="99"/>
      <c r="I204" s="99"/>
      <c r="J204" s="99"/>
      <c r="K204" s="161"/>
      <c r="L204" s="161"/>
      <c r="M204" s="161"/>
      <c r="N204" s="161"/>
      <c r="O204" s="161"/>
      <c r="P204" s="161"/>
      <c r="Q204" s="161"/>
      <c r="R204" s="161"/>
      <c r="S204" s="161"/>
      <c r="T204" s="161"/>
      <c r="U204" s="161"/>
      <c r="V204" s="161"/>
      <c r="W204" s="161"/>
      <c r="X204" s="161"/>
      <c r="Y204" s="161"/>
      <c r="Z204" s="161"/>
      <c r="AA204" s="391"/>
      <c r="AB204" s="8" t="s">
        <v>160</v>
      </c>
      <c r="AC204" s="3"/>
      <c r="AD204" s="1"/>
    </row>
    <row r="205" spans="2:36" ht="30" customHeight="1" thickTop="1" thickBot="1" x14ac:dyDescent="0.35">
      <c r="B205" s="357"/>
      <c r="C205" s="371" t="s">
        <v>198</v>
      </c>
      <c r="D205" s="372"/>
      <c r="E205" s="348" t="s">
        <v>143</v>
      </c>
      <c r="F205" s="383">
        <f>'Reduced Energy Gen_UE'!I134</f>
        <v>0</v>
      </c>
      <c r="G205" s="380">
        <f>'Reduced Energy Gen_UE'!J134</f>
        <v>0</v>
      </c>
      <c r="H205" s="380">
        <f>'Reduced Energy Gen_UE'!K134</f>
        <v>0</v>
      </c>
      <c r="I205" s="380">
        <f>'Reduced Energy Gen_UE'!L134</f>
        <v>0</v>
      </c>
      <c r="J205" s="380">
        <f>'Reduced Energy Gen_UE'!M134</f>
        <v>0</v>
      </c>
      <c r="K205" s="353">
        <f>'Reduced Energy Gen_UE'!N134</f>
        <v>0</v>
      </c>
      <c r="L205" s="353">
        <f>'Reduced Energy Gen_UE'!O134</f>
        <v>0</v>
      </c>
      <c r="M205" s="353">
        <f>'Reduced Energy Gen_UE'!P134</f>
        <v>0</v>
      </c>
      <c r="N205" s="353">
        <f>'Reduced Energy Gen_UE'!Q134</f>
        <v>0</v>
      </c>
      <c r="O205" s="353">
        <f>'Reduced Energy Gen_UE'!R134</f>
        <v>0</v>
      </c>
      <c r="P205" s="353">
        <f>'Reduced Energy Gen_UE'!S134</f>
        <v>0</v>
      </c>
      <c r="Q205" s="353">
        <f>'Reduced Energy Gen_UE'!T134</f>
        <v>0</v>
      </c>
      <c r="R205" s="353">
        <f>'Reduced Energy Gen_UE'!U134</f>
        <v>0</v>
      </c>
      <c r="S205" s="353">
        <f>'Reduced Energy Gen_UE'!V134</f>
        <v>0</v>
      </c>
      <c r="T205" s="353">
        <f>'Reduced Energy Gen_UE'!W134</f>
        <v>0</v>
      </c>
      <c r="U205" s="353">
        <f>'Reduced Energy Gen_UE'!X134</f>
        <v>0</v>
      </c>
      <c r="V205" s="353">
        <f>'Reduced Energy Gen_UE'!Y134</f>
        <v>0</v>
      </c>
      <c r="W205" s="353">
        <f>'Reduced Energy Gen_UE'!Z134</f>
        <v>0</v>
      </c>
      <c r="X205" s="353">
        <f>'Reduced Energy Gen_UE'!AA134</f>
        <v>0</v>
      </c>
      <c r="Y205" s="353">
        <f>'Reduced Energy Gen_UE'!AB134</f>
        <v>0</v>
      </c>
      <c r="Z205" s="354">
        <f>'Reduced Energy Gen_UE'!AC134</f>
        <v>0</v>
      </c>
      <c r="AA205" s="391"/>
      <c r="AB205" s="8" t="s">
        <v>160</v>
      </c>
      <c r="AC205" s="3"/>
      <c r="AD205" s="1"/>
    </row>
    <row r="206" spans="2:36" s="19" customFormat="1" ht="30" customHeight="1" thickTop="1" thickBot="1" x14ac:dyDescent="0.35">
      <c r="B206" s="358"/>
      <c r="C206" s="541" t="str" cm="1">
        <f t="array" ref="C206">_xlfn._xlws.FILTER('Reduced Energy Gen_UE'!$F$12:$AE$131,'Reduced Energy Gen_UE'!$AE$12:$AE$131,"true")</f>
        <v>true</v>
      </c>
      <c r="D206" s="374"/>
      <c r="E206" s="375"/>
      <c r="F206" s="612"/>
      <c r="G206" s="613"/>
      <c r="H206" s="613"/>
      <c r="I206" s="613"/>
      <c r="J206" s="613"/>
      <c r="K206" s="442"/>
      <c r="L206" s="442"/>
      <c r="M206" s="442"/>
      <c r="N206" s="442"/>
      <c r="O206" s="442"/>
      <c r="P206" s="442"/>
      <c r="Q206" s="442"/>
      <c r="R206" s="442"/>
      <c r="S206" s="442"/>
      <c r="T206" s="442"/>
      <c r="U206" s="442"/>
      <c r="V206" s="442"/>
      <c r="W206" s="442"/>
      <c r="X206" s="442"/>
      <c r="Y206" s="442"/>
      <c r="Z206" s="443"/>
      <c r="AA206" s="391"/>
      <c r="AB206" s="13"/>
      <c r="AC206" s="155"/>
      <c r="AD206" s="154"/>
      <c r="AG206" s="156"/>
      <c r="AH206" s="156"/>
      <c r="AI206" s="156"/>
      <c r="AJ206" s="156"/>
    </row>
    <row r="207" spans="2:36" ht="30" customHeight="1" thickTop="1" thickBot="1" x14ac:dyDescent="0.35">
      <c r="B207" s="357"/>
      <c r="C207" s="540"/>
      <c r="D207" s="366"/>
      <c r="E207" s="367"/>
      <c r="F207" s="614"/>
      <c r="G207" s="615"/>
      <c r="H207" s="615"/>
      <c r="I207" s="615"/>
      <c r="J207" s="615"/>
      <c r="K207" s="402"/>
      <c r="L207" s="402"/>
      <c r="M207" s="402"/>
      <c r="N207" s="402"/>
      <c r="O207" s="402"/>
      <c r="P207" s="402"/>
      <c r="Q207" s="402"/>
      <c r="R207" s="402"/>
      <c r="S207" s="402"/>
      <c r="T207" s="402"/>
      <c r="U207" s="402"/>
      <c r="V207" s="402"/>
      <c r="W207" s="402"/>
      <c r="X207" s="402"/>
      <c r="Y207" s="402"/>
      <c r="Z207" s="403"/>
      <c r="AA207" s="391"/>
      <c r="AB207" s="8"/>
      <c r="AC207" s="3"/>
      <c r="AD207" s="1"/>
    </row>
    <row r="208" spans="2:36" ht="30" customHeight="1" thickTop="1" thickBot="1" x14ac:dyDescent="0.35">
      <c r="B208" s="357"/>
      <c r="C208" s="540"/>
      <c r="D208" s="366"/>
      <c r="E208" s="367"/>
      <c r="F208" s="614"/>
      <c r="G208" s="615"/>
      <c r="H208" s="615"/>
      <c r="I208" s="615"/>
      <c r="J208" s="615"/>
      <c r="K208" s="402"/>
      <c r="L208" s="402"/>
      <c r="M208" s="402"/>
      <c r="N208" s="402"/>
      <c r="O208" s="402"/>
      <c r="P208" s="402"/>
      <c r="Q208" s="402"/>
      <c r="R208" s="402"/>
      <c r="S208" s="402"/>
      <c r="T208" s="402"/>
      <c r="U208" s="402"/>
      <c r="V208" s="402"/>
      <c r="W208" s="402"/>
      <c r="X208" s="402"/>
      <c r="Y208" s="402"/>
      <c r="Z208" s="403"/>
      <c r="AA208" s="391"/>
      <c r="AB208" s="8"/>
      <c r="AC208" s="3"/>
      <c r="AD208" s="1"/>
    </row>
    <row r="209" spans="2:30" ht="30" customHeight="1" thickTop="1" thickBot="1" x14ac:dyDescent="0.35">
      <c r="B209" s="357"/>
      <c r="C209" s="540"/>
      <c r="D209" s="366"/>
      <c r="E209" s="367"/>
      <c r="F209" s="614"/>
      <c r="G209" s="615"/>
      <c r="H209" s="615"/>
      <c r="I209" s="615"/>
      <c r="J209" s="615"/>
      <c r="K209" s="402"/>
      <c r="L209" s="402"/>
      <c r="M209" s="402"/>
      <c r="N209" s="402"/>
      <c r="O209" s="402"/>
      <c r="P209" s="402"/>
      <c r="Q209" s="402"/>
      <c r="R209" s="402"/>
      <c r="S209" s="402"/>
      <c r="T209" s="402"/>
      <c r="U209" s="402"/>
      <c r="V209" s="402"/>
      <c r="W209" s="402"/>
      <c r="X209" s="402"/>
      <c r="Y209" s="402"/>
      <c r="Z209" s="403"/>
      <c r="AA209" s="391"/>
      <c r="AB209" s="8"/>
      <c r="AC209" s="3"/>
      <c r="AD209" s="1"/>
    </row>
    <row r="210" spans="2:30" ht="30" customHeight="1" thickTop="1" thickBot="1" x14ac:dyDescent="0.35">
      <c r="B210" s="357"/>
      <c r="C210" s="540"/>
      <c r="D210" s="366"/>
      <c r="E210" s="367"/>
      <c r="F210" s="614"/>
      <c r="G210" s="615"/>
      <c r="H210" s="615"/>
      <c r="I210" s="615"/>
      <c r="J210" s="615"/>
      <c r="K210" s="402"/>
      <c r="L210" s="402"/>
      <c r="M210" s="402"/>
      <c r="N210" s="402"/>
      <c r="O210" s="402"/>
      <c r="P210" s="402"/>
      <c r="Q210" s="402"/>
      <c r="R210" s="402"/>
      <c r="S210" s="402"/>
      <c r="T210" s="402"/>
      <c r="U210" s="402"/>
      <c r="V210" s="402"/>
      <c r="W210" s="402"/>
      <c r="X210" s="402"/>
      <c r="Y210" s="402"/>
      <c r="Z210" s="403"/>
      <c r="AA210" s="391"/>
      <c r="AB210" s="8"/>
      <c r="AC210" s="3"/>
      <c r="AD210" s="1"/>
    </row>
    <row r="211" spans="2:30" ht="30" hidden="1" customHeight="1" thickTop="1" thickBot="1" x14ac:dyDescent="0.35">
      <c r="B211" s="1"/>
      <c r="C211" s="558"/>
      <c r="D211" s="366"/>
      <c r="E211" s="367"/>
      <c r="F211" s="616"/>
      <c r="G211" s="617"/>
      <c r="H211" s="617"/>
      <c r="I211" s="617"/>
      <c r="J211" s="617"/>
      <c r="K211" s="618"/>
      <c r="L211" s="618"/>
      <c r="M211" s="618"/>
      <c r="N211" s="618"/>
      <c r="O211" s="618"/>
      <c r="P211" s="618"/>
      <c r="Q211" s="618"/>
      <c r="R211" s="618"/>
      <c r="S211" s="618"/>
      <c r="T211" s="618"/>
      <c r="U211" s="618"/>
      <c r="V211" s="618"/>
      <c r="W211" s="618"/>
      <c r="X211" s="618"/>
      <c r="Y211" s="618"/>
      <c r="Z211" s="619"/>
      <c r="AA211" s="391"/>
      <c r="AB211" s="8"/>
      <c r="AC211" s="3"/>
      <c r="AD211" s="1"/>
    </row>
    <row r="212" spans="2:30" ht="30" hidden="1" customHeight="1" thickTop="1" thickBot="1" x14ac:dyDescent="0.35">
      <c r="B212" s="1"/>
      <c r="C212" s="558"/>
      <c r="D212" s="366"/>
      <c r="E212" s="367"/>
      <c r="F212" s="616"/>
      <c r="G212" s="617"/>
      <c r="H212" s="617"/>
      <c r="I212" s="617"/>
      <c r="J212" s="617"/>
      <c r="K212" s="618"/>
      <c r="L212" s="618"/>
      <c r="M212" s="618"/>
      <c r="N212" s="618"/>
      <c r="O212" s="618"/>
      <c r="P212" s="618"/>
      <c r="Q212" s="618"/>
      <c r="R212" s="618"/>
      <c r="S212" s="618"/>
      <c r="T212" s="618"/>
      <c r="U212" s="618"/>
      <c r="V212" s="618"/>
      <c r="W212" s="618"/>
      <c r="X212" s="618"/>
      <c r="Y212" s="618"/>
      <c r="Z212" s="619"/>
      <c r="AA212" s="391"/>
      <c r="AB212" s="8"/>
      <c r="AC212" s="3"/>
      <c r="AD212" s="1"/>
    </row>
    <row r="213" spans="2:30" ht="30" hidden="1" customHeight="1" thickTop="1" thickBot="1" x14ac:dyDescent="0.35">
      <c r="B213" s="1"/>
      <c r="C213" s="558"/>
      <c r="D213" s="379"/>
      <c r="E213" s="385"/>
      <c r="F213" s="616"/>
      <c r="G213" s="617"/>
      <c r="H213" s="617"/>
      <c r="I213" s="617"/>
      <c r="J213" s="617"/>
      <c r="K213" s="618"/>
      <c r="L213" s="618"/>
      <c r="M213" s="618"/>
      <c r="N213" s="618"/>
      <c r="O213" s="618"/>
      <c r="P213" s="618"/>
      <c r="Q213" s="618"/>
      <c r="R213" s="618"/>
      <c r="S213" s="618"/>
      <c r="T213" s="618"/>
      <c r="U213" s="618"/>
      <c r="V213" s="618"/>
      <c r="W213" s="618"/>
      <c r="X213" s="618"/>
      <c r="Y213" s="618"/>
      <c r="Z213" s="619"/>
      <c r="AA213" s="391"/>
      <c r="AB213" s="8"/>
      <c r="AC213" s="3"/>
      <c r="AD213" s="1"/>
    </row>
    <row r="214" spans="2:30" ht="30" hidden="1" customHeight="1" thickTop="1" thickBot="1" x14ac:dyDescent="0.35">
      <c r="B214" s="1"/>
      <c r="C214" s="558"/>
      <c r="D214" s="379"/>
      <c r="E214" s="385"/>
      <c r="F214" s="616"/>
      <c r="G214" s="617"/>
      <c r="H214" s="617"/>
      <c r="I214" s="617"/>
      <c r="J214" s="617"/>
      <c r="K214" s="618"/>
      <c r="L214" s="618"/>
      <c r="M214" s="618"/>
      <c r="N214" s="618"/>
      <c r="O214" s="618"/>
      <c r="P214" s="618"/>
      <c r="Q214" s="618"/>
      <c r="R214" s="618"/>
      <c r="S214" s="618"/>
      <c r="T214" s="618"/>
      <c r="U214" s="618"/>
      <c r="V214" s="618"/>
      <c r="W214" s="618"/>
      <c r="X214" s="618"/>
      <c r="Y214" s="618"/>
      <c r="Z214" s="619"/>
      <c r="AA214" s="391"/>
      <c r="AB214" s="8"/>
      <c r="AC214" s="3"/>
      <c r="AD214" s="1"/>
    </row>
    <row r="215" spans="2:30" ht="30" hidden="1" customHeight="1" thickTop="1" thickBot="1" x14ac:dyDescent="0.35">
      <c r="B215" s="1"/>
      <c r="C215" s="558"/>
      <c r="D215" s="366"/>
      <c r="E215" s="367"/>
      <c r="F215" s="616"/>
      <c r="G215" s="617"/>
      <c r="H215" s="617"/>
      <c r="I215" s="617"/>
      <c r="J215" s="617"/>
      <c r="K215" s="618"/>
      <c r="L215" s="618"/>
      <c r="M215" s="618"/>
      <c r="N215" s="618"/>
      <c r="O215" s="618"/>
      <c r="P215" s="618"/>
      <c r="Q215" s="618"/>
      <c r="R215" s="618"/>
      <c r="S215" s="618"/>
      <c r="T215" s="618"/>
      <c r="U215" s="618"/>
      <c r="V215" s="618"/>
      <c r="W215" s="618"/>
      <c r="X215" s="618"/>
      <c r="Y215" s="618"/>
      <c r="Z215" s="619"/>
      <c r="AA215" s="391"/>
      <c r="AB215" s="8"/>
      <c r="AC215" s="3"/>
      <c r="AD215" s="1"/>
    </row>
    <row r="216" spans="2:30" ht="30" hidden="1" customHeight="1" thickTop="1" thickBot="1" x14ac:dyDescent="0.35">
      <c r="B216" s="1"/>
      <c r="C216" s="558"/>
      <c r="D216" s="379"/>
      <c r="E216" s="385"/>
      <c r="F216" s="616"/>
      <c r="G216" s="617"/>
      <c r="H216" s="617"/>
      <c r="I216" s="617"/>
      <c r="J216" s="617"/>
      <c r="K216" s="618"/>
      <c r="L216" s="618"/>
      <c r="M216" s="618"/>
      <c r="N216" s="618"/>
      <c r="O216" s="618"/>
      <c r="P216" s="618"/>
      <c r="Q216" s="618"/>
      <c r="R216" s="618"/>
      <c r="S216" s="618"/>
      <c r="T216" s="618"/>
      <c r="U216" s="618"/>
      <c r="V216" s="618"/>
      <c r="W216" s="618"/>
      <c r="X216" s="618"/>
      <c r="Y216" s="618"/>
      <c r="Z216" s="619"/>
      <c r="AA216" s="391"/>
      <c r="AB216" s="8"/>
      <c r="AC216" s="3"/>
      <c r="AD216" s="1"/>
    </row>
    <row r="217" spans="2:30" ht="30" hidden="1" customHeight="1" thickTop="1" thickBot="1" x14ac:dyDescent="0.35">
      <c r="B217" s="1"/>
      <c r="C217" s="558"/>
      <c r="D217" s="366"/>
      <c r="E217" s="367"/>
      <c r="F217" s="616"/>
      <c r="G217" s="617"/>
      <c r="H217" s="617"/>
      <c r="I217" s="617"/>
      <c r="J217" s="617"/>
      <c r="K217" s="618"/>
      <c r="L217" s="618"/>
      <c r="M217" s="618"/>
      <c r="N217" s="618"/>
      <c r="O217" s="618"/>
      <c r="P217" s="618"/>
      <c r="Q217" s="618"/>
      <c r="R217" s="618"/>
      <c r="S217" s="618"/>
      <c r="T217" s="618"/>
      <c r="U217" s="618"/>
      <c r="V217" s="618"/>
      <c r="W217" s="618"/>
      <c r="X217" s="618"/>
      <c r="Y217" s="618"/>
      <c r="Z217" s="619"/>
      <c r="AA217" s="391"/>
      <c r="AB217" s="8"/>
      <c r="AC217" s="3"/>
      <c r="AD217" s="1"/>
    </row>
    <row r="218" spans="2:30" ht="30" hidden="1" customHeight="1" thickTop="1" thickBot="1" x14ac:dyDescent="0.35">
      <c r="B218" s="1"/>
      <c r="C218" s="558"/>
      <c r="D218" s="366"/>
      <c r="E218" s="367"/>
      <c r="F218" s="616"/>
      <c r="G218" s="617"/>
      <c r="H218" s="617"/>
      <c r="I218" s="617"/>
      <c r="J218" s="617"/>
      <c r="K218" s="618"/>
      <c r="L218" s="618"/>
      <c r="M218" s="618"/>
      <c r="N218" s="618"/>
      <c r="O218" s="618"/>
      <c r="P218" s="618"/>
      <c r="Q218" s="618"/>
      <c r="R218" s="618"/>
      <c r="S218" s="618"/>
      <c r="T218" s="618"/>
      <c r="U218" s="618"/>
      <c r="V218" s="618"/>
      <c r="W218" s="618"/>
      <c r="X218" s="618"/>
      <c r="Y218" s="618"/>
      <c r="Z218" s="619"/>
      <c r="AA218" s="391"/>
      <c r="AB218" s="8"/>
      <c r="AC218" s="3"/>
      <c r="AD218" s="1"/>
    </row>
    <row r="219" spans="2:30" ht="30" hidden="1" customHeight="1" thickTop="1" thickBot="1" x14ac:dyDescent="0.35">
      <c r="B219" s="1"/>
      <c r="C219" s="558"/>
      <c r="D219" s="379"/>
      <c r="E219" s="385"/>
      <c r="F219" s="616"/>
      <c r="G219" s="617"/>
      <c r="H219" s="617"/>
      <c r="I219" s="617"/>
      <c r="J219" s="617"/>
      <c r="K219" s="618"/>
      <c r="L219" s="618"/>
      <c r="M219" s="618"/>
      <c r="N219" s="618"/>
      <c r="O219" s="618"/>
      <c r="P219" s="618"/>
      <c r="Q219" s="618"/>
      <c r="R219" s="618"/>
      <c r="S219" s="618"/>
      <c r="T219" s="618"/>
      <c r="U219" s="618"/>
      <c r="V219" s="618"/>
      <c r="W219" s="618"/>
      <c r="X219" s="618"/>
      <c r="Y219" s="618"/>
      <c r="Z219" s="619"/>
      <c r="AA219" s="391"/>
      <c r="AB219" s="8"/>
      <c r="AC219" s="3"/>
      <c r="AD219" s="1"/>
    </row>
    <row r="220" spans="2:30" ht="30" hidden="1" customHeight="1" thickTop="1" thickBot="1" x14ac:dyDescent="0.35">
      <c r="B220" s="1"/>
      <c r="C220" s="558"/>
      <c r="D220" s="379"/>
      <c r="E220" s="385"/>
      <c r="F220" s="616"/>
      <c r="G220" s="617"/>
      <c r="H220" s="617"/>
      <c r="I220" s="617"/>
      <c r="J220" s="617"/>
      <c r="K220" s="618"/>
      <c r="L220" s="618"/>
      <c r="M220" s="618"/>
      <c r="N220" s="618"/>
      <c r="O220" s="618"/>
      <c r="P220" s="618"/>
      <c r="Q220" s="618"/>
      <c r="R220" s="618"/>
      <c r="S220" s="618"/>
      <c r="T220" s="618"/>
      <c r="U220" s="618"/>
      <c r="V220" s="618"/>
      <c r="W220" s="618"/>
      <c r="X220" s="618"/>
      <c r="Y220" s="618"/>
      <c r="Z220" s="619"/>
      <c r="AA220" s="391"/>
      <c r="AB220" s="8"/>
      <c r="AC220" s="3"/>
      <c r="AD220" s="1"/>
    </row>
    <row r="221" spans="2:30" ht="30" hidden="1" customHeight="1" thickTop="1" thickBot="1" x14ac:dyDescent="0.35">
      <c r="B221" s="1"/>
      <c r="C221" s="558"/>
      <c r="D221" s="366"/>
      <c r="E221" s="367"/>
      <c r="F221" s="616"/>
      <c r="G221" s="617"/>
      <c r="H221" s="617"/>
      <c r="I221" s="617"/>
      <c r="J221" s="617"/>
      <c r="K221" s="618"/>
      <c r="L221" s="618"/>
      <c r="M221" s="618"/>
      <c r="N221" s="618"/>
      <c r="O221" s="618"/>
      <c r="P221" s="618"/>
      <c r="Q221" s="618"/>
      <c r="R221" s="618"/>
      <c r="S221" s="618"/>
      <c r="T221" s="618"/>
      <c r="U221" s="618"/>
      <c r="V221" s="618"/>
      <c r="W221" s="618"/>
      <c r="X221" s="618"/>
      <c r="Y221" s="618"/>
      <c r="Z221" s="619"/>
      <c r="AA221" s="391"/>
      <c r="AB221" s="8"/>
      <c r="AC221" s="3"/>
      <c r="AD221" s="1"/>
    </row>
    <row r="222" spans="2:30" ht="30" hidden="1" customHeight="1" thickTop="1" thickBot="1" x14ac:dyDescent="0.35">
      <c r="B222" s="1"/>
      <c r="C222" s="558"/>
      <c r="D222" s="366"/>
      <c r="E222" s="367"/>
      <c r="F222" s="616"/>
      <c r="G222" s="617"/>
      <c r="H222" s="617"/>
      <c r="I222" s="617"/>
      <c r="J222" s="617"/>
      <c r="K222" s="618"/>
      <c r="L222" s="618"/>
      <c r="M222" s="618"/>
      <c r="N222" s="618"/>
      <c r="O222" s="618"/>
      <c r="P222" s="618"/>
      <c r="Q222" s="618"/>
      <c r="R222" s="618"/>
      <c r="S222" s="618"/>
      <c r="T222" s="618"/>
      <c r="U222" s="618"/>
      <c r="V222" s="618"/>
      <c r="W222" s="618"/>
      <c r="X222" s="618"/>
      <c r="Y222" s="618"/>
      <c r="Z222" s="619"/>
      <c r="AA222" s="391"/>
      <c r="AB222" s="8"/>
      <c r="AC222" s="3"/>
      <c r="AD222" s="1"/>
    </row>
    <row r="223" spans="2:30" ht="30" hidden="1" customHeight="1" thickTop="1" thickBot="1" x14ac:dyDescent="0.35">
      <c r="B223" s="1"/>
      <c r="C223" s="558"/>
      <c r="D223" s="379"/>
      <c r="E223" s="385"/>
      <c r="F223" s="616"/>
      <c r="G223" s="617"/>
      <c r="H223" s="617"/>
      <c r="I223" s="617"/>
      <c r="J223" s="617"/>
      <c r="K223" s="618"/>
      <c r="L223" s="618"/>
      <c r="M223" s="618"/>
      <c r="N223" s="618"/>
      <c r="O223" s="618"/>
      <c r="P223" s="618"/>
      <c r="Q223" s="618"/>
      <c r="R223" s="618"/>
      <c r="S223" s="618"/>
      <c r="T223" s="618"/>
      <c r="U223" s="618"/>
      <c r="V223" s="618"/>
      <c r="W223" s="618"/>
      <c r="X223" s="618"/>
      <c r="Y223" s="618"/>
      <c r="Z223" s="619"/>
      <c r="AA223" s="391"/>
      <c r="AB223" s="8"/>
      <c r="AC223" s="3"/>
      <c r="AD223" s="1"/>
    </row>
    <row r="224" spans="2:30" ht="30" hidden="1" customHeight="1" thickTop="1" thickBot="1" x14ac:dyDescent="0.35">
      <c r="B224" s="1"/>
      <c r="C224" s="558"/>
      <c r="D224" s="379"/>
      <c r="E224" s="385"/>
      <c r="F224" s="616"/>
      <c r="G224" s="617"/>
      <c r="H224" s="617"/>
      <c r="I224" s="617"/>
      <c r="J224" s="617"/>
      <c r="K224" s="618"/>
      <c r="L224" s="618"/>
      <c r="M224" s="618"/>
      <c r="N224" s="618"/>
      <c r="O224" s="618"/>
      <c r="P224" s="618"/>
      <c r="Q224" s="618"/>
      <c r="R224" s="618"/>
      <c r="S224" s="618"/>
      <c r="T224" s="618"/>
      <c r="U224" s="618"/>
      <c r="V224" s="618"/>
      <c r="W224" s="618"/>
      <c r="X224" s="618"/>
      <c r="Y224" s="618"/>
      <c r="Z224" s="619"/>
      <c r="AA224" s="391"/>
      <c r="AB224" s="8"/>
      <c r="AC224" s="3"/>
      <c r="AD224" s="1"/>
    </row>
    <row r="225" spans="2:36" ht="30" hidden="1" customHeight="1" thickTop="1" thickBot="1" x14ac:dyDescent="0.35">
      <c r="B225" s="1"/>
      <c r="C225" s="558"/>
      <c r="D225" s="366"/>
      <c r="E225" s="367"/>
      <c r="F225" s="616"/>
      <c r="G225" s="617"/>
      <c r="H225" s="617"/>
      <c r="I225" s="617"/>
      <c r="J225" s="617"/>
      <c r="K225" s="618"/>
      <c r="L225" s="618"/>
      <c r="M225" s="618"/>
      <c r="N225" s="618"/>
      <c r="O225" s="618"/>
      <c r="P225" s="618"/>
      <c r="Q225" s="618"/>
      <c r="R225" s="618"/>
      <c r="S225" s="618"/>
      <c r="T225" s="618"/>
      <c r="U225" s="618"/>
      <c r="V225" s="618"/>
      <c r="W225" s="618"/>
      <c r="X225" s="618"/>
      <c r="Y225" s="618"/>
      <c r="Z225" s="619"/>
      <c r="AA225" s="391"/>
      <c r="AB225" s="8"/>
      <c r="AC225" s="3"/>
      <c r="AD225" s="1"/>
    </row>
    <row r="226" spans="2:36" ht="30" hidden="1" customHeight="1" thickTop="1" thickBot="1" x14ac:dyDescent="0.35">
      <c r="B226" s="1"/>
      <c r="C226" s="558"/>
      <c r="D226" s="379"/>
      <c r="E226" s="385"/>
      <c r="F226" s="616"/>
      <c r="G226" s="617"/>
      <c r="H226" s="617"/>
      <c r="I226" s="617"/>
      <c r="J226" s="617"/>
      <c r="K226" s="618"/>
      <c r="L226" s="618"/>
      <c r="M226" s="618"/>
      <c r="N226" s="618"/>
      <c r="O226" s="618"/>
      <c r="P226" s="618"/>
      <c r="Q226" s="618"/>
      <c r="R226" s="618"/>
      <c r="S226" s="618"/>
      <c r="T226" s="618"/>
      <c r="U226" s="618"/>
      <c r="V226" s="618"/>
      <c r="W226" s="618"/>
      <c r="X226" s="618"/>
      <c r="Y226" s="618"/>
      <c r="Z226" s="619"/>
      <c r="AA226" s="391"/>
      <c r="AB226" s="8"/>
      <c r="AC226" s="3"/>
      <c r="AD226" s="1"/>
    </row>
    <row r="227" spans="2:36" ht="30" hidden="1" customHeight="1" thickTop="1" thickBot="1" x14ac:dyDescent="0.35">
      <c r="B227" s="1"/>
      <c r="C227" s="558"/>
      <c r="D227" s="366"/>
      <c r="E227" s="367"/>
      <c r="F227" s="616"/>
      <c r="G227" s="617"/>
      <c r="H227" s="617"/>
      <c r="I227" s="617"/>
      <c r="J227" s="617"/>
      <c r="K227" s="618"/>
      <c r="L227" s="618"/>
      <c r="M227" s="618"/>
      <c r="N227" s="618"/>
      <c r="O227" s="618"/>
      <c r="P227" s="618"/>
      <c r="Q227" s="618"/>
      <c r="R227" s="618"/>
      <c r="S227" s="618"/>
      <c r="T227" s="618"/>
      <c r="U227" s="618"/>
      <c r="V227" s="618"/>
      <c r="W227" s="618"/>
      <c r="X227" s="618"/>
      <c r="Y227" s="618"/>
      <c r="Z227" s="619"/>
      <c r="AA227" s="391"/>
      <c r="AB227" s="8"/>
      <c r="AC227" s="3"/>
      <c r="AD227" s="1"/>
    </row>
    <row r="228" spans="2:36" ht="30" hidden="1" customHeight="1" thickTop="1" thickBot="1" x14ac:dyDescent="0.35">
      <c r="B228" s="1"/>
      <c r="C228" s="558"/>
      <c r="D228" s="366"/>
      <c r="E228" s="367"/>
      <c r="F228" s="616"/>
      <c r="G228" s="617"/>
      <c r="H228" s="617"/>
      <c r="I228" s="617"/>
      <c r="J228" s="617"/>
      <c r="K228" s="618"/>
      <c r="L228" s="618"/>
      <c r="M228" s="618"/>
      <c r="N228" s="618"/>
      <c r="O228" s="618"/>
      <c r="P228" s="618"/>
      <c r="Q228" s="618"/>
      <c r="R228" s="618"/>
      <c r="S228" s="618"/>
      <c r="T228" s="618"/>
      <c r="U228" s="618"/>
      <c r="V228" s="618"/>
      <c r="W228" s="618"/>
      <c r="X228" s="618"/>
      <c r="Y228" s="618"/>
      <c r="Z228" s="619"/>
      <c r="AA228" s="391"/>
      <c r="AB228" s="8"/>
      <c r="AC228" s="3"/>
      <c r="AD228" s="1"/>
    </row>
    <row r="229" spans="2:36" ht="30" hidden="1" customHeight="1" thickTop="1" thickBot="1" x14ac:dyDescent="0.35">
      <c r="B229" s="1"/>
      <c r="C229" s="558"/>
      <c r="D229" s="379"/>
      <c r="E229" s="385"/>
      <c r="F229" s="616"/>
      <c r="G229" s="617"/>
      <c r="H229" s="617"/>
      <c r="I229" s="617"/>
      <c r="J229" s="617"/>
      <c r="K229" s="618"/>
      <c r="L229" s="618"/>
      <c r="M229" s="618"/>
      <c r="N229" s="618"/>
      <c r="O229" s="618"/>
      <c r="P229" s="618"/>
      <c r="Q229" s="618"/>
      <c r="R229" s="618"/>
      <c r="S229" s="618"/>
      <c r="T229" s="618"/>
      <c r="U229" s="618"/>
      <c r="V229" s="618"/>
      <c r="W229" s="618"/>
      <c r="X229" s="618"/>
      <c r="Y229" s="618"/>
      <c r="Z229" s="619"/>
      <c r="AA229" s="391"/>
      <c r="AB229" s="8"/>
      <c r="AC229" s="3"/>
      <c r="AD229" s="1"/>
    </row>
    <row r="230" spans="2:36" ht="30" hidden="1" customHeight="1" thickTop="1" thickBot="1" x14ac:dyDescent="0.35">
      <c r="B230" s="1"/>
      <c r="C230" s="558"/>
      <c r="D230" s="379"/>
      <c r="E230" s="385"/>
      <c r="F230" s="616"/>
      <c r="G230" s="617"/>
      <c r="H230" s="617"/>
      <c r="I230" s="617"/>
      <c r="J230" s="617"/>
      <c r="K230" s="618"/>
      <c r="L230" s="618"/>
      <c r="M230" s="618"/>
      <c r="N230" s="618"/>
      <c r="O230" s="618"/>
      <c r="P230" s="618"/>
      <c r="Q230" s="618"/>
      <c r="R230" s="618"/>
      <c r="S230" s="618"/>
      <c r="T230" s="618"/>
      <c r="U230" s="618"/>
      <c r="V230" s="618"/>
      <c r="W230" s="618"/>
      <c r="X230" s="618"/>
      <c r="Y230" s="618"/>
      <c r="Z230" s="619"/>
      <c r="AA230" s="391"/>
      <c r="AB230" s="8"/>
      <c r="AC230" s="3"/>
      <c r="AD230" s="1"/>
    </row>
    <row r="231" spans="2:36" ht="30" hidden="1" customHeight="1" thickTop="1" thickBot="1" x14ac:dyDescent="0.35">
      <c r="B231" s="1"/>
      <c r="C231" s="558"/>
      <c r="D231" s="366"/>
      <c r="E231" s="367"/>
      <c r="F231" s="616"/>
      <c r="G231" s="617"/>
      <c r="H231" s="617"/>
      <c r="I231" s="617"/>
      <c r="J231" s="617"/>
      <c r="K231" s="618"/>
      <c r="L231" s="618"/>
      <c r="M231" s="618"/>
      <c r="N231" s="618"/>
      <c r="O231" s="618"/>
      <c r="P231" s="618"/>
      <c r="Q231" s="618"/>
      <c r="R231" s="618"/>
      <c r="S231" s="618"/>
      <c r="T231" s="618"/>
      <c r="U231" s="618"/>
      <c r="V231" s="618"/>
      <c r="W231" s="618"/>
      <c r="X231" s="618"/>
      <c r="Y231" s="618"/>
      <c r="Z231" s="619"/>
      <c r="AA231" s="391"/>
      <c r="AB231" s="8"/>
      <c r="AC231" s="3"/>
      <c r="AD231" s="1"/>
    </row>
    <row r="232" spans="2:36" ht="30" hidden="1" customHeight="1" thickTop="1" thickBot="1" x14ac:dyDescent="0.35">
      <c r="B232" s="1"/>
      <c r="C232" s="558"/>
      <c r="D232" s="366"/>
      <c r="E232" s="367"/>
      <c r="F232" s="616"/>
      <c r="G232" s="617"/>
      <c r="H232" s="617"/>
      <c r="I232" s="617"/>
      <c r="J232" s="617"/>
      <c r="K232" s="618"/>
      <c r="L232" s="618"/>
      <c r="M232" s="618"/>
      <c r="N232" s="618"/>
      <c r="O232" s="618"/>
      <c r="P232" s="618"/>
      <c r="Q232" s="618"/>
      <c r="R232" s="618"/>
      <c r="S232" s="618"/>
      <c r="T232" s="618"/>
      <c r="U232" s="618"/>
      <c r="V232" s="618"/>
      <c r="W232" s="618"/>
      <c r="X232" s="618"/>
      <c r="Y232" s="618"/>
      <c r="Z232" s="619"/>
      <c r="AA232" s="391"/>
      <c r="AB232" s="8"/>
      <c r="AC232" s="3"/>
      <c r="AD232" s="1"/>
    </row>
    <row r="233" spans="2:36" ht="30" hidden="1" customHeight="1" thickTop="1" thickBot="1" x14ac:dyDescent="0.35">
      <c r="B233" s="1"/>
      <c r="C233" s="558"/>
      <c r="D233" s="379"/>
      <c r="E233" s="385"/>
      <c r="F233" s="616"/>
      <c r="G233" s="617"/>
      <c r="H233" s="617"/>
      <c r="I233" s="617"/>
      <c r="J233" s="617"/>
      <c r="K233" s="618"/>
      <c r="L233" s="618"/>
      <c r="M233" s="618"/>
      <c r="N233" s="618"/>
      <c r="O233" s="618"/>
      <c r="P233" s="618"/>
      <c r="Q233" s="618"/>
      <c r="R233" s="618"/>
      <c r="S233" s="618"/>
      <c r="T233" s="618"/>
      <c r="U233" s="618"/>
      <c r="V233" s="618"/>
      <c r="W233" s="618"/>
      <c r="X233" s="618"/>
      <c r="Y233" s="618"/>
      <c r="Z233" s="619"/>
      <c r="AA233" s="391"/>
      <c r="AB233" s="8"/>
      <c r="AC233" s="3"/>
      <c r="AD233" s="1"/>
    </row>
    <row r="234" spans="2:36" ht="30" hidden="1" customHeight="1" thickTop="1" thickBot="1" x14ac:dyDescent="0.35">
      <c r="B234" s="1"/>
      <c r="C234" s="558"/>
      <c r="D234" s="379"/>
      <c r="E234" s="385"/>
      <c r="F234" s="616"/>
      <c r="G234" s="617"/>
      <c r="H234" s="617"/>
      <c r="I234" s="617"/>
      <c r="J234" s="617"/>
      <c r="K234" s="618"/>
      <c r="L234" s="618"/>
      <c r="M234" s="618"/>
      <c r="N234" s="618"/>
      <c r="O234" s="618"/>
      <c r="P234" s="618"/>
      <c r="Q234" s="618"/>
      <c r="R234" s="618"/>
      <c r="S234" s="618"/>
      <c r="T234" s="618"/>
      <c r="U234" s="618"/>
      <c r="V234" s="618"/>
      <c r="W234" s="618"/>
      <c r="X234" s="618"/>
      <c r="Y234" s="618"/>
      <c r="Z234" s="619"/>
      <c r="AA234" s="391"/>
      <c r="AB234" s="8"/>
      <c r="AC234" s="3"/>
      <c r="AD234" s="1"/>
    </row>
    <row r="235" spans="2:36" ht="30" hidden="1" customHeight="1" thickTop="1" thickBot="1" x14ac:dyDescent="0.35">
      <c r="B235" s="1"/>
      <c r="C235" s="558"/>
      <c r="D235" s="366"/>
      <c r="E235" s="367"/>
      <c r="F235" s="616"/>
      <c r="G235" s="617"/>
      <c r="H235" s="617"/>
      <c r="I235" s="617"/>
      <c r="J235" s="617"/>
      <c r="K235" s="618"/>
      <c r="L235" s="618"/>
      <c r="M235" s="618"/>
      <c r="N235" s="618"/>
      <c r="O235" s="618"/>
      <c r="P235" s="618"/>
      <c r="Q235" s="618"/>
      <c r="R235" s="618"/>
      <c r="S235" s="618"/>
      <c r="T235" s="618"/>
      <c r="U235" s="618"/>
      <c r="V235" s="618"/>
      <c r="W235" s="618"/>
      <c r="X235" s="618"/>
      <c r="Y235" s="618"/>
      <c r="Z235" s="619"/>
      <c r="AA235" s="391"/>
      <c r="AB235" s="8"/>
      <c r="AC235" s="3"/>
      <c r="AD235" s="1"/>
    </row>
    <row r="236" spans="2:36" s="19" customFormat="1" ht="30" hidden="1" customHeight="1" thickTop="1" thickBot="1" x14ac:dyDescent="0.35">
      <c r="B236" s="154"/>
      <c r="C236" s="558"/>
      <c r="D236" s="379"/>
      <c r="E236" s="385"/>
      <c r="F236" s="616"/>
      <c r="G236" s="617"/>
      <c r="H236" s="617"/>
      <c r="I236" s="617"/>
      <c r="J236" s="617"/>
      <c r="K236" s="620"/>
      <c r="L236" s="620"/>
      <c r="M236" s="620"/>
      <c r="N236" s="620"/>
      <c r="O236" s="620"/>
      <c r="P236" s="620"/>
      <c r="Q236" s="620"/>
      <c r="R236" s="620"/>
      <c r="S236" s="620"/>
      <c r="T236" s="620"/>
      <c r="U236" s="620"/>
      <c r="V236" s="620"/>
      <c r="W236" s="620"/>
      <c r="X236" s="620"/>
      <c r="Y236" s="620"/>
      <c r="Z236" s="621"/>
      <c r="AA236" s="397"/>
      <c r="AB236" s="13"/>
      <c r="AC236" s="155"/>
      <c r="AD236" s="154"/>
      <c r="AG236" s="156"/>
      <c r="AH236" s="156"/>
      <c r="AI236" s="156"/>
      <c r="AJ236" s="156"/>
    </row>
    <row r="237" spans="2:36" ht="30" hidden="1" customHeight="1" thickTop="1" thickBot="1" x14ac:dyDescent="0.35">
      <c r="B237" s="1"/>
      <c r="C237" s="558"/>
      <c r="D237" s="366"/>
      <c r="E237" s="367"/>
      <c r="F237" s="616"/>
      <c r="G237" s="617"/>
      <c r="H237" s="617"/>
      <c r="I237" s="617"/>
      <c r="J237" s="617"/>
      <c r="K237" s="618"/>
      <c r="L237" s="618"/>
      <c r="M237" s="618"/>
      <c r="N237" s="618"/>
      <c r="O237" s="618"/>
      <c r="P237" s="618"/>
      <c r="Q237" s="618"/>
      <c r="R237" s="618"/>
      <c r="S237" s="618"/>
      <c r="T237" s="618"/>
      <c r="U237" s="618"/>
      <c r="V237" s="618"/>
      <c r="W237" s="618"/>
      <c r="X237" s="618"/>
      <c r="Y237" s="618"/>
      <c r="Z237" s="619"/>
      <c r="AA237" s="391"/>
      <c r="AB237" s="8"/>
      <c r="AC237" s="3"/>
      <c r="AD237" s="1"/>
    </row>
    <row r="238" spans="2:36" ht="30" hidden="1" customHeight="1" thickTop="1" thickBot="1" x14ac:dyDescent="0.35">
      <c r="B238" s="1"/>
      <c r="C238" s="558"/>
      <c r="D238" s="366"/>
      <c r="E238" s="367"/>
      <c r="F238" s="616"/>
      <c r="G238" s="617"/>
      <c r="H238" s="617"/>
      <c r="I238" s="617"/>
      <c r="J238" s="617"/>
      <c r="K238" s="618"/>
      <c r="L238" s="618"/>
      <c r="M238" s="618"/>
      <c r="N238" s="618"/>
      <c r="O238" s="618"/>
      <c r="P238" s="618"/>
      <c r="Q238" s="618"/>
      <c r="R238" s="618"/>
      <c r="S238" s="618"/>
      <c r="T238" s="618"/>
      <c r="U238" s="618"/>
      <c r="V238" s="618"/>
      <c r="W238" s="618"/>
      <c r="X238" s="618"/>
      <c r="Y238" s="618"/>
      <c r="Z238" s="619"/>
      <c r="AA238" s="391"/>
      <c r="AB238" s="8"/>
      <c r="AC238" s="3"/>
      <c r="AD238" s="1"/>
    </row>
    <row r="239" spans="2:36" ht="30" hidden="1" customHeight="1" thickTop="1" thickBot="1" x14ac:dyDescent="0.35">
      <c r="B239" s="1"/>
      <c r="C239" s="558"/>
      <c r="D239" s="379"/>
      <c r="E239" s="385"/>
      <c r="F239" s="616"/>
      <c r="G239" s="617"/>
      <c r="H239" s="617"/>
      <c r="I239" s="617"/>
      <c r="J239" s="617"/>
      <c r="K239" s="618"/>
      <c r="L239" s="618"/>
      <c r="M239" s="618"/>
      <c r="N239" s="618"/>
      <c r="O239" s="618"/>
      <c r="P239" s="618"/>
      <c r="Q239" s="618"/>
      <c r="R239" s="618"/>
      <c r="S239" s="618"/>
      <c r="T239" s="618"/>
      <c r="U239" s="618"/>
      <c r="V239" s="618"/>
      <c r="W239" s="618"/>
      <c r="X239" s="618"/>
      <c r="Y239" s="618"/>
      <c r="Z239" s="619"/>
      <c r="AA239" s="391"/>
      <c r="AB239" s="8"/>
      <c r="AC239" s="3"/>
      <c r="AD239" s="1"/>
    </row>
    <row r="240" spans="2:36" ht="30" hidden="1" customHeight="1" thickTop="1" thickBot="1" x14ac:dyDescent="0.35">
      <c r="B240" s="1"/>
      <c r="C240" s="558"/>
      <c r="D240" s="379"/>
      <c r="E240" s="385"/>
      <c r="F240" s="616"/>
      <c r="G240" s="617"/>
      <c r="H240" s="617"/>
      <c r="I240" s="617"/>
      <c r="J240" s="617"/>
      <c r="K240" s="618"/>
      <c r="L240" s="618"/>
      <c r="M240" s="618"/>
      <c r="N240" s="618"/>
      <c r="O240" s="618"/>
      <c r="P240" s="618"/>
      <c r="Q240" s="618"/>
      <c r="R240" s="618"/>
      <c r="S240" s="618"/>
      <c r="T240" s="618"/>
      <c r="U240" s="618"/>
      <c r="V240" s="618"/>
      <c r="W240" s="618"/>
      <c r="X240" s="618"/>
      <c r="Y240" s="618"/>
      <c r="Z240" s="619"/>
      <c r="AA240" s="391"/>
      <c r="AB240" s="8"/>
      <c r="AC240" s="3"/>
      <c r="AD240" s="1"/>
    </row>
    <row r="241" spans="2:30" ht="30" hidden="1" customHeight="1" thickTop="1" thickBot="1" x14ac:dyDescent="0.35">
      <c r="B241" s="1"/>
      <c r="C241" s="558"/>
      <c r="D241" s="366"/>
      <c r="E241" s="367"/>
      <c r="F241" s="616"/>
      <c r="G241" s="617"/>
      <c r="H241" s="617"/>
      <c r="I241" s="617"/>
      <c r="J241" s="617"/>
      <c r="K241" s="618"/>
      <c r="L241" s="618"/>
      <c r="M241" s="618"/>
      <c r="N241" s="618"/>
      <c r="O241" s="618"/>
      <c r="P241" s="618"/>
      <c r="Q241" s="618"/>
      <c r="R241" s="618"/>
      <c r="S241" s="618"/>
      <c r="T241" s="618"/>
      <c r="U241" s="618"/>
      <c r="V241" s="618"/>
      <c r="W241" s="618"/>
      <c r="X241" s="618"/>
      <c r="Y241" s="618"/>
      <c r="Z241" s="619"/>
      <c r="AA241" s="391"/>
      <c r="AB241" s="8"/>
      <c r="AC241" s="3"/>
      <c r="AD241" s="1"/>
    </row>
    <row r="242" spans="2:30" ht="30" hidden="1" customHeight="1" thickTop="1" thickBot="1" x14ac:dyDescent="0.35">
      <c r="B242" s="1"/>
      <c r="C242" s="558"/>
      <c r="D242" s="366"/>
      <c r="E242" s="367"/>
      <c r="F242" s="616"/>
      <c r="G242" s="617"/>
      <c r="H242" s="617"/>
      <c r="I242" s="617"/>
      <c r="J242" s="617"/>
      <c r="K242" s="618"/>
      <c r="L242" s="618"/>
      <c r="M242" s="618"/>
      <c r="N242" s="618"/>
      <c r="O242" s="618"/>
      <c r="P242" s="618"/>
      <c r="Q242" s="618"/>
      <c r="R242" s="618"/>
      <c r="S242" s="618"/>
      <c r="T242" s="618"/>
      <c r="U242" s="618"/>
      <c r="V242" s="618"/>
      <c r="W242" s="618"/>
      <c r="X242" s="618"/>
      <c r="Y242" s="618"/>
      <c r="Z242" s="619"/>
      <c r="AA242" s="391"/>
      <c r="AB242" s="8"/>
      <c r="AC242" s="3"/>
      <c r="AD242" s="1"/>
    </row>
    <row r="243" spans="2:30" ht="30" hidden="1" customHeight="1" thickTop="1" thickBot="1" x14ac:dyDescent="0.35">
      <c r="B243" s="1"/>
      <c r="C243" s="558"/>
      <c r="D243" s="379"/>
      <c r="E243" s="385"/>
      <c r="F243" s="616"/>
      <c r="G243" s="617"/>
      <c r="H243" s="617"/>
      <c r="I243" s="617"/>
      <c r="J243" s="617"/>
      <c r="K243" s="618"/>
      <c r="L243" s="618"/>
      <c r="M243" s="618"/>
      <c r="N243" s="618"/>
      <c r="O243" s="618"/>
      <c r="P243" s="618"/>
      <c r="Q243" s="618"/>
      <c r="R243" s="618"/>
      <c r="S243" s="618"/>
      <c r="T243" s="618"/>
      <c r="U243" s="618"/>
      <c r="V243" s="618"/>
      <c r="W243" s="618"/>
      <c r="X243" s="618"/>
      <c r="Y243" s="618"/>
      <c r="Z243" s="619"/>
      <c r="AA243" s="391"/>
      <c r="AB243" s="8"/>
      <c r="AC243" s="3"/>
      <c r="AD243" s="1"/>
    </row>
    <row r="244" spans="2:30" ht="30" hidden="1" customHeight="1" thickTop="1" thickBot="1" x14ac:dyDescent="0.35">
      <c r="B244" s="1"/>
      <c r="C244" s="558"/>
      <c r="D244" s="379"/>
      <c r="E244" s="385"/>
      <c r="F244" s="616"/>
      <c r="G244" s="617"/>
      <c r="H244" s="617"/>
      <c r="I244" s="617"/>
      <c r="J244" s="617"/>
      <c r="K244" s="618"/>
      <c r="L244" s="618"/>
      <c r="M244" s="618"/>
      <c r="N244" s="618"/>
      <c r="O244" s="618"/>
      <c r="P244" s="618"/>
      <c r="Q244" s="618"/>
      <c r="R244" s="618"/>
      <c r="S244" s="618"/>
      <c r="T244" s="618"/>
      <c r="U244" s="618"/>
      <c r="V244" s="618"/>
      <c r="W244" s="618"/>
      <c r="X244" s="618"/>
      <c r="Y244" s="618"/>
      <c r="Z244" s="619"/>
      <c r="AA244" s="391"/>
      <c r="AB244" s="8"/>
      <c r="AC244" s="3"/>
      <c r="AD244" s="1"/>
    </row>
    <row r="245" spans="2:30" ht="30" hidden="1" customHeight="1" thickTop="1" thickBot="1" x14ac:dyDescent="0.35">
      <c r="B245" s="1"/>
      <c r="C245" s="558"/>
      <c r="D245" s="366"/>
      <c r="E245" s="367"/>
      <c r="F245" s="616"/>
      <c r="G245" s="617"/>
      <c r="H245" s="617"/>
      <c r="I245" s="617"/>
      <c r="J245" s="617"/>
      <c r="K245" s="618"/>
      <c r="L245" s="618"/>
      <c r="M245" s="618"/>
      <c r="N245" s="618"/>
      <c r="O245" s="618"/>
      <c r="P245" s="618"/>
      <c r="Q245" s="618"/>
      <c r="R245" s="618"/>
      <c r="S245" s="618"/>
      <c r="T245" s="618"/>
      <c r="U245" s="618"/>
      <c r="V245" s="618"/>
      <c r="W245" s="618"/>
      <c r="X245" s="618"/>
      <c r="Y245" s="618"/>
      <c r="Z245" s="619"/>
      <c r="AA245" s="391"/>
      <c r="AB245" s="8"/>
      <c r="AC245" s="3"/>
      <c r="AD245" s="1"/>
    </row>
    <row r="246" spans="2:30" ht="30" hidden="1" customHeight="1" thickTop="1" thickBot="1" x14ac:dyDescent="0.35">
      <c r="B246" s="1"/>
      <c r="C246" s="558"/>
      <c r="D246" s="379"/>
      <c r="E246" s="385"/>
      <c r="F246" s="616"/>
      <c r="G246" s="617"/>
      <c r="H246" s="617"/>
      <c r="I246" s="617"/>
      <c r="J246" s="617"/>
      <c r="K246" s="618"/>
      <c r="L246" s="618"/>
      <c r="M246" s="618"/>
      <c r="N246" s="618"/>
      <c r="O246" s="618"/>
      <c r="P246" s="618"/>
      <c r="Q246" s="618"/>
      <c r="R246" s="618"/>
      <c r="S246" s="618"/>
      <c r="T246" s="618"/>
      <c r="U246" s="618"/>
      <c r="V246" s="618"/>
      <c r="W246" s="618"/>
      <c r="X246" s="618"/>
      <c r="Y246" s="618"/>
      <c r="Z246" s="619"/>
      <c r="AA246" s="391"/>
      <c r="AB246" s="8"/>
      <c r="AC246" s="3"/>
      <c r="AD246" s="1"/>
    </row>
    <row r="247" spans="2:30" ht="30" hidden="1" customHeight="1" thickTop="1" thickBot="1" x14ac:dyDescent="0.35">
      <c r="B247" s="1"/>
      <c r="C247" s="558"/>
      <c r="D247" s="366"/>
      <c r="E247" s="367"/>
      <c r="F247" s="616"/>
      <c r="G247" s="617"/>
      <c r="H247" s="617"/>
      <c r="I247" s="617"/>
      <c r="J247" s="617"/>
      <c r="K247" s="618"/>
      <c r="L247" s="618"/>
      <c r="M247" s="618"/>
      <c r="N247" s="618"/>
      <c r="O247" s="618"/>
      <c r="P247" s="618"/>
      <c r="Q247" s="618"/>
      <c r="R247" s="618"/>
      <c r="S247" s="618"/>
      <c r="T247" s="618"/>
      <c r="U247" s="618"/>
      <c r="V247" s="618"/>
      <c r="W247" s="618"/>
      <c r="X247" s="618"/>
      <c r="Y247" s="618"/>
      <c r="Z247" s="619"/>
      <c r="AA247" s="391"/>
      <c r="AB247" s="8"/>
      <c r="AC247" s="3"/>
      <c r="AD247" s="1"/>
    </row>
    <row r="248" spans="2:30" ht="30" hidden="1" customHeight="1" thickTop="1" thickBot="1" x14ac:dyDescent="0.35">
      <c r="B248" s="1"/>
      <c r="C248" s="558"/>
      <c r="D248" s="366"/>
      <c r="E248" s="367"/>
      <c r="F248" s="616"/>
      <c r="G248" s="617"/>
      <c r="H248" s="617"/>
      <c r="I248" s="617"/>
      <c r="J248" s="617"/>
      <c r="K248" s="618"/>
      <c r="L248" s="618"/>
      <c r="M248" s="618"/>
      <c r="N248" s="618"/>
      <c r="O248" s="618"/>
      <c r="P248" s="618"/>
      <c r="Q248" s="618"/>
      <c r="R248" s="618"/>
      <c r="S248" s="618"/>
      <c r="T248" s="618"/>
      <c r="U248" s="618"/>
      <c r="V248" s="618"/>
      <c r="W248" s="618"/>
      <c r="X248" s="618"/>
      <c r="Y248" s="618"/>
      <c r="Z248" s="619"/>
      <c r="AA248" s="391"/>
      <c r="AB248" s="8"/>
      <c r="AC248" s="3"/>
      <c r="AD248" s="1"/>
    </row>
    <row r="249" spans="2:30" ht="30" hidden="1" customHeight="1" thickTop="1" thickBot="1" x14ac:dyDescent="0.35">
      <c r="B249" s="1"/>
      <c r="C249" s="558"/>
      <c r="D249" s="379"/>
      <c r="E249" s="385"/>
      <c r="F249" s="616"/>
      <c r="G249" s="617"/>
      <c r="H249" s="617"/>
      <c r="I249" s="617"/>
      <c r="J249" s="617"/>
      <c r="K249" s="618"/>
      <c r="L249" s="618"/>
      <c r="M249" s="618"/>
      <c r="N249" s="618"/>
      <c r="O249" s="618"/>
      <c r="P249" s="618"/>
      <c r="Q249" s="618"/>
      <c r="R249" s="618"/>
      <c r="S249" s="618"/>
      <c r="T249" s="618"/>
      <c r="U249" s="618"/>
      <c r="V249" s="618"/>
      <c r="W249" s="618"/>
      <c r="X249" s="618"/>
      <c r="Y249" s="618"/>
      <c r="Z249" s="619"/>
      <c r="AA249" s="391"/>
      <c r="AB249" s="8"/>
      <c r="AC249" s="3"/>
      <c r="AD249" s="1"/>
    </row>
    <row r="250" spans="2:30" ht="30" hidden="1" customHeight="1" thickTop="1" thickBot="1" x14ac:dyDescent="0.35">
      <c r="B250" s="1"/>
      <c r="C250" s="558"/>
      <c r="D250" s="379"/>
      <c r="E250" s="385"/>
      <c r="F250" s="616"/>
      <c r="G250" s="617"/>
      <c r="H250" s="617"/>
      <c r="I250" s="617"/>
      <c r="J250" s="617"/>
      <c r="K250" s="618"/>
      <c r="L250" s="618"/>
      <c r="M250" s="618"/>
      <c r="N250" s="618"/>
      <c r="O250" s="618"/>
      <c r="P250" s="618"/>
      <c r="Q250" s="618"/>
      <c r="R250" s="618"/>
      <c r="S250" s="618"/>
      <c r="T250" s="618"/>
      <c r="U250" s="618"/>
      <c r="V250" s="618"/>
      <c r="W250" s="618"/>
      <c r="X250" s="618"/>
      <c r="Y250" s="618"/>
      <c r="Z250" s="619"/>
      <c r="AA250" s="391"/>
      <c r="AB250" s="8"/>
      <c r="AC250" s="3"/>
      <c r="AD250" s="1"/>
    </row>
    <row r="251" spans="2:30" ht="30" hidden="1" customHeight="1" thickTop="1" thickBot="1" x14ac:dyDescent="0.35">
      <c r="B251" s="1"/>
      <c r="C251" s="558"/>
      <c r="D251" s="366"/>
      <c r="E251" s="367"/>
      <c r="F251" s="616"/>
      <c r="G251" s="617"/>
      <c r="H251" s="617"/>
      <c r="I251" s="617"/>
      <c r="J251" s="617"/>
      <c r="K251" s="618"/>
      <c r="L251" s="618"/>
      <c r="M251" s="618"/>
      <c r="N251" s="618"/>
      <c r="O251" s="618"/>
      <c r="P251" s="618"/>
      <c r="Q251" s="618"/>
      <c r="R251" s="618"/>
      <c r="S251" s="618"/>
      <c r="T251" s="618"/>
      <c r="U251" s="618"/>
      <c r="V251" s="618"/>
      <c r="W251" s="618"/>
      <c r="X251" s="618"/>
      <c r="Y251" s="618"/>
      <c r="Z251" s="619"/>
      <c r="AA251" s="391"/>
      <c r="AB251" s="8"/>
      <c r="AC251" s="3"/>
      <c r="AD251" s="1"/>
    </row>
    <row r="252" spans="2:30" ht="30" hidden="1" customHeight="1" thickTop="1" thickBot="1" x14ac:dyDescent="0.35">
      <c r="B252" s="1"/>
      <c r="C252" s="558"/>
      <c r="D252" s="366"/>
      <c r="E252" s="367"/>
      <c r="F252" s="616"/>
      <c r="G252" s="617"/>
      <c r="H252" s="617"/>
      <c r="I252" s="617"/>
      <c r="J252" s="617"/>
      <c r="K252" s="618"/>
      <c r="L252" s="618"/>
      <c r="M252" s="618"/>
      <c r="N252" s="618"/>
      <c r="O252" s="618"/>
      <c r="P252" s="618"/>
      <c r="Q252" s="618"/>
      <c r="R252" s="618"/>
      <c r="S252" s="618"/>
      <c r="T252" s="618"/>
      <c r="U252" s="618"/>
      <c r="V252" s="618"/>
      <c r="W252" s="618"/>
      <c r="X252" s="618"/>
      <c r="Y252" s="618"/>
      <c r="Z252" s="619"/>
      <c r="AA252" s="391"/>
      <c r="AB252" s="8"/>
      <c r="AC252" s="3"/>
      <c r="AD252" s="1"/>
    </row>
    <row r="253" spans="2:30" ht="30" hidden="1" customHeight="1" thickTop="1" thickBot="1" x14ac:dyDescent="0.35">
      <c r="B253" s="1"/>
      <c r="C253" s="558"/>
      <c r="D253" s="379"/>
      <c r="E253" s="385"/>
      <c r="F253" s="616"/>
      <c r="G253" s="617"/>
      <c r="H253" s="617"/>
      <c r="I253" s="617"/>
      <c r="J253" s="617"/>
      <c r="K253" s="618"/>
      <c r="L253" s="618"/>
      <c r="M253" s="618"/>
      <c r="N253" s="618"/>
      <c r="O253" s="618"/>
      <c r="P253" s="618"/>
      <c r="Q253" s="618"/>
      <c r="R253" s="618"/>
      <c r="S253" s="618"/>
      <c r="T253" s="618"/>
      <c r="U253" s="618"/>
      <c r="V253" s="618"/>
      <c r="W253" s="618"/>
      <c r="X253" s="618"/>
      <c r="Y253" s="618"/>
      <c r="Z253" s="619"/>
      <c r="AA253" s="391"/>
      <c r="AB253" s="8"/>
      <c r="AC253" s="3"/>
      <c r="AD253" s="1"/>
    </row>
    <row r="254" spans="2:30" ht="30" hidden="1" customHeight="1" thickTop="1" thickBot="1" x14ac:dyDescent="0.35">
      <c r="B254" s="1"/>
      <c r="C254" s="558"/>
      <c r="D254" s="379"/>
      <c r="E254" s="385"/>
      <c r="F254" s="616"/>
      <c r="G254" s="617"/>
      <c r="H254" s="617"/>
      <c r="I254" s="617"/>
      <c r="J254" s="617"/>
      <c r="K254" s="618"/>
      <c r="L254" s="618"/>
      <c r="M254" s="618"/>
      <c r="N254" s="618"/>
      <c r="O254" s="618"/>
      <c r="P254" s="618"/>
      <c r="Q254" s="618"/>
      <c r="R254" s="618"/>
      <c r="S254" s="618"/>
      <c r="T254" s="618"/>
      <c r="U254" s="618"/>
      <c r="V254" s="618"/>
      <c r="W254" s="618"/>
      <c r="X254" s="618"/>
      <c r="Y254" s="618"/>
      <c r="Z254" s="619"/>
      <c r="AA254" s="391"/>
      <c r="AB254" s="8"/>
      <c r="AC254" s="3"/>
      <c r="AD254" s="1"/>
    </row>
    <row r="255" spans="2:30" ht="30" hidden="1" customHeight="1" thickTop="1" thickBot="1" x14ac:dyDescent="0.35">
      <c r="B255" s="1"/>
      <c r="C255" s="558"/>
      <c r="D255" s="366"/>
      <c r="E255" s="367"/>
      <c r="F255" s="616"/>
      <c r="G255" s="617"/>
      <c r="H255" s="617"/>
      <c r="I255" s="617"/>
      <c r="J255" s="617"/>
      <c r="K255" s="618"/>
      <c r="L255" s="618"/>
      <c r="M255" s="618"/>
      <c r="N255" s="618"/>
      <c r="O255" s="618"/>
      <c r="P255" s="618"/>
      <c r="Q255" s="618"/>
      <c r="R255" s="618"/>
      <c r="S255" s="618"/>
      <c r="T255" s="618"/>
      <c r="U255" s="618"/>
      <c r="V255" s="618"/>
      <c r="W255" s="618"/>
      <c r="X255" s="618"/>
      <c r="Y255" s="618"/>
      <c r="Z255" s="619"/>
      <c r="AA255" s="391"/>
      <c r="AB255" s="8"/>
      <c r="AC255" s="3"/>
      <c r="AD255" s="1"/>
    </row>
    <row r="256" spans="2:30" ht="30" hidden="1" customHeight="1" thickTop="1" thickBot="1" x14ac:dyDescent="0.35">
      <c r="B256" s="1"/>
      <c r="C256" s="558"/>
      <c r="D256" s="379"/>
      <c r="E256" s="385"/>
      <c r="F256" s="616"/>
      <c r="G256" s="617"/>
      <c r="H256" s="617"/>
      <c r="I256" s="617"/>
      <c r="J256" s="617"/>
      <c r="K256" s="618"/>
      <c r="L256" s="618"/>
      <c r="M256" s="618"/>
      <c r="N256" s="618"/>
      <c r="O256" s="618"/>
      <c r="P256" s="618"/>
      <c r="Q256" s="618"/>
      <c r="R256" s="618"/>
      <c r="S256" s="618"/>
      <c r="T256" s="618"/>
      <c r="U256" s="618"/>
      <c r="V256" s="618"/>
      <c r="W256" s="618"/>
      <c r="X256" s="618"/>
      <c r="Y256" s="618"/>
      <c r="Z256" s="619"/>
      <c r="AA256" s="391"/>
      <c r="AB256" s="8"/>
      <c r="AC256" s="3"/>
      <c r="AD256" s="1"/>
    </row>
    <row r="257" spans="1:36" ht="30" hidden="1" customHeight="1" thickTop="1" thickBot="1" x14ac:dyDescent="0.35">
      <c r="B257" s="1"/>
      <c r="C257" s="558"/>
      <c r="D257" s="366"/>
      <c r="E257" s="367"/>
      <c r="F257" s="616"/>
      <c r="G257" s="617"/>
      <c r="H257" s="617"/>
      <c r="I257" s="617"/>
      <c r="J257" s="617"/>
      <c r="K257" s="618"/>
      <c r="L257" s="618"/>
      <c r="M257" s="618"/>
      <c r="N257" s="618"/>
      <c r="O257" s="618"/>
      <c r="P257" s="618"/>
      <c r="Q257" s="618"/>
      <c r="R257" s="618"/>
      <c r="S257" s="618"/>
      <c r="T257" s="618"/>
      <c r="U257" s="618"/>
      <c r="V257" s="618"/>
      <c r="W257" s="618"/>
      <c r="X257" s="618"/>
      <c r="Y257" s="618"/>
      <c r="Z257" s="619"/>
      <c r="AA257" s="391"/>
      <c r="AB257" s="8"/>
      <c r="AC257" s="3"/>
      <c r="AD257" s="1"/>
    </row>
    <row r="258" spans="1:36" ht="30" hidden="1" customHeight="1" thickTop="1" thickBot="1" x14ac:dyDescent="0.35">
      <c r="B258" s="1"/>
      <c r="C258" s="558"/>
      <c r="D258" s="366"/>
      <c r="E258" s="367"/>
      <c r="F258" s="616"/>
      <c r="G258" s="617"/>
      <c r="H258" s="617"/>
      <c r="I258" s="617"/>
      <c r="J258" s="617"/>
      <c r="K258" s="618"/>
      <c r="L258" s="618"/>
      <c r="M258" s="618"/>
      <c r="N258" s="618"/>
      <c r="O258" s="618"/>
      <c r="P258" s="618"/>
      <c r="Q258" s="618"/>
      <c r="R258" s="618"/>
      <c r="S258" s="618"/>
      <c r="T258" s="618"/>
      <c r="U258" s="618"/>
      <c r="V258" s="618"/>
      <c r="W258" s="618"/>
      <c r="X258" s="618"/>
      <c r="Y258" s="618"/>
      <c r="Z258" s="619"/>
      <c r="AA258" s="391"/>
      <c r="AB258" s="8"/>
      <c r="AC258" s="3"/>
      <c r="AD258" s="1"/>
    </row>
    <row r="259" spans="1:36" ht="30" hidden="1" customHeight="1" thickTop="1" thickBot="1" x14ac:dyDescent="0.35">
      <c r="B259" s="1"/>
      <c r="C259" s="558"/>
      <c r="D259" s="379"/>
      <c r="E259" s="385"/>
      <c r="F259" s="616"/>
      <c r="G259" s="617"/>
      <c r="H259" s="617"/>
      <c r="I259" s="617"/>
      <c r="J259" s="617"/>
      <c r="K259" s="618"/>
      <c r="L259" s="618"/>
      <c r="M259" s="618"/>
      <c r="N259" s="618"/>
      <c r="O259" s="618"/>
      <c r="P259" s="618"/>
      <c r="Q259" s="618"/>
      <c r="R259" s="618"/>
      <c r="S259" s="618"/>
      <c r="T259" s="618"/>
      <c r="U259" s="618"/>
      <c r="V259" s="618"/>
      <c r="W259" s="618"/>
      <c r="X259" s="618"/>
      <c r="Y259" s="618"/>
      <c r="Z259" s="619"/>
      <c r="AA259" s="391"/>
      <c r="AB259" s="8"/>
      <c r="AC259" s="3"/>
      <c r="AD259" s="1"/>
    </row>
    <row r="260" spans="1:36" ht="30" hidden="1" customHeight="1" thickTop="1" thickBot="1" x14ac:dyDescent="0.35">
      <c r="B260" s="1"/>
      <c r="C260" s="558"/>
      <c r="D260" s="379"/>
      <c r="E260" s="385"/>
      <c r="F260" s="616"/>
      <c r="G260" s="617"/>
      <c r="H260" s="617"/>
      <c r="I260" s="617"/>
      <c r="J260" s="617"/>
      <c r="K260" s="618"/>
      <c r="L260" s="618"/>
      <c r="M260" s="618"/>
      <c r="N260" s="618"/>
      <c r="O260" s="618"/>
      <c r="P260" s="618"/>
      <c r="Q260" s="618"/>
      <c r="R260" s="618"/>
      <c r="S260" s="618"/>
      <c r="T260" s="618"/>
      <c r="U260" s="618"/>
      <c r="V260" s="618"/>
      <c r="W260" s="618"/>
      <c r="X260" s="618"/>
      <c r="Y260" s="618"/>
      <c r="Z260" s="619"/>
      <c r="AA260" s="391"/>
      <c r="AB260" s="8"/>
      <c r="AC260" s="3"/>
      <c r="AD260" s="1"/>
    </row>
    <row r="261" spans="1:36" ht="30" hidden="1" customHeight="1" thickTop="1" thickBot="1" x14ac:dyDescent="0.35">
      <c r="B261" s="1"/>
      <c r="C261" s="558"/>
      <c r="D261" s="366"/>
      <c r="E261" s="367"/>
      <c r="F261" s="616"/>
      <c r="G261" s="617"/>
      <c r="H261" s="617"/>
      <c r="I261" s="617"/>
      <c r="J261" s="617"/>
      <c r="K261" s="618"/>
      <c r="L261" s="618"/>
      <c r="M261" s="618"/>
      <c r="N261" s="618"/>
      <c r="O261" s="618"/>
      <c r="P261" s="618"/>
      <c r="Q261" s="618"/>
      <c r="R261" s="618"/>
      <c r="S261" s="618"/>
      <c r="T261" s="618"/>
      <c r="U261" s="618"/>
      <c r="V261" s="618"/>
      <c r="W261" s="618"/>
      <c r="X261" s="618"/>
      <c r="Y261" s="618"/>
      <c r="Z261" s="619"/>
      <c r="AA261" s="391"/>
      <c r="AB261" s="8"/>
      <c r="AC261" s="3"/>
      <c r="AD261" s="1"/>
    </row>
    <row r="262" spans="1:36" ht="30" hidden="1" customHeight="1" thickTop="1" thickBot="1" x14ac:dyDescent="0.35">
      <c r="B262" s="1"/>
      <c r="C262" s="558"/>
      <c r="D262" s="366"/>
      <c r="E262" s="367"/>
      <c r="F262" s="616"/>
      <c r="G262" s="617"/>
      <c r="H262" s="617"/>
      <c r="I262" s="617"/>
      <c r="J262" s="617"/>
      <c r="K262" s="618"/>
      <c r="L262" s="618"/>
      <c r="M262" s="618"/>
      <c r="N262" s="618"/>
      <c r="O262" s="618"/>
      <c r="P262" s="618"/>
      <c r="Q262" s="618"/>
      <c r="R262" s="618"/>
      <c r="S262" s="618"/>
      <c r="T262" s="618"/>
      <c r="U262" s="618"/>
      <c r="V262" s="618"/>
      <c r="W262" s="618"/>
      <c r="X262" s="618"/>
      <c r="Y262" s="618"/>
      <c r="Z262" s="619"/>
      <c r="AA262" s="391"/>
      <c r="AB262" s="8"/>
      <c r="AC262" s="3"/>
      <c r="AD262" s="1"/>
    </row>
    <row r="263" spans="1:36" ht="30" hidden="1" customHeight="1" thickTop="1" thickBot="1" x14ac:dyDescent="0.35">
      <c r="B263" s="1"/>
      <c r="C263" s="558"/>
      <c r="D263" s="379"/>
      <c r="E263" s="385"/>
      <c r="F263" s="616"/>
      <c r="G263" s="617"/>
      <c r="H263" s="617"/>
      <c r="I263" s="617"/>
      <c r="J263" s="617"/>
      <c r="K263" s="618"/>
      <c r="L263" s="618"/>
      <c r="M263" s="618"/>
      <c r="N263" s="618"/>
      <c r="O263" s="618"/>
      <c r="P263" s="618"/>
      <c r="Q263" s="618"/>
      <c r="R263" s="618"/>
      <c r="S263" s="618"/>
      <c r="T263" s="618"/>
      <c r="U263" s="618"/>
      <c r="V263" s="618"/>
      <c r="W263" s="618"/>
      <c r="X263" s="618"/>
      <c r="Y263" s="618"/>
      <c r="Z263" s="619"/>
      <c r="AA263" s="391"/>
      <c r="AB263" s="8"/>
      <c r="AC263" s="3"/>
      <c r="AD263" s="1"/>
    </row>
    <row r="264" spans="1:36" ht="30" hidden="1" customHeight="1" thickTop="1" thickBot="1" x14ac:dyDescent="0.35">
      <c r="B264" s="1"/>
      <c r="C264" s="558"/>
      <c r="D264" s="379"/>
      <c r="E264" s="385"/>
      <c r="F264" s="616"/>
      <c r="G264" s="617"/>
      <c r="H264" s="617"/>
      <c r="I264" s="617"/>
      <c r="J264" s="617"/>
      <c r="K264" s="618"/>
      <c r="L264" s="618"/>
      <c r="M264" s="618"/>
      <c r="N264" s="618"/>
      <c r="O264" s="618"/>
      <c r="P264" s="618"/>
      <c r="Q264" s="618"/>
      <c r="R264" s="618"/>
      <c r="S264" s="618"/>
      <c r="T264" s="618"/>
      <c r="U264" s="618"/>
      <c r="V264" s="618"/>
      <c r="W264" s="618"/>
      <c r="X264" s="618"/>
      <c r="Y264" s="618"/>
      <c r="Z264" s="619"/>
      <c r="AA264" s="391"/>
      <c r="AB264" s="8"/>
      <c r="AC264" s="3"/>
      <c r="AD264" s="1"/>
    </row>
    <row r="265" spans="1:36" ht="30" customHeight="1" thickTop="1" thickBot="1" x14ac:dyDescent="0.35">
      <c r="B265" s="1"/>
      <c r="C265" s="559"/>
      <c r="D265" s="369"/>
      <c r="E265" s="370"/>
      <c r="F265" s="622"/>
      <c r="G265" s="623"/>
      <c r="H265" s="623"/>
      <c r="I265" s="623"/>
      <c r="J265" s="623"/>
      <c r="K265" s="624"/>
      <c r="L265" s="624"/>
      <c r="M265" s="624"/>
      <c r="N265" s="624"/>
      <c r="O265" s="624"/>
      <c r="P265" s="624"/>
      <c r="Q265" s="624"/>
      <c r="R265" s="624"/>
      <c r="S265" s="624"/>
      <c r="T265" s="624"/>
      <c r="U265" s="624"/>
      <c r="V265" s="624"/>
      <c r="W265" s="624"/>
      <c r="X265" s="624"/>
      <c r="Y265" s="624"/>
      <c r="Z265" s="625"/>
      <c r="AA265" s="391"/>
      <c r="AB265" s="8" t="b">
        <v>1</v>
      </c>
      <c r="AC265" s="3"/>
      <c r="AD265" s="1"/>
    </row>
    <row r="266" spans="1:36" ht="4.95" customHeight="1" thickTop="1" thickBot="1" x14ac:dyDescent="0.35">
      <c r="B266" s="357"/>
      <c r="C266" s="157"/>
      <c r="D266" s="153"/>
      <c r="E266" s="153"/>
      <c r="F266" s="99"/>
      <c r="G266" s="99"/>
      <c r="H266" s="99"/>
      <c r="I266" s="99"/>
      <c r="J266" s="99"/>
      <c r="K266" s="161"/>
      <c r="L266" s="161"/>
      <c r="M266" s="161"/>
      <c r="N266" s="161"/>
      <c r="O266" s="161"/>
      <c r="P266" s="161"/>
      <c r="Q266" s="161"/>
      <c r="R266" s="161"/>
      <c r="S266" s="161"/>
      <c r="T266" s="161"/>
      <c r="U266" s="161"/>
      <c r="V266" s="161"/>
      <c r="W266" s="161"/>
      <c r="X266" s="161"/>
      <c r="Y266" s="161"/>
      <c r="Z266" s="161"/>
      <c r="AA266" s="391"/>
      <c r="AB266" s="8" t="s">
        <v>160</v>
      </c>
      <c r="AC266" s="3"/>
      <c r="AD266" s="1"/>
    </row>
    <row r="267" spans="1:36" ht="30" customHeight="1" thickTop="1" thickBot="1" x14ac:dyDescent="0.35">
      <c r="B267" s="357"/>
      <c r="C267" s="371" t="s">
        <v>199</v>
      </c>
      <c r="D267" s="372"/>
      <c r="E267" s="348" t="s">
        <v>143</v>
      </c>
      <c r="F267" s="355">
        <f>'Reduced Energy Gen_UE'!I142</f>
        <v>0</v>
      </c>
      <c r="G267" s="353">
        <f>'Reduced Energy Gen_UE'!J142</f>
        <v>0</v>
      </c>
      <c r="H267" s="353">
        <f>'Reduced Energy Gen_UE'!K142</f>
        <v>0</v>
      </c>
      <c r="I267" s="353">
        <f>'Reduced Energy Gen_UE'!L142</f>
        <v>0</v>
      </c>
      <c r="J267" s="353">
        <f>'Reduced Energy Gen_UE'!M142</f>
        <v>0</v>
      </c>
      <c r="K267" s="353">
        <f>'Reduced Energy Gen_UE'!N142</f>
        <v>0</v>
      </c>
      <c r="L267" s="353">
        <f>'Reduced Energy Gen_UE'!O142</f>
        <v>0</v>
      </c>
      <c r="M267" s="353">
        <f>'Reduced Energy Gen_UE'!P142</f>
        <v>0</v>
      </c>
      <c r="N267" s="353">
        <f>'Reduced Energy Gen_UE'!Q142</f>
        <v>0</v>
      </c>
      <c r="O267" s="353">
        <f>'Reduced Energy Gen_UE'!R142</f>
        <v>0</v>
      </c>
      <c r="P267" s="353">
        <f>'Reduced Energy Gen_UE'!S142</f>
        <v>0</v>
      </c>
      <c r="Q267" s="353">
        <f>'Reduced Energy Gen_UE'!T142</f>
        <v>0</v>
      </c>
      <c r="R267" s="353">
        <f>'Reduced Energy Gen_UE'!U142</f>
        <v>0</v>
      </c>
      <c r="S267" s="353">
        <f>'Reduced Energy Gen_UE'!V142</f>
        <v>0</v>
      </c>
      <c r="T267" s="353">
        <f>'Reduced Energy Gen_UE'!W142</f>
        <v>0</v>
      </c>
      <c r="U267" s="353">
        <f>'Reduced Energy Gen_UE'!X142</f>
        <v>0</v>
      </c>
      <c r="V267" s="353">
        <f>'Reduced Energy Gen_UE'!Y142</f>
        <v>0</v>
      </c>
      <c r="W267" s="353">
        <f>'Reduced Energy Gen_UE'!Z142</f>
        <v>0</v>
      </c>
      <c r="X267" s="353">
        <f>'Reduced Energy Gen_UE'!AA142</f>
        <v>0</v>
      </c>
      <c r="Y267" s="353">
        <f>'Reduced Energy Gen_UE'!AB142</f>
        <v>0</v>
      </c>
      <c r="Z267" s="354">
        <f>'Reduced Energy Gen_UE'!AC142</f>
        <v>0</v>
      </c>
      <c r="AA267" s="391"/>
      <c r="AB267" s="8" t="s">
        <v>160</v>
      </c>
      <c r="AC267" s="3"/>
      <c r="AD267" s="1"/>
    </row>
    <row r="268" spans="1:36" s="19" customFormat="1" ht="31.2" thickTop="1" thickBot="1" x14ac:dyDescent="0.35">
      <c r="B268" s="358"/>
      <c r="C268" s="373" t="str" cm="1">
        <f t="array" ref="C268:AB269">_xlfn._xlws.FILTER('Reduced Energy Gen_UE'!$F$140:$AE$141,'Reduced Energy Gen_UE'!$AE$140:$AE$141,"true")</f>
        <v>Distribution Utility 1 (DU1)</v>
      </c>
      <c r="D268" s="374">
        <v>0</v>
      </c>
      <c r="E268" s="375" t="str">
        <v>MWh</v>
      </c>
      <c r="F268" s="612" t="e">
        <v>#DIV/0!</v>
      </c>
      <c r="G268" s="613" t="e">
        <v>#DIV/0!</v>
      </c>
      <c r="H268" s="613" t="e">
        <v>#DIV/0!</v>
      </c>
      <c r="I268" s="613" t="e">
        <v>#DIV/0!</v>
      </c>
      <c r="J268" s="613" t="e">
        <v>#DIV/0!</v>
      </c>
      <c r="K268" s="442" t="e">
        <v>#DIV/0!</v>
      </c>
      <c r="L268" s="442" t="e">
        <v>#DIV/0!</v>
      </c>
      <c r="M268" s="442" t="e">
        <v>#DIV/0!</v>
      </c>
      <c r="N268" s="442" t="e">
        <v>#DIV/0!</v>
      </c>
      <c r="O268" s="442" t="e">
        <v>#DIV/0!</v>
      </c>
      <c r="P268" s="442" t="e">
        <v>#DIV/0!</v>
      </c>
      <c r="Q268" s="442" t="e">
        <v>#DIV/0!</v>
      </c>
      <c r="R268" s="442" t="e">
        <v>#DIV/0!</v>
      </c>
      <c r="S268" s="442" t="e">
        <v>#DIV/0!</v>
      </c>
      <c r="T268" s="442" t="e">
        <v>#DIV/0!</v>
      </c>
      <c r="U268" s="442" t="e">
        <v>#DIV/0!</v>
      </c>
      <c r="V268" s="442" t="e">
        <v>#DIV/0!</v>
      </c>
      <c r="W268" s="442" t="e">
        <v>#DIV/0!</v>
      </c>
      <c r="X268" s="442" t="e">
        <v>#DIV/0!</v>
      </c>
      <c r="Y268" s="442" t="e">
        <v>#DIV/0!</v>
      </c>
      <c r="Z268" s="443" t="e">
        <v>#DIV/0!</v>
      </c>
      <c r="AA268" s="391">
        <v>0</v>
      </c>
      <c r="AB268" s="13" t="b">
        <v>1</v>
      </c>
      <c r="AC268" s="155"/>
      <c r="AD268" s="154"/>
      <c r="AG268" s="156"/>
      <c r="AH268" s="156"/>
      <c r="AI268" s="156"/>
      <c r="AJ268" s="156"/>
    </row>
    <row r="269" spans="1:36" ht="31.2" thickTop="1" thickBot="1" x14ac:dyDescent="0.35">
      <c r="B269" s="357"/>
      <c r="C269" s="376" t="str">
        <v>Distribution Utility 2 (DU2)</v>
      </c>
      <c r="D269" s="369">
        <v>0</v>
      </c>
      <c r="E269" s="370" t="str">
        <v>MWh</v>
      </c>
      <c r="F269" s="407" t="e">
        <v>#DIV/0!</v>
      </c>
      <c r="G269" s="408" t="e">
        <v>#DIV/0!</v>
      </c>
      <c r="H269" s="408" t="e">
        <v>#DIV/0!</v>
      </c>
      <c r="I269" s="408" t="e">
        <v>#DIV/0!</v>
      </c>
      <c r="J269" s="408" t="e">
        <v>#DIV/0!</v>
      </c>
      <c r="K269" s="405" t="e">
        <v>#DIV/0!</v>
      </c>
      <c r="L269" s="405" t="e">
        <v>#DIV/0!</v>
      </c>
      <c r="M269" s="405" t="e">
        <v>#DIV/0!</v>
      </c>
      <c r="N269" s="405" t="e">
        <v>#DIV/0!</v>
      </c>
      <c r="O269" s="405" t="e">
        <v>#DIV/0!</v>
      </c>
      <c r="P269" s="405" t="e">
        <v>#DIV/0!</v>
      </c>
      <c r="Q269" s="405" t="e">
        <v>#DIV/0!</v>
      </c>
      <c r="R269" s="405" t="e">
        <v>#DIV/0!</v>
      </c>
      <c r="S269" s="405" t="e">
        <v>#DIV/0!</v>
      </c>
      <c r="T269" s="405" t="e">
        <v>#DIV/0!</v>
      </c>
      <c r="U269" s="405" t="e">
        <v>#DIV/0!</v>
      </c>
      <c r="V269" s="405" t="e">
        <v>#DIV/0!</v>
      </c>
      <c r="W269" s="405" t="e">
        <v>#DIV/0!</v>
      </c>
      <c r="X269" s="405" t="e">
        <v>#DIV/0!</v>
      </c>
      <c r="Y269" s="405" t="e">
        <v>#DIV/0!</v>
      </c>
      <c r="Z269" s="406" t="e">
        <v>#DIV/0!</v>
      </c>
      <c r="AA269" s="391">
        <v>0</v>
      </c>
      <c r="AB269" s="8" t="b">
        <v>1</v>
      </c>
      <c r="AC269" s="3"/>
      <c r="AD269" s="1"/>
    </row>
    <row r="270" spans="1:36" ht="15" customHeight="1" thickTop="1" x14ac:dyDescent="0.3">
      <c r="B270" s="1"/>
      <c r="C270" s="157"/>
      <c r="D270" s="153"/>
      <c r="E270" s="153"/>
      <c r="F270" s="160"/>
      <c r="G270" s="160"/>
      <c r="H270" s="160"/>
      <c r="I270" s="160"/>
      <c r="J270" s="160"/>
      <c r="K270" s="164"/>
      <c r="L270" s="164"/>
      <c r="M270" s="164"/>
      <c r="N270" s="164"/>
      <c r="O270" s="164"/>
      <c r="P270" s="164"/>
      <c r="Q270" s="164"/>
      <c r="R270" s="164"/>
      <c r="S270" s="164"/>
      <c r="T270" s="164"/>
      <c r="U270" s="164"/>
      <c r="V270" s="164"/>
      <c r="W270" s="164"/>
      <c r="X270" s="164"/>
      <c r="Y270" s="164"/>
      <c r="Z270" s="164"/>
      <c r="AA270" s="391"/>
      <c r="AB270" s="8"/>
      <c r="AC270" s="3"/>
      <c r="AD270" s="1"/>
    </row>
    <row r="271" spans="1:36" hidden="1" x14ac:dyDescent="0.3">
      <c r="A271" s="1"/>
      <c r="B271" s="1"/>
      <c r="C271" s="8"/>
      <c r="D271" s="1"/>
      <c r="E271" s="1"/>
      <c r="F271" s="1"/>
      <c r="G271" s="1"/>
      <c r="H271" s="1"/>
      <c r="I271" s="1"/>
      <c r="J271" s="1"/>
      <c r="K271" s="1"/>
      <c r="L271" s="1"/>
      <c r="M271" s="1"/>
      <c r="N271" s="1"/>
      <c r="O271" s="1"/>
      <c r="P271" s="1"/>
      <c r="Q271" s="1"/>
      <c r="R271" s="1"/>
      <c r="S271" s="1"/>
      <c r="T271" s="1"/>
      <c r="U271" s="1"/>
      <c r="V271" s="1"/>
      <c r="W271" s="1"/>
      <c r="X271" s="1"/>
      <c r="Y271" s="1"/>
      <c r="Z271" s="1"/>
      <c r="AA271" s="389"/>
      <c r="AB271" s="14"/>
      <c r="AC271" s="1"/>
      <c r="AD271" s="1"/>
      <c r="AE271" s="1"/>
      <c r="AF271" s="1"/>
    </row>
    <row r="272" spans="1:36" hidden="1" x14ac:dyDescent="0.3">
      <c r="A272" s="1"/>
      <c r="B272" s="1"/>
      <c r="C272" s="8"/>
      <c r="D272" s="1"/>
      <c r="E272" s="1"/>
      <c r="F272" s="1"/>
      <c r="G272" s="1"/>
      <c r="H272" s="1"/>
      <c r="I272" s="1"/>
      <c r="J272" s="1"/>
      <c r="K272" s="1"/>
      <c r="L272" s="1"/>
      <c r="M272" s="1"/>
      <c r="N272" s="1"/>
      <c r="O272" s="1"/>
      <c r="P272" s="1"/>
      <c r="Q272" s="1"/>
      <c r="R272" s="1"/>
      <c r="S272" s="1"/>
      <c r="T272" s="1"/>
      <c r="U272" s="1"/>
      <c r="V272" s="1"/>
      <c r="W272" s="1"/>
      <c r="X272" s="1"/>
      <c r="Y272" s="1"/>
      <c r="Z272" s="1"/>
      <c r="AA272" s="389"/>
      <c r="AB272" s="14"/>
      <c r="AC272" s="1"/>
      <c r="AD272" s="1"/>
      <c r="AE272" s="1"/>
      <c r="AF272" s="1"/>
    </row>
    <row r="273" spans="1:32" hidden="1" x14ac:dyDescent="0.3">
      <c r="A273" s="1"/>
      <c r="B273" s="1"/>
      <c r="C273" s="8"/>
      <c r="D273" s="1"/>
      <c r="E273" s="1"/>
      <c r="F273" s="1"/>
      <c r="G273" s="1"/>
      <c r="H273" s="1"/>
      <c r="I273" s="1"/>
      <c r="J273" s="1"/>
      <c r="K273" s="1"/>
      <c r="L273" s="1"/>
      <c r="M273" s="1"/>
      <c r="N273" s="1"/>
      <c r="O273" s="1"/>
      <c r="P273" s="1"/>
      <c r="Q273" s="1"/>
      <c r="R273" s="1"/>
      <c r="S273" s="1"/>
      <c r="T273" s="1"/>
      <c r="U273" s="1"/>
      <c r="V273" s="1"/>
      <c r="W273" s="1"/>
      <c r="X273" s="1"/>
      <c r="Y273" s="1"/>
      <c r="Z273" s="1"/>
      <c r="AA273" s="389"/>
      <c r="AB273" s="14"/>
      <c r="AC273" s="1"/>
      <c r="AD273" s="1"/>
      <c r="AE273" s="1"/>
      <c r="AF273" s="1"/>
    </row>
    <row r="274" spans="1:32" hidden="1" x14ac:dyDescent="0.3">
      <c r="A274" s="1"/>
      <c r="B274" s="1"/>
      <c r="C274" s="8"/>
      <c r="D274" s="1"/>
      <c r="E274" s="1"/>
      <c r="F274" s="1"/>
      <c r="G274" s="1"/>
      <c r="H274" s="1"/>
      <c r="I274" s="1"/>
      <c r="J274" s="1"/>
      <c r="K274" s="1"/>
      <c r="L274" s="1"/>
      <c r="M274" s="1"/>
      <c r="N274" s="1"/>
      <c r="O274" s="1"/>
      <c r="P274" s="1"/>
      <c r="Q274" s="1"/>
      <c r="R274" s="1"/>
      <c r="S274" s="1"/>
      <c r="T274" s="1"/>
      <c r="U274" s="1"/>
      <c r="V274" s="1"/>
      <c r="W274" s="1"/>
      <c r="X274" s="1"/>
      <c r="Y274" s="1"/>
      <c r="Z274" s="1"/>
      <c r="AA274" s="389"/>
      <c r="AB274" s="14"/>
      <c r="AC274" s="1"/>
      <c r="AD274" s="1"/>
      <c r="AE274" s="1"/>
      <c r="AF274" s="1"/>
    </row>
    <row r="275" spans="1:32" hidden="1" x14ac:dyDescent="0.3">
      <c r="A275" s="1"/>
      <c r="B275" s="1"/>
      <c r="C275" s="8"/>
      <c r="D275" s="1"/>
      <c r="E275" s="1"/>
      <c r="F275" s="1"/>
      <c r="G275" s="1"/>
      <c r="H275" s="1"/>
      <c r="I275" s="1"/>
      <c r="J275" s="1"/>
      <c r="K275" s="1"/>
      <c r="L275" s="1"/>
      <c r="M275" s="1"/>
      <c r="N275" s="1"/>
      <c r="O275" s="1"/>
      <c r="P275" s="1"/>
      <c r="Q275" s="1"/>
      <c r="R275" s="1"/>
      <c r="S275" s="1"/>
      <c r="T275" s="1"/>
      <c r="U275" s="1"/>
      <c r="V275" s="1"/>
      <c r="W275" s="1"/>
      <c r="X275" s="1"/>
      <c r="Y275" s="1"/>
      <c r="Z275" s="1"/>
      <c r="AA275" s="389"/>
      <c r="AB275" s="14"/>
      <c r="AC275" s="1"/>
      <c r="AD275" s="1"/>
      <c r="AE275" s="1"/>
      <c r="AF275" s="1"/>
    </row>
    <row r="276" spans="1:32" hidden="1" x14ac:dyDescent="0.3">
      <c r="A276" s="1"/>
      <c r="B276" s="1"/>
      <c r="C276" s="8"/>
      <c r="D276" s="1"/>
      <c r="E276" s="1"/>
      <c r="F276" s="1"/>
      <c r="G276" s="1"/>
      <c r="H276" s="1"/>
      <c r="I276" s="1"/>
      <c r="J276" s="1"/>
      <c r="K276" s="1"/>
      <c r="L276" s="1"/>
      <c r="M276" s="1"/>
      <c r="N276" s="1"/>
      <c r="O276" s="1"/>
      <c r="P276" s="1"/>
      <c r="Q276" s="1"/>
      <c r="R276" s="1"/>
      <c r="S276" s="1"/>
      <c r="T276" s="1"/>
      <c r="U276" s="1"/>
      <c r="V276" s="1"/>
      <c r="W276" s="1"/>
      <c r="X276" s="1"/>
      <c r="Y276" s="1"/>
      <c r="Z276" s="1"/>
      <c r="AA276" s="389"/>
      <c r="AB276" s="14"/>
      <c r="AC276" s="1"/>
      <c r="AD276" s="1"/>
      <c r="AE276" s="1"/>
      <c r="AF276" s="1"/>
    </row>
    <row r="277" spans="1:32" hidden="1" x14ac:dyDescent="0.3">
      <c r="A277" s="1"/>
      <c r="B277" s="1"/>
      <c r="C277" s="8"/>
      <c r="D277" s="1"/>
      <c r="E277" s="1"/>
      <c r="F277" s="1"/>
      <c r="G277" s="1"/>
      <c r="H277" s="1"/>
      <c r="I277" s="1"/>
      <c r="J277" s="1"/>
      <c r="K277" s="1"/>
      <c r="L277" s="1"/>
      <c r="M277" s="1"/>
      <c r="N277" s="1"/>
      <c r="O277" s="1"/>
      <c r="P277" s="1"/>
      <c r="Q277" s="1"/>
      <c r="R277" s="1"/>
      <c r="S277" s="1"/>
      <c r="T277" s="1"/>
      <c r="U277" s="1"/>
      <c r="V277" s="1"/>
      <c r="W277" s="1"/>
      <c r="X277" s="1"/>
      <c r="Y277" s="1"/>
      <c r="Z277" s="1"/>
      <c r="AA277" s="389"/>
      <c r="AB277" s="14"/>
      <c r="AC277" s="1"/>
      <c r="AD277" s="1"/>
      <c r="AE277" s="1"/>
      <c r="AF277" s="1"/>
    </row>
    <row r="278" spans="1:32" ht="15" hidden="1" customHeight="1" thickBot="1" x14ac:dyDescent="0.35">
      <c r="A278" s="1"/>
      <c r="B278" s="1"/>
      <c r="C278" s="148"/>
      <c r="D278" s="148"/>
      <c r="E278" s="148"/>
      <c r="F278" s="99"/>
      <c r="G278" s="99"/>
      <c r="H278" s="99"/>
      <c r="I278" s="99"/>
      <c r="J278" s="99"/>
      <c r="K278" s="3"/>
      <c r="L278" s="3"/>
      <c r="M278" s="3"/>
      <c r="N278" s="3"/>
      <c r="O278" s="3"/>
      <c r="P278" s="3"/>
      <c r="Q278" s="3"/>
      <c r="R278" s="3"/>
      <c r="S278" s="3"/>
      <c r="T278" s="3"/>
      <c r="U278" s="3"/>
      <c r="V278" s="3"/>
      <c r="W278" s="3"/>
      <c r="X278" s="3"/>
      <c r="Y278" s="3"/>
      <c r="Z278" s="3"/>
      <c r="AA278" s="390"/>
      <c r="AB278" s="8"/>
      <c r="AC278" s="3"/>
      <c r="AD278" s="1"/>
      <c r="AE278" s="1"/>
      <c r="AF278" s="1"/>
    </row>
    <row r="279" spans="1:32" ht="30" hidden="1" customHeight="1" x14ac:dyDescent="0.3">
      <c r="A279" s="1"/>
      <c r="B279" s="1"/>
      <c r="C279" s="315" t="str">
        <f>'A. General Information'!E15</f>
        <v>Brgy., City/Municipality, Province</v>
      </c>
      <c r="D279" s="316"/>
      <c r="E279" s="316"/>
      <c r="F279" s="317" t="str">
        <f>F6</f>
        <v>Year 0</v>
      </c>
      <c r="G279" s="317">
        <f t="shared" ref="G279:Z279" si="42">G6</f>
        <v>0</v>
      </c>
      <c r="H279" s="317">
        <f t="shared" si="42"/>
        <v>1</v>
      </c>
      <c r="I279" s="317">
        <f t="shared" si="42"/>
        <v>2</v>
      </c>
      <c r="J279" s="317">
        <f t="shared" si="42"/>
        <v>3</v>
      </c>
      <c r="K279" s="317">
        <f t="shared" si="42"/>
        <v>4</v>
      </c>
      <c r="L279" s="317">
        <f t="shared" si="42"/>
        <v>5</v>
      </c>
      <c r="M279" s="317">
        <f t="shared" si="42"/>
        <v>6</v>
      </c>
      <c r="N279" s="317">
        <f t="shared" si="42"/>
        <v>7</v>
      </c>
      <c r="O279" s="317">
        <f t="shared" si="42"/>
        <v>8</v>
      </c>
      <c r="P279" s="317">
        <f t="shared" si="42"/>
        <v>9</v>
      </c>
      <c r="Q279" s="317">
        <f t="shared" si="42"/>
        <v>10</v>
      </c>
      <c r="R279" s="317">
        <f t="shared" si="42"/>
        <v>11</v>
      </c>
      <c r="S279" s="317">
        <f t="shared" si="42"/>
        <v>12</v>
      </c>
      <c r="T279" s="317">
        <f t="shared" si="42"/>
        <v>13</v>
      </c>
      <c r="U279" s="317">
        <f t="shared" si="42"/>
        <v>14</v>
      </c>
      <c r="V279" s="317">
        <f t="shared" si="42"/>
        <v>15</v>
      </c>
      <c r="W279" s="317">
        <f t="shared" si="42"/>
        <v>16</v>
      </c>
      <c r="X279" s="317">
        <f t="shared" si="42"/>
        <v>17</v>
      </c>
      <c r="Y279" s="317">
        <f t="shared" si="42"/>
        <v>18</v>
      </c>
      <c r="Z279" s="318">
        <f t="shared" si="42"/>
        <v>19</v>
      </c>
      <c r="AA279" s="391"/>
      <c r="AB279" s="8"/>
      <c r="AC279" s="3"/>
      <c r="AD279" s="1"/>
      <c r="AE279" s="1"/>
      <c r="AF279" s="1"/>
    </row>
    <row r="280" spans="1:32" ht="30" hidden="1" customHeight="1" x14ac:dyDescent="0.3">
      <c r="B280" s="1"/>
      <c r="C280" s="319" t="s">
        <v>118</v>
      </c>
      <c r="D280" s="308"/>
      <c r="E280" s="308" t="s">
        <v>143</v>
      </c>
      <c r="F280" s="309">
        <f>SUM(F281:F282)</f>
        <v>0</v>
      </c>
      <c r="G280" s="309">
        <f t="shared" ref="G280:Z280" si="43">SUM(G281:G282)</f>
        <v>0</v>
      </c>
      <c r="H280" s="309">
        <f t="shared" si="43"/>
        <v>0</v>
      </c>
      <c r="I280" s="309">
        <f t="shared" si="43"/>
        <v>0</v>
      </c>
      <c r="J280" s="309">
        <f t="shared" si="43"/>
        <v>0</v>
      </c>
      <c r="K280" s="309">
        <f t="shared" si="43"/>
        <v>0</v>
      </c>
      <c r="L280" s="309">
        <f t="shared" si="43"/>
        <v>0</v>
      </c>
      <c r="M280" s="309">
        <f t="shared" si="43"/>
        <v>0</v>
      </c>
      <c r="N280" s="309">
        <f t="shared" si="43"/>
        <v>0</v>
      </c>
      <c r="O280" s="309">
        <f t="shared" si="43"/>
        <v>0</v>
      </c>
      <c r="P280" s="309">
        <f t="shared" si="43"/>
        <v>0</v>
      </c>
      <c r="Q280" s="309">
        <f t="shared" si="43"/>
        <v>0</v>
      </c>
      <c r="R280" s="309">
        <f t="shared" si="43"/>
        <v>0</v>
      </c>
      <c r="S280" s="309">
        <f t="shared" si="43"/>
        <v>0</v>
      </c>
      <c r="T280" s="309">
        <f t="shared" si="43"/>
        <v>0</v>
      </c>
      <c r="U280" s="309">
        <f t="shared" si="43"/>
        <v>0</v>
      </c>
      <c r="V280" s="309">
        <f t="shared" si="43"/>
        <v>0</v>
      </c>
      <c r="W280" s="309">
        <f t="shared" si="43"/>
        <v>0</v>
      </c>
      <c r="X280" s="309">
        <f t="shared" si="43"/>
        <v>0</v>
      </c>
      <c r="Y280" s="309">
        <f t="shared" si="43"/>
        <v>0</v>
      </c>
      <c r="Z280" s="320">
        <f t="shared" si="43"/>
        <v>0</v>
      </c>
      <c r="AA280" s="391"/>
      <c r="AB280" s="8"/>
      <c r="AC280" s="3"/>
      <c r="AD280" s="1"/>
    </row>
    <row r="281" spans="1:32" ht="30" hidden="1" customHeight="1" x14ac:dyDescent="0.3">
      <c r="B281" s="1"/>
      <c r="C281" s="321" t="str">
        <f>'C. Details of Existing PSAs'!D7</f>
        <v>Distribution Utility 1 (DU1)</v>
      </c>
      <c r="D281" s="310">
        <f>'C. Details of Existing PSAs'!E7</f>
        <v>0</v>
      </c>
      <c r="E281" s="311" t="s">
        <v>143</v>
      </c>
      <c r="F281" s="312">
        <f>F285+F289</f>
        <v>0</v>
      </c>
      <c r="G281" s="312">
        <f t="shared" ref="G281:Z281" si="44">G285+G289</f>
        <v>0</v>
      </c>
      <c r="H281" s="312">
        <f t="shared" si="44"/>
        <v>0</v>
      </c>
      <c r="I281" s="312">
        <f t="shared" si="44"/>
        <v>0</v>
      </c>
      <c r="J281" s="312">
        <f t="shared" si="44"/>
        <v>0</v>
      </c>
      <c r="K281" s="312">
        <f t="shared" si="44"/>
        <v>0</v>
      </c>
      <c r="L281" s="312">
        <f t="shared" si="44"/>
        <v>0</v>
      </c>
      <c r="M281" s="312">
        <f t="shared" si="44"/>
        <v>0</v>
      </c>
      <c r="N281" s="312">
        <f t="shared" si="44"/>
        <v>0</v>
      </c>
      <c r="O281" s="312">
        <f t="shared" si="44"/>
        <v>0</v>
      </c>
      <c r="P281" s="312">
        <f t="shared" si="44"/>
        <v>0</v>
      </c>
      <c r="Q281" s="312">
        <f t="shared" si="44"/>
        <v>0</v>
      </c>
      <c r="R281" s="312">
        <f t="shared" si="44"/>
        <v>0</v>
      </c>
      <c r="S281" s="312">
        <f t="shared" si="44"/>
        <v>0</v>
      </c>
      <c r="T281" s="312">
        <f t="shared" si="44"/>
        <v>0</v>
      </c>
      <c r="U281" s="312">
        <f t="shared" si="44"/>
        <v>0</v>
      </c>
      <c r="V281" s="312">
        <f t="shared" si="44"/>
        <v>0</v>
      </c>
      <c r="W281" s="312">
        <f t="shared" si="44"/>
        <v>0</v>
      </c>
      <c r="X281" s="312">
        <f t="shared" si="44"/>
        <v>0</v>
      </c>
      <c r="Y281" s="312">
        <f t="shared" si="44"/>
        <v>0</v>
      </c>
      <c r="Z281" s="322">
        <f t="shared" si="44"/>
        <v>0</v>
      </c>
      <c r="AA281" s="391"/>
      <c r="AB281" s="8"/>
      <c r="AC281" s="3"/>
      <c r="AD281" s="1"/>
    </row>
    <row r="282" spans="1:32" ht="30" hidden="1" customHeight="1" x14ac:dyDescent="0.3">
      <c r="B282" s="1"/>
      <c r="C282" s="321" t="str">
        <f>'C. Details of Existing PSAs'!D67</f>
        <v>Distribution Utility 2 (DU2)</v>
      </c>
      <c r="D282" s="310">
        <f>'C. Details of Existing PSAs'!E67</f>
        <v>0</v>
      </c>
      <c r="E282" s="311" t="s">
        <v>143</v>
      </c>
      <c r="F282" s="313">
        <f>F286+F290</f>
        <v>0</v>
      </c>
      <c r="G282" s="313">
        <f t="shared" ref="G282:Z282" si="45">G286+G290</f>
        <v>0</v>
      </c>
      <c r="H282" s="313">
        <f t="shared" si="45"/>
        <v>0</v>
      </c>
      <c r="I282" s="313">
        <f t="shared" si="45"/>
        <v>0</v>
      </c>
      <c r="J282" s="313">
        <f t="shared" si="45"/>
        <v>0</v>
      </c>
      <c r="K282" s="312">
        <f t="shared" si="45"/>
        <v>0</v>
      </c>
      <c r="L282" s="312">
        <f t="shared" si="45"/>
        <v>0</v>
      </c>
      <c r="M282" s="312">
        <f t="shared" si="45"/>
        <v>0</v>
      </c>
      <c r="N282" s="312">
        <f t="shared" si="45"/>
        <v>0</v>
      </c>
      <c r="O282" s="312">
        <f t="shared" si="45"/>
        <v>0</v>
      </c>
      <c r="P282" s="312">
        <f t="shared" si="45"/>
        <v>0</v>
      </c>
      <c r="Q282" s="312">
        <f t="shared" si="45"/>
        <v>0</v>
      </c>
      <c r="R282" s="312">
        <f t="shared" si="45"/>
        <v>0</v>
      </c>
      <c r="S282" s="312">
        <f t="shared" si="45"/>
        <v>0</v>
      </c>
      <c r="T282" s="312">
        <f t="shared" si="45"/>
        <v>0</v>
      </c>
      <c r="U282" s="312">
        <f t="shared" si="45"/>
        <v>0</v>
      </c>
      <c r="V282" s="312">
        <f t="shared" si="45"/>
        <v>0</v>
      </c>
      <c r="W282" s="312">
        <f t="shared" si="45"/>
        <v>0</v>
      </c>
      <c r="X282" s="312">
        <f t="shared" si="45"/>
        <v>0</v>
      </c>
      <c r="Y282" s="312">
        <f t="shared" si="45"/>
        <v>0</v>
      </c>
      <c r="Z282" s="322">
        <f t="shared" si="45"/>
        <v>0</v>
      </c>
      <c r="AA282" s="391"/>
      <c r="AB282" s="8"/>
      <c r="AC282" s="3"/>
      <c r="AD282" s="1"/>
    </row>
    <row r="283" spans="1:32" ht="30" hidden="1" customHeight="1" x14ac:dyDescent="0.3">
      <c r="B283" s="1"/>
      <c r="C283" s="319"/>
      <c r="D283" s="308"/>
      <c r="E283" s="308"/>
      <c r="F283" s="314"/>
      <c r="G283" s="314"/>
      <c r="H283" s="314"/>
      <c r="I283" s="314"/>
      <c r="J283" s="314"/>
      <c r="K283" s="312"/>
      <c r="L283" s="312"/>
      <c r="M283" s="312"/>
      <c r="N283" s="312"/>
      <c r="O283" s="312"/>
      <c r="P283" s="312"/>
      <c r="Q283" s="312"/>
      <c r="R283" s="312"/>
      <c r="S283" s="312"/>
      <c r="T283" s="312"/>
      <c r="U283" s="312"/>
      <c r="V283" s="312"/>
      <c r="W283" s="312"/>
      <c r="X283" s="312"/>
      <c r="Y283" s="312"/>
      <c r="Z283" s="322"/>
      <c r="AA283" s="391"/>
      <c r="AB283" s="8"/>
      <c r="AC283" s="3"/>
      <c r="AD283" s="1"/>
    </row>
    <row r="284" spans="1:32" ht="30" hidden="1" customHeight="1" x14ac:dyDescent="0.3">
      <c r="B284" s="1"/>
      <c r="C284" s="323" t="s">
        <v>115</v>
      </c>
      <c r="D284" s="308"/>
      <c r="E284" s="308" t="s">
        <v>143</v>
      </c>
      <c r="F284" s="309">
        <f>SUM(F285:F286)</f>
        <v>0</v>
      </c>
      <c r="G284" s="309">
        <f t="shared" ref="G284:Z284" si="46">SUM(G285:G286)</f>
        <v>0</v>
      </c>
      <c r="H284" s="309">
        <f t="shared" si="46"/>
        <v>0</v>
      </c>
      <c r="I284" s="309">
        <f t="shared" si="46"/>
        <v>0</v>
      </c>
      <c r="J284" s="309">
        <f t="shared" si="46"/>
        <v>0</v>
      </c>
      <c r="K284" s="309">
        <f t="shared" si="46"/>
        <v>0</v>
      </c>
      <c r="L284" s="309">
        <f t="shared" si="46"/>
        <v>0</v>
      </c>
      <c r="M284" s="309">
        <f t="shared" si="46"/>
        <v>0</v>
      </c>
      <c r="N284" s="309">
        <f t="shared" si="46"/>
        <v>0</v>
      </c>
      <c r="O284" s="309">
        <f t="shared" si="46"/>
        <v>0</v>
      </c>
      <c r="P284" s="309">
        <f t="shared" si="46"/>
        <v>0</v>
      </c>
      <c r="Q284" s="309">
        <f t="shared" si="46"/>
        <v>0</v>
      </c>
      <c r="R284" s="309">
        <f t="shared" si="46"/>
        <v>0</v>
      </c>
      <c r="S284" s="309">
        <f t="shared" si="46"/>
        <v>0</v>
      </c>
      <c r="T284" s="309">
        <f t="shared" si="46"/>
        <v>0</v>
      </c>
      <c r="U284" s="309">
        <f t="shared" si="46"/>
        <v>0</v>
      </c>
      <c r="V284" s="309">
        <f t="shared" si="46"/>
        <v>0</v>
      </c>
      <c r="W284" s="309">
        <f t="shared" si="46"/>
        <v>0</v>
      </c>
      <c r="X284" s="309">
        <f t="shared" si="46"/>
        <v>0</v>
      </c>
      <c r="Y284" s="309">
        <f t="shared" si="46"/>
        <v>0</v>
      </c>
      <c r="Z284" s="320">
        <f t="shared" si="46"/>
        <v>0</v>
      </c>
      <c r="AA284" s="391"/>
      <c r="AB284" s="8"/>
      <c r="AC284" s="3"/>
      <c r="AD284" s="1"/>
    </row>
    <row r="285" spans="1:32" ht="30" hidden="1" customHeight="1" x14ac:dyDescent="0.3">
      <c r="B285" s="1"/>
      <c r="C285" s="324" t="str">
        <f>'C. Details of Existing PSAs'!D7</f>
        <v>Distribution Utility 1 (DU1)</v>
      </c>
      <c r="D285" s="311">
        <f>'C. Details of Existing PSAs'!E7</f>
        <v>0</v>
      </c>
      <c r="E285" s="311" t="s">
        <v>143</v>
      </c>
      <c r="F285" s="313">
        <f>F12</f>
        <v>0</v>
      </c>
      <c r="G285" s="313">
        <f t="shared" ref="G285:Z285" si="47">G12</f>
        <v>0</v>
      </c>
      <c r="H285" s="313">
        <f t="shared" si="47"/>
        <v>0</v>
      </c>
      <c r="I285" s="313">
        <f t="shared" si="47"/>
        <v>0</v>
      </c>
      <c r="J285" s="313">
        <f t="shared" si="47"/>
        <v>0</v>
      </c>
      <c r="K285" s="312">
        <f t="shared" si="47"/>
        <v>0</v>
      </c>
      <c r="L285" s="312">
        <f t="shared" si="47"/>
        <v>0</v>
      </c>
      <c r="M285" s="312">
        <f t="shared" si="47"/>
        <v>0</v>
      </c>
      <c r="N285" s="312">
        <f t="shared" si="47"/>
        <v>0</v>
      </c>
      <c r="O285" s="312">
        <f t="shared" si="47"/>
        <v>0</v>
      </c>
      <c r="P285" s="312">
        <f t="shared" si="47"/>
        <v>0</v>
      </c>
      <c r="Q285" s="312">
        <f t="shared" si="47"/>
        <v>0</v>
      </c>
      <c r="R285" s="312">
        <f t="shared" si="47"/>
        <v>0</v>
      </c>
      <c r="S285" s="312">
        <f t="shared" si="47"/>
        <v>0</v>
      </c>
      <c r="T285" s="312">
        <f t="shared" si="47"/>
        <v>0</v>
      </c>
      <c r="U285" s="312">
        <f t="shared" si="47"/>
        <v>0</v>
      </c>
      <c r="V285" s="312">
        <f t="shared" si="47"/>
        <v>0</v>
      </c>
      <c r="W285" s="312">
        <f t="shared" si="47"/>
        <v>0</v>
      </c>
      <c r="X285" s="312">
        <f t="shared" si="47"/>
        <v>0</v>
      </c>
      <c r="Y285" s="312">
        <f t="shared" si="47"/>
        <v>0</v>
      </c>
      <c r="Z285" s="322">
        <f t="shared" si="47"/>
        <v>0</v>
      </c>
      <c r="AA285" s="391"/>
      <c r="AB285" s="8"/>
      <c r="AC285" s="3"/>
      <c r="AD285" s="1"/>
    </row>
    <row r="286" spans="1:32" ht="30" hidden="1" customHeight="1" x14ac:dyDescent="0.3">
      <c r="B286" s="1"/>
      <c r="C286" s="324" t="str">
        <f>'C. Details of Existing PSAs'!D67</f>
        <v>Distribution Utility 2 (DU2)</v>
      </c>
      <c r="D286" s="311">
        <f>'C. Details of Existing PSAs'!E67</f>
        <v>0</v>
      </c>
      <c r="E286" s="311" t="s">
        <v>143</v>
      </c>
      <c r="F286" s="313">
        <f t="shared" ref="F286:Z286" si="48">F13</f>
        <v>0</v>
      </c>
      <c r="G286" s="313">
        <f t="shared" si="48"/>
        <v>0</v>
      </c>
      <c r="H286" s="313">
        <f t="shared" si="48"/>
        <v>0</v>
      </c>
      <c r="I286" s="313">
        <f t="shared" si="48"/>
        <v>0</v>
      </c>
      <c r="J286" s="313">
        <f t="shared" si="48"/>
        <v>0</v>
      </c>
      <c r="K286" s="312">
        <f t="shared" si="48"/>
        <v>0</v>
      </c>
      <c r="L286" s="312">
        <f t="shared" si="48"/>
        <v>0</v>
      </c>
      <c r="M286" s="312">
        <f t="shared" si="48"/>
        <v>0</v>
      </c>
      <c r="N286" s="312">
        <f t="shared" si="48"/>
        <v>0</v>
      </c>
      <c r="O286" s="312">
        <f t="shared" si="48"/>
        <v>0</v>
      </c>
      <c r="P286" s="312">
        <f t="shared" si="48"/>
        <v>0</v>
      </c>
      <c r="Q286" s="312">
        <f t="shared" si="48"/>
        <v>0</v>
      </c>
      <c r="R286" s="312">
        <f t="shared" si="48"/>
        <v>0</v>
      </c>
      <c r="S286" s="312">
        <f t="shared" si="48"/>
        <v>0</v>
      </c>
      <c r="T286" s="312">
        <f t="shared" si="48"/>
        <v>0</v>
      </c>
      <c r="U286" s="312">
        <f t="shared" si="48"/>
        <v>0</v>
      </c>
      <c r="V286" s="312">
        <f t="shared" si="48"/>
        <v>0</v>
      </c>
      <c r="W286" s="312">
        <f t="shared" si="48"/>
        <v>0</v>
      </c>
      <c r="X286" s="312">
        <f t="shared" si="48"/>
        <v>0</v>
      </c>
      <c r="Y286" s="312">
        <f t="shared" si="48"/>
        <v>0</v>
      </c>
      <c r="Z286" s="322">
        <f t="shared" si="48"/>
        <v>0</v>
      </c>
      <c r="AA286" s="391"/>
      <c r="AB286" s="8"/>
      <c r="AC286" s="3"/>
      <c r="AD286" s="1"/>
    </row>
    <row r="287" spans="1:32" ht="30" hidden="1" customHeight="1" x14ac:dyDescent="0.3">
      <c r="B287" s="1"/>
      <c r="C287" s="319"/>
      <c r="D287" s="308"/>
      <c r="E287" s="308"/>
      <c r="F287" s="314"/>
      <c r="G287" s="314"/>
      <c r="H287" s="314"/>
      <c r="I287" s="314"/>
      <c r="J287" s="314"/>
      <c r="K287" s="312"/>
      <c r="L287" s="312"/>
      <c r="M287" s="312"/>
      <c r="N287" s="312"/>
      <c r="O287" s="312"/>
      <c r="P287" s="312"/>
      <c r="Q287" s="312"/>
      <c r="R287" s="312"/>
      <c r="S287" s="312"/>
      <c r="T287" s="312"/>
      <c r="U287" s="312"/>
      <c r="V287" s="312"/>
      <c r="W287" s="312"/>
      <c r="X287" s="312"/>
      <c r="Y287" s="312"/>
      <c r="Z287" s="322"/>
      <c r="AA287" s="391"/>
      <c r="AB287" s="8"/>
      <c r="AC287" s="3"/>
      <c r="AD287" s="1"/>
    </row>
    <row r="288" spans="1:32" ht="30" hidden="1" customHeight="1" x14ac:dyDescent="0.3">
      <c r="B288" s="1"/>
      <c r="C288" s="323" t="s">
        <v>116</v>
      </c>
      <c r="D288" s="308"/>
      <c r="E288" s="308" t="s">
        <v>143</v>
      </c>
      <c r="F288" s="309">
        <f>SUM(F289:F290)</f>
        <v>0</v>
      </c>
      <c r="G288" s="309">
        <f t="shared" ref="G288:Z288" si="49">SUM(G289:G290)</f>
        <v>0</v>
      </c>
      <c r="H288" s="309">
        <f t="shared" si="49"/>
        <v>0</v>
      </c>
      <c r="I288" s="309">
        <f t="shared" si="49"/>
        <v>0</v>
      </c>
      <c r="J288" s="309">
        <f t="shared" si="49"/>
        <v>0</v>
      </c>
      <c r="K288" s="309">
        <f t="shared" si="49"/>
        <v>0</v>
      </c>
      <c r="L288" s="309">
        <f t="shared" si="49"/>
        <v>0</v>
      </c>
      <c r="M288" s="309">
        <f t="shared" si="49"/>
        <v>0</v>
      </c>
      <c r="N288" s="309">
        <f t="shared" si="49"/>
        <v>0</v>
      </c>
      <c r="O288" s="309">
        <f t="shared" si="49"/>
        <v>0</v>
      </c>
      <c r="P288" s="309">
        <f t="shared" si="49"/>
        <v>0</v>
      </c>
      <c r="Q288" s="309">
        <f t="shared" si="49"/>
        <v>0</v>
      </c>
      <c r="R288" s="309">
        <f t="shared" si="49"/>
        <v>0</v>
      </c>
      <c r="S288" s="309">
        <f t="shared" si="49"/>
        <v>0</v>
      </c>
      <c r="T288" s="309">
        <f t="shared" si="49"/>
        <v>0</v>
      </c>
      <c r="U288" s="309">
        <f t="shared" si="49"/>
        <v>0</v>
      </c>
      <c r="V288" s="309">
        <f t="shared" si="49"/>
        <v>0</v>
      </c>
      <c r="W288" s="309">
        <f t="shared" si="49"/>
        <v>0</v>
      </c>
      <c r="X288" s="309">
        <f t="shared" si="49"/>
        <v>0</v>
      </c>
      <c r="Y288" s="309">
        <f t="shared" si="49"/>
        <v>0</v>
      </c>
      <c r="Z288" s="320">
        <f t="shared" si="49"/>
        <v>0</v>
      </c>
      <c r="AA288" s="391"/>
      <c r="AB288" s="8"/>
      <c r="AC288" s="3"/>
      <c r="AD288" s="1"/>
    </row>
    <row r="289" spans="2:30" ht="30" hidden="1" customHeight="1" x14ac:dyDescent="0.3">
      <c r="B289" s="1"/>
      <c r="C289" s="324" t="str">
        <f>'C. Details of Existing PSAs'!D7</f>
        <v>Distribution Utility 1 (DU1)</v>
      </c>
      <c r="D289" s="311">
        <f>'C. Details of Existing PSAs'!E7</f>
        <v>0</v>
      </c>
      <c r="E289" s="311" t="s">
        <v>143</v>
      </c>
      <c r="F289" s="313">
        <f>F16</f>
        <v>0</v>
      </c>
      <c r="G289" s="313">
        <f t="shared" ref="G289:Z289" si="50">G16</f>
        <v>0</v>
      </c>
      <c r="H289" s="313">
        <f t="shared" si="50"/>
        <v>0</v>
      </c>
      <c r="I289" s="313">
        <f t="shared" si="50"/>
        <v>0</v>
      </c>
      <c r="J289" s="313">
        <f t="shared" si="50"/>
        <v>0</v>
      </c>
      <c r="K289" s="312">
        <f t="shared" si="50"/>
        <v>0</v>
      </c>
      <c r="L289" s="312">
        <f t="shared" si="50"/>
        <v>0</v>
      </c>
      <c r="M289" s="312">
        <f t="shared" si="50"/>
        <v>0</v>
      </c>
      <c r="N289" s="312">
        <f t="shared" si="50"/>
        <v>0</v>
      </c>
      <c r="O289" s="312">
        <f t="shared" si="50"/>
        <v>0</v>
      </c>
      <c r="P289" s="312">
        <f t="shared" si="50"/>
        <v>0</v>
      </c>
      <c r="Q289" s="312">
        <f t="shared" si="50"/>
        <v>0</v>
      </c>
      <c r="R289" s="312">
        <f t="shared" si="50"/>
        <v>0</v>
      </c>
      <c r="S289" s="312">
        <f t="shared" si="50"/>
        <v>0</v>
      </c>
      <c r="T289" s="312">
        <f t="shared" si="50"/>
        <v>0</v>
      </c>
      <c r="U289" s="312">
        <f t="shared" si="50"/>
        <v>0</v>
      </c>
      <c r="V289" s="312">
        <f t="shared" si="50"/>
        <v>0</v>
      </c>
      <c r="W289" s="312">
        <f t="shared" si="50"/>
        <v>0</v>
      </c>
      <c r="X289" s="312">
        <f t="shared" si="50"/>
        <v>0</v>
      </c>
      <c r="Y289" s="312">
        <f t="shared" si="50"/>
        <v>0</v>
      </c>
      <c r="Z289" s="322">
        <f t="shared" si="50"/>
        <v>0</v>
      </c>
      <c r="AA289" s="391"/>
      <c r="AB289" s="8"/>
      <c r="AC289" s="3"/>
      <c r="AD289" s="1"/>
    </row>
    <row r="290" spans="2:30" ht="30" hidden="1" customHeight="1" thickBot="1" x14ac:dyDescent="0.35">
      <c r="B290" s="1"/>
      <c r="C290" s="325" t="str">
        <f>'C. Details of Existing PSAs'!D67</f>
        <v>Distribution Utility 2 (DU2)</v>
      </c>
      <c r="D290" s="326">
        <f>'C. Details of Existing PSAs'!E67</f>
        <v>0</v>
      </c>
      <c r="E290" s="326" t="s">
        <v>143</v>
      </c>
      <c r="F290" s="327">
        <f t="shared" ref="F290:Z290" si="51">F17</f>
        <v>0</v>
      </c>
      <c r="G290" s="327">
        <f t="shared" si="51"/>
        <v>0</v>
      </c>
      <c r="H290" s="327">
        <f t="shared" si="51"/>
        <v>0</v>
      </c>
      <c r="I290" s="327">
        <f t="shared" si="51"/>
        <v>0</v>
      </c>
      <c r="J290" s="327">
        <f t="shared" si="51"/>
        <v>0</v>
      </c>
      <c r="K290" s="328">
        <f t="shared" si="51"/>
        <v>0</v>
      </c>
      <c r="L290" s="328">
        <f t="shared" si="51"/>
        <v>0</v>
      </c>
      <c r="M290" s="328">
        <f t="shared" si="51"/>
        <v>0</v>
      </c>
      <c r="N290" s="328">
        <f t="shared" si="51"/>
        <v>0</v>
      </c>
      <c r="O290" s="328">
        <f t="shared" si="51"/>
        <v>0</v>
      </c>
      <c r="P290" s="328">
        <f t="shared" si="51"/>
        <v>0</v>
      </c>
      <c r="Q290" s="328">
        <f t="shared" si="51"/>
        <v>0</v>
      </c>
      <c r="R290" s="328">
        <f t="shared" si="51"/>
        <v>0</v>
      </c>
      <c r="S290" s="328">
        <f t="shared" si="51"/>
        <v>0</v>
      </c>
      <c r="T290" s="328">
        <f t="shared" si="51"/>
        <v>0</v>
      </c>
      <c r="U290" s="328">
        <f t="shared" si="51"/>
        <v>0</v>
      </c>
      <c r="V290" s="328">
        <f t="shared" si="51"/>
        <v>0</v>
      </c>
      <c r="W290" s="328">
        <f t="shared" si="51"/>
        <v>0</v>
      </c>
      <c r="X290" s="328">
        <f t="shared" si="51"/>
        <v>0</v>
      </c>
      <c r="Y290" s="328">
        <f t="shared" si="51"/>
        <v>0</v>
      </c>
      <c r="Z290" s="329">
        <f t="shared" si="51"/>
        <v>0</v>
      </c>
      <c r="AA290" s="391"/>
      <c r="AB290" s="8"/>
      <c r="AC290" s="3"/>
      <c r="AD290" s="1"/>
    </row>
    <row r="291" spans="2:30" hidden="1" x14ac:dyDescent="0.3">
      <c r="B291" s="1"/>
      <c r="C291" s="8"/>
      <c r="D291" s="1"/>
      <c r="E291" s="1"/>
      <c r="F291" s="1"/>
      <c r="G291" s="1"/>
      <c r="H291" s="1"/>
      <c r="I291" s="1"/>
      <c r="J291" s="1"/>
      <c r="K291" s="1"/>
      <c r="L291" s="1"/>
      <c r="M291" s="1"/>
      <c r="N291" s="1"/>
      <c r="O291" s="1"/>
      <c r="P291" s="1"/>
      <c r="Q291" s="1"/>
      <c r="R291" s="1"/>
      <c r="S291" s="1"/>
      <c r="T291" s="1"/>
      <c r="U291" s="1"/>
      <c r="V291" s="1"/>
      <c r="W291" s="1"/>
      <c r="X291" s="1"/>
      <c r="Y291" s="1"/>
      <c r="Z291" s="1"/>
      <c r="AA291" s="389"/>
      <c r="AB291" s="14"/>
      <c r="AC291" s="1"/>
      <c r="AD291" s="1"/>
    </row>
    <row r="292" spans="2:30" hidden="1" x14ac:dyDescent="0.3">
      <c r="B292" s="1"/>
      <c r="C292" s="8"/>
      <c r="D292" s="1"/>
      <c r="E292" s="1"/>
      <c r="F292" s="1"/>
      <c r="G292" s="1"/>
      <c r="H292" s="1"/>
      <c r="I292" s="1"/>
      <c r="J292" s="1"/>
      <c r="K292" s="1"/>
      <c r="L292" s="1"/>
      <c r="M292" s="1"/>
      <c r="N292" s="1"/>
      <c r="O292" s="1"/>
      <c r="P292" s="1"/>
      <c r="Q292" s="1"/>
      <c r="R292" s="1"/>
      <c r="S292" s="1"/>
      <c r="T292" s="1"/>
      <c r="U292" s="1"/>
      <c r="V292" s="1"/>
      <c r="W292" s="1"/>
      <c r="X292" s="1"/>
      <c r="Y292" s="1"/>
      <c r="Z292" s="1"/>
      <c r="AA292" s="389"/>
      <c r="AB292" s="14"/>
      <c r="AC292" s="1"/>
      <c r="AD292" s="1"/>
    </row>
  </sheetData>
  <sheetProtection algorithmName="SHA-512" hashValue="7vI2MWPRqXHy1I6AQaYiPJtC9zM5fxyNzInCCzhw/u+Kx1gUW2GMtoVp/ONG0eL503GmnTecJ2FwcvDzJhIFnw==" saltValue="KmYZODhVHZDjL64d2VbOwQ==" spinCount="100000" sheet="1" objects="1" scenarios="1"/>
  <protectedRanges>
    <protectedRange sqref="F12:Z13 F16:Z17" name="Range1"/>
  </protectedRanges>
  <autoFilter ref="AB6:AB269" xr:uid="{41A56918-4597-442E-A95D-5968F5C60C64}">
    <filterColumn colId="0">
      <customFilters>
        <customFilter operator="notEqual" val=" "/>
      </customFilters>
    </filterColumn>
  </autoFilter>
  <mergeCells count="11">
    <mergeCell ref="C6:E6"/>
    <mergeCell ref="C3:E4"/>
    <mergeCell ref="C279:E279"/>
    <mergeCell ref="C7:D7"/>
    <mergeCell ref="C11:D11"/>
    <mergeCell ref="C15:D15"/>
    <mergeCell ref="C19:D19"/>
    <mergeCell ref="C81:D81"/>
    <mergeCell ref="C143:D143"/>
    <mergeCell ref="C205:D205"/>
    <mergeCell ref="C267:D267"/>
  </mergeCells>
  <printOptions horizontalCentered="1"/>
  <pageMargins left="0.25" right="0.25" top="0.5" bottom="0.5" header="0.3" footer="0.3"/>
  <pageSetup paperSize="258" scale="41" fitToHeight="0" orientation="landscape" r:id="rId1"/>
  <rowBreaks count="2" manualBreakCount="2">
    <brk id="203" min="1" max="26" man="1"/>
    <brk id="270" min="1"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E0FD-5FE4-4353-8059-5D375B987EA2}">
  <dimension ref="B1:W64"/>
  <sheetViews>
    <sheetView view="pageBreakPreview" topLeftCell="A8" zoomScale="85" zoomScaleNormal="100" zoomScaleSheetLayoutView="85" workbookViewId="0">
      <selection activeCell="C6" sqref="C6:D6"/>
    </sheetView>
  </sheetViews>
  <sheetFormatPr defaultRowHeight="14.4" x14ac:dyDescent="0.3"/>
  <cols>
    <col min="2" max="2" width="2.77734375" customWidth="1"/>
    <col min="3" max="3" width="50.77734375" customWidth="1"/>
    <col min="4" max="4" width="8.77734375" style="16" customWidth="1"/>
    <col min="5" max="15" width="10.77734375" customWidth="1"/>
    <col min="16" max="16" width="2.77734375" customWidth="1"/>
    <col min="17" max="24" width="0" hidden="1" customWidth="1"/>
  </cols>
  <sheetData>
    <row r="1" spans="2:23" x14ac:dyDescent="0.3">
      <c r="B1" s="1"/>
      <c r="C1" s="1"/>
      <c r="D1" s="14"/>
      <c r="E1" s="1"/>
      <c r="F1" s="1"/>
      <c r="G1" s="1"/>
      <c r="H1" s="1"/>
      <c r="I1" s="1"/>
      <c r="J1" s="1"/>
      <c r="K1" s="1"/>
      <c r="L1" s="1"/>
      <c r="M1" s="1"/>
      <c r="N1" s="1"/>
      <c r="O1" s="1"/>
      <c r="P1" s="1"/>
    </row>
    <row r="2" spans="2:23" ht="15" customHeight="1" thickBot="1" x14ac:dyDescent="0.35">
      <c r="B2" s="1"/>
      <c r="C2" s="1"/>
      <c r="D2" s="14"/>
      <c r="E2" s="1"/>
      <c r="F2" s="1"/>
      <c r="G2" s="1"/>
      <c r="H2" s="1"/>
      <c r="I2" s="1"/>
      <c r="J2" s="1"/>
      <c r="K2" s="1"/>
      <c r="L2" s="1"/>
      <c r="M2" s="1"/>
      <c r="N2" s="1"/>
      <c r="O2" s="1"/>
      <c r="P2" s="1"/>
    </row>
    <row r="3" spans="2:23" ht="15" thickTop="1" x14ac:dyDescent="0.3">
      <c r="B3" s="1"/>
      <c r="C3" s="239" t="s">
        <v>172</v>
      </c>
      <c r="D3" s="241"/>
      <c r="E3" s="33"/>
      <c r="F3" s="33"/>
      <c r="G3" s="3"/>
      <c r="H3" s="3"/>
      <c r="I3" s="3"/>
      <c r="J3" s="3"/>
      <c r="K3" s="3"/>
      <c r="L3" s="3"/>
      <c r="M3" s="3"/>
      <c r="N3" s="3"/>
      <c r="O3" s="3"/>
      <c r="P3" s="1"/>
    </row>
    <row r="4" spans="2:23" ht="15" thickBot="1" x14ac:dyDescent="0.35">
      <c r="B4" s="1"/>
      <c r="C4" s="242"/>
      <c r="D4" s="244"/>
      <c r="E4" s="409"/>
      <c r="F4" s="33"/>
      <c r="G4" s="3"/>
      <c r="H4" s="3"/>
      <c r="I4" s="3"/>
      <c r="J4" s="3"/>
      <c r="K4" s="3"/>
      <c r="L4" s="3"/>
      <c r="M4" s="3"/>
      <c r="N4" s="3"/>
      <c r="O4" s="3"/>
      <c r="P4" s="1"/>
    </row>
    <row r="5" spans="2:23" ht="15" customHeight="1" thickTop="1" thickBot="1" x14ac:dyDescent="0.35">
      <c r="B5" s="1"/>
      <c r="C5" s="3"/>
      <c r="D5" s="8"/>
      <c r="E5" s="3"/>
      <c r="F5" s="3"/>
      <c r="G5" s="3"/>
      <c r="H5" s="3"/>
      <c r="I5" s="3"/>
      <c r="J5" s="3"/>
      <c r="K5" s="3"/>
      <c r="L5" s="3"/>
      <c r="M5" s="3"/>
      <c r="N5" s="3"/>
      <c r="O5" s="3"/>
      <c r="P5" s="1"/>
      <c r="R5" t="s">
        <v>162</v>
      </c>
      <c r="U5" t="s">
        <v>163</v>
      </c>
    </row>
    <row r="6" spans="2:23" s="4" customFormat="1" ht="30" customHeight="1" thickTop="1" thickBot="1" x14ac:dyDescent="0.35">
      <c r="B6" s="3"/>
      <c r="C6" s="448" t="str">
        <f>'A. General Information'!C30</f>
        <v>Brgy., City/Municipality, Province</v>
      </c>
      <c r="D6" s="449"/>
      <c r="E6" s="450" t="str" cm="1">
        <f t="array" ref="E6:O6">TRANSPOSE('B. Simulation Results'!C7:C17)</f>
        <v>Year 0</v>
      </c>
      <c r="F6" s="144">
        <v>0</v>
      </c>
      <c r="G6" s="144">
        <v>1</v>
      </c>
      <c r="H6" s="144">
        <v>2</v>
      </c>
      <c r="I6" s="144">
        <v>3</v>
      </c>
      <c r="J6" s="144">
        <v>4</v>
      </c>
      <c r="K6" s="144">
        <v>5</v>
      </c>
      <c r="L6" s="144">
        <v>6</v>
      </c>
      <c r="M6" s="144">
        <v>7</v>
      </c>
      <c r="N6" s="144">
        <v>8</v>
      </c>
      <c r="O6" s="138">
        <v>9</v>
      </c>
      <c r="P6" s="3"/>
      <c r="Q6" s="4" t="s">
        <v>161</v>
      </c>
      <c r="R6" s="305">
        <v>0.3</v>
      </c>
      <c r="S6" s="305">
        <v>0.5</v>
      </c>
      <c r="T6" s="305">
        <v>0.7</v>
      </c>
      <c r="U6" s="305">
        <v>0.3</v>
      </c>
      <c r="V6" s="305">
        <v>0.5</v>
      </c>
      <c r="W6" s="305">
        <v>0.7</v>
      </c>
    </row>
    <row r="7" spans="2:23" ht="18" customHeight="1" thickTop="1" thickBot="1" x14ac:dyDescent="0.35">
      <c r="B7" s="1"/>
      <c r="C7" s="573" t="s">
        <v>126</v>
      </c>
      <c r="D7" s="451" t="s">
        <v>143</v>
      </c>
      <c r="E7" s="337">
        <f>'D. RPS Requirements per MP'!F7</f>
        <v>0</v>
      </c>
      <c r="F7" s="330">
        <f>'D. RPS Requirements per MP'!G7</f>
        <v>0</v>
      </c>
      <c r="G7" s="330">
        <f>'D. RPS Requirements per MP'!H7</f>
        <v>0</v>
      </c>
      <c r="H7" s="330">
        <f>'D. RPS Requirements per MP'!I7</f>
        <v>0</v>
      </c>
      <c r="I7" s="330">
        <f>'D. RPS Requirements per MP'!J7</f>
        <v>0</v>
      </c>
      <c r="J7" s="330">
        <f>'D. RPS Requirements per MP'!K7</f>
        <v>0</v>
      </c>
      <c r="K7" s="330">
        <f>'D. RPS Requirements per MP'!L7</f>
        <v>0</v>
      </c>
      <c r="L7" s="330">
        <f>'D. RPS Requirements per MP'!M7</f>
        <v>0</v>
      </c>
      <c r="M7" s="330">
        <f>'D. RPS Requirements per MP'!N7</f>
        <v>0</v>
      </c>
      <c r="N7" s="330">
        <f>'D. RPS Requirements per MP'!O7</f>
        <v>0</v>
      </c>
      <c r="O7" s="332">
        <f>'D. RPS Requirements per MP'!P7</f>
        <v>0</v>
      </c>
      <c r="P7" s="1"/>
      <c r="Q7" s="76">
        <v>574385</v>
      </c>
      <c r="R7" s="76">
        <v>574385</v>
      </c>
      <c r="S7" s="76">
        <v>574385</v>
      </c>
      <c r="T7" s="76">
        <v>574385</v>
      </c>
      <c r="U7" s="76">
        <v>574385</v>
      </c>
      <c r="V7" s="76">
        <v>574385</v>
      </c>
      <c r="W7" s="76">
        <v>574385</v>
      </c>
    </row>
    <row r="8" spans="2:23" ht="18" customHeight="1" thickTop="1" thickBot="1" x14ac:dyDescent="0.35">
      <c r="B8" s="1"/>
      <c r="C8" s="452" t="s">
        <v>225</v>
      </c>
      <c r="D8" s="453" t="s">
        <v>143</v>
      </c>
      <c r="E8" s="454">
        <f>'D. RPS Requirements per MP'!F11</f>
        <v>0</v>
      </c>
      <c r="F8" s="454">
        <f>'D. RPS Requirements per MP'!G11</f>
        <v>0</v>
      </c>
      <c r="G8" s="454">
        <f>'D. RPS Requirements per MP'!H11</f>
        <v>0</v>
      </c>
      <c r="H8" s="454">
        <f>'D. RPS Requirements per MP'!I11</f>
        <v>0</v>
      </c>
      <c r="I8" s="454">
        <f>'D. RPS Requirements per MP'!J11</f>
        <v>0</v>
      </c>
      <c r="J8" s="454">
        <f>'D. RPS Requirements per MP'!K11</f>
        <v>0</v>
      </c>
      <c r="K8" s="454">
        <f>'D. RPS Requirements per MP'!L11</f>
        <v>0</v>
      </c>
      <c r="L8" s="454">
        <f>'D. RPS Requirements per MP'!M11</f>
        <v>0</v>
      </c>
      <c r="M8" s="454">
        <f>'D. RPS Requirements per MP'!N11</f>
        <v>0</v>
      </c>
      <c r="N8" s="454">
        <f>'D. RPS Requirements per MP'!O11</f>
        <v>0</v>
      </c>
      <c r="O8" s="455">
        <f>'D. RPS Requirements per MP'!P11</f>
        <v>0</v>
      </c>
      <c r="P8" s="1"/>
      <c r="Q8" s="76"/>
      <c r="R8" s="76"/>
      <c r="S8" s="76"/>
      <c r="T8" s="76"/>
      <c r="U8" s="76"/>
      <c r="V8" s="76"/>
      <c r="W8" s="76"/>
    </row>
    <row r="9" spans="2:23" ht="18" customHeight="1" thickTop="1" thickBot="1" x14ac:dyDescent="0.35">
      <c r="B9" s="1"/>
      <c r="C9" s="452" t="s">
        <v>226</v>
      </c>
      <c r="D9" s="453" t="s">
        <v>143</v>
      </c>
      <c r="E9" s="454">
        <f>'D. RPS Requirements per MP'!F15</f>
        <v>0</v>
      </c>
      <c r="F9" s="456">
        <f>'D. RPS Requirements per MP'!G15</f>
        <v>0</v>
      </c>
      <c r="G9" s="456">
        <f>'D. RPS Requirements per MP'!H15</f>
        <v>0</v>
      </c>
      <c r="H9" s="456">
        <f>'D. RPS Requirements per MP'!I15</f>
        <v>0</v>
      </c>
      <c r="I9" s="456">
        <f>'D. RPS Requirements per MP'!J15</f>
        <v>0</v>
      </c>
      <c r="J9" s="456">
        <f>'D. RPS Requirements per MP'!K15</f>
        <v>0</v>
      </c>
      <c r="K9" s="456">
        <f>'D. RPS Requirements per MP'!L15</f>
        <v>0</v>
      </c>
      <c r="L9" s="456">
        <f>'D. RPS Requirements per MP'!M15</f>
        <v>0</v>
      </c>
      <c r="M9" s="456">
        <f>'D. RPS Requirements per MP'!N15</f>
        <v>0</v>
      </c>
      <c r="N9" s="456">
        <f>'D. RPS Requirements per MP'!O15</f>
        <v>0</v>
      </c>
      <c r="O9" s="457">
        <f>'D. RPS Requirements per MP'!P15</f>
        <v>0</v>
      </c>
      <c r="P9" s="1"/>
      <c r="Q9" s="76"/>
      <c r="R9" s="76"/>
      <c r="S9" s="76"/>
      <c r="T9" s="76"/>
      <c r="U9" s="76"/>
      <c r="V9" s="76"/>
      <c r="W9" s="76"/>
    </row>
    <row r="10" spans="2:23" ht="18" customHeight="1" thickTop="1" thickBot="1" x14ac:dyDescent="0.35">
      <c r="B10" s="1"/>
      <c r="C10" s="573" t="s">
        <v>205</v>
      </c>
      <c r="D10" s="451" t="s">
        <v>143</v>
      </c>
      <c r="E10" s="458">
        <f>ROUNDDOWN('D. RPS Requirements per MP'!F19,0)</f>
        <v>0</v>
      </c>
      <c r="F10" s="459">
        <f>ROUNDDOWN('D. RPS Requirements per MP'!G19,0)</f>
        <v>0</v>
      </c>
      <c r="G10" s="459">
        <f>ROUNDDOWN('D. RPS Requirements per MP'!H19,0)</f>
        <v>0</v>
      </c>
      <c r="H10" s="459">
        <f>ROUNDDOWN('D. RPS Requirements per MP'!I19,0)</f>
        <v>0</v>
      </c>
      <c r="I10" s="459">
        <f>ROUNDDOWN('D. RPS Requirements per MP'!J19,0)</f>
        <v>0</v>
      </c>
      <c r="J10" s="459">
        <f>ROUNDDOWN('D. RPS Requirements per MP'!K19,0)</f>
        <v>0</v>
      </c>
      <c r="K10" s="459">
        <f>ROUNDDOWN('D. RPS Requirements per MP'!L19,0)</f>
        <v>0</v>
      </c>
      <c r="L10" s="459">
        <f>ROUNDDOWN('D. RPS Requirements per MP'!M19,0)</f>
        <v>0</v>
      </c>
      <c r="M10" s="459">
        <f>ROUNDDOWN('D. RPS Requirements per MP'!N19,0)</f>
        <v>0</v>
      </c>
      <c r="N10" s="459">
        <f>ROUNDDOWN('D. RPS Requirements per MP'!O19,0)</f>
        <v>0</v>
      </c>
      <c r="O10" s="460">
        <f>ROUNDDOWN('D. RPS Requirements per MP'!P19,0)</f>
        <v>0</v>
      </c>
      <c r="P10" s="1"/>
      <c r="Q10" s="76">
        <v>246917.95861788097</v>
      </c>
      <c r="R10" s="76">
        <v>246917.95861788097</v>
      </c>
      <c r="S10" s="76">
        <v>246917.95861788097</v>
      </c>
      <c r="T10" s="76">
        <v>246917.95861788097</v>
      </c>
      <c r="U10" s="76">
        <v>246917.95861788097</v>
      </c>
      <c r="V10" s="76">
        <v>246917.95861788097</v>
      </c>
      <c r="W10" s="76">
        <v>246917.95861788097</v>
      </c>
    </row>
    <row r="11" spans="2:23" ht="18" customHeight="1" thickTop="1" thickBot="1" x14ac:dyDescent="0.35">
      <c r="B11" s="1"/>
      <c r="C11" s="573" t="s">
        <v>128</v>
      </c>
      <c r="D11" s="451" t="s">
        <v>143</v>
      </c>
      <c r="E11" s="337">
        <f>'D. RPS Requirements per MP'!F81</f>
        <v>0</v>
      </c>
      <c r="F11" s="330">
        <f>'D. RPS Requirements per MP'!G81</f>
        <v>0</v>
      </c>
      <c r="G11" s="330">
        <f>'D. RPS Requirements per MP'!H81</f>
        <v>0</v>
      </c>
      <c r="H11" s="330">
        <f>'D. RPS Requirements per MP'!I81</f>
        <v>0</v>
      </c>
      <c r="I11" s="330">
        <f>'D. RPS Requirements per MP'!J81</f>
        <v>0</v>
      </c>
      <c r="J11" s="330">
        <f>'D. RPS Requirements per MP'!K81</f>
        <v>0</v>
      </c>
      <c r="K11" s="330">
        <f>'D. RPS Requirements per MP'!L81</f>
        <v>0</v>
      </c>
      <c r="L11" s="330">
        <f>'D. RPS Requirements per MP'!M81</f>
        <v>0</v>
      </c>
      <c r="M11" s="330">
        <f>'D. RPS Requirements per MP'!N81</f>
        <v>0</v>
      </c>
      <c r="N11" s="330">
        <f>'D. RPS Requirements per MP'!O81</f>
        <v>0</v>
      </c>
      <c r="O11" s="332">
        <f>'D. RPS Requirements per MP'!P81</f>
        <v>0</v>
      </c>
      <c r="P11" s="1"/>
      <c r="Q11" s="76">
        <v>327467.58469122753</v>
      </c>
      <c r="R11" s="76">
        <v>327467.58469122753</v>
      </c>
      <c r="S11" s="76">
        <v>327467.58469122753</v>
      </c>
      <c r="T11" s="76">
        <v>327467.58469122753</v>
      </c>
      <c r="U11" s="76">
        <v>327467.58469122753</v>
      </c>
      <c r="V11" s="76">
        <v>327467.58469122753</v>
      </c>
      <c r="W11" s="76">
        <v>327467.58469122753</v>
      </c>
    </row>
    <row r="12" spans="2:23" ht="18" customHeight="1" thickTop="1" thickBot="1" x14ac:dyDescent="0.35">
      <c r="B12" s="1"/>
      <c r="C12" s="461" t="s">
        <v>129</v>
      </c>
      <c r="D12" s="462" t="s">
        <v>143</v>
      </c>
      <c r="E12" s="463">
        <f>'D. RPS Requirements per MP'!F143</f>
        <v>0</v>
      </c>
      <c r="F12" s="464">
        <f>'D. RPS Requirements per MP'!G143</f>
        <v>0</v>
      </c>
      <c r="G12" s="464">
        <f>'D. RPS Requirements per MP'!H143</f>
        <v>0</v>
      </c>
      <c r="H12" s="464">
        <f>'D. RPS Requirements per MP'!I143</f>
        <v>0</v>
      </c>
      <c r="I12" s="464">
        <f>'D. RPS Requirements per MP'!J143</f>
        <v>0</v>
      </c>
      <c r="J12" s="464">
        <f>'D. RPS Requirements per MP'!K143</f>
        <v>0</v>
      </c>
      <c r="K12" s="464">
        <f>'D. RPS Requirements per MP'!L143</f>
        <v>0</v>
      </c>
      <c r="L12" s="464">
        <f>'D. RPS Requirements per MP'!M143</f>
        <v>0</v>
      </c>
      <c r="M12" s="464">
        <f>'D. RPS Requirements per MP'!N143</f>
        <v>0</v>
      </c>
      <c r="N12" s="464">
        <f>'D. RPS Requirements per MP'!O143</f>
        <v>0</v>
      </c>
      <c r="O12" s="465">
        <f>'D. RPS Requirements per MP'!P143</f>
        <v>0</v>
      </c>
      <c r="P12" s="1"/>
      <c r="Q12" s="76">
        <v>574387</v>
      </c>
      <c r="R12" s="76">
        <v>746703.1</v>
      </c>
      <c r="S12" s="76">
        <v>861580.5</v>
      </c>
      <c r="T12" s="76">
        <v>976457.9</v>
      </c>
      <c r="U12" s="306">
        <v>402070.89999999991</v>
      </c>
      <c r="V12" s="76">
        <v>287193.5</v>
      </c>
      <c r="W12" s="76">
        <v>172316.1</v>
      </c>
    </row>
    <row r="13" spans="2:23" ht="18" customHeight="1" thickTop="1" thickBot="1" x14ac:dyDescent="0.35">
      <c r="B13" s="1"/>
      <c r="C13" s="461" t="s">
        <v>130</v>
      </c>
      <c r="D13" s="462" t="s">
        <v>143</v>
      </c>
      <c r="E13" s="463">
        <f>'D. RPS Requirements per MP'!F205</f>
        <v>0</v>
      </c>
      <c r="F13" s="464">
        <f>'D. RPS Requirements per MP'!G205</f>
        <v>0</v>
      </c>
      <c r="G13" s="464">
        <f>'D. RPS Requirements per MP'!H205</f>
        <v>0</v>
      </c>
      <c r="H13" s="464">
        <f>'D. RPS Requirements per MP'!I205</f>
        <v>0</v>
      </c>
      <c r="I13" s="464">
        <f>'D. RPS Requirements per MP'!J205</f>
        <v>0</v>
      </c>
      <c r="J13" s="464">
        <f>'D. RPS Requirements per MP'!K205</f>
        <v>0</v>
      </c>
      <c r="K13" s="464">
        <f>'D. RPS Requirements per MP'!L205</f>
        <v>0</v>
      </c>
      <c r="L13" s="464">
        <f>'D. RPS Requirements per MP'!M205</f>
        <v>0</v>
      </c>
      <c r="M13" s="464">
        <f>'D. RPS Requirements per MP'!N205</f>
        <v>0</v>
      </c>
      <c r="N13" s="464">
        <f>'D. RPS Requirements per MP'!O205</f>
        <v>0</v>
      </c>
      <c r="O13" s="465">
        <f>'D. RPS Requirements per MP'!P205</f>
        <v>0</v>
      </c>
      <c r="P13" s="1"/>
      <c r="Q13" s="76">
        <v>327467.58469122753</v>
      </c>
      <c r="R13" s="76">
        <v>327467.58469122753</v>
      </c>
      <c r="S13" s="76">
        <v>327467.58469122753</v>
      </c>
      <c r="T13" s="76">
        <v>327467.58469122753</v>
      </c>
      <c r="U13" s="306">
        <v>314776.48227211909</v>
      </c>
      <c r="V13" s="76">
        <v>287193.5</v>
      </c>
      <c r="W13" s="76">
        <v>172316.1</v>
      </c>
    </row>
    <row r="14" spans="2:23" ht="18" customHeight="1" thickTop="1" thickBot="1" x14ac:dyDescent="0.35">
      <c r="B14" s="1"/>
      <c r="C14" s="461" t="s">
        <v>131</v>
      </c>
      <c r="D14" s="462" t="s">
        <v>143</v>
      </c>
      <c r="E14" s="463">
        <f>'D. RPS Requirements per MP'!F267</f>
        <v>0</v>
      </c>
      <c r="F14" s="464">
        <f>'D. RPS Requirements per MP'!G267</f>
        <v>0</v>
      </c>
      <c r="G14" s="464">
        <f>'D. RPS Requirements per MP'!H267</f>
        <v>0</v>
      </c>
      <c r="H14" s="464">
        <f>'D. RPS Requirements per MP'!I267</f>
        <v>0</v>
      </c>
      <c r="I14" s="464">
        <f>'D. RPS Requirements per MP'!J267</f>
        <v>0</v>
      </c>
      <c r="J14" s="464">
        <f>'D. RPS Requirements per MP'!K267</f>
        <v>0</v>
      </c>
      <c r="K14" s="464">
        <f>'D. RPS Requirements per MP'!L267</f>
        <v>0</v>
      </c>
      <c r="L14" s="464">
        <f>'D. RPS Requirements per MP'!M267</f>
        <v>0</v>
      </c>
      <c r="M14" s="464">
        <f>'D. RPS Requirements per MP'!N267</f>
        <v>0</v>
      </c>
      <c r="N14" s="464">
        <f>'D. RPS Requirements per MP'!O267</f>
        <v>0</v>
      </c>
      <c r="O14" s="465">
        <f>'D. RPS Requirements per MP'!P267</f>
        <v>0</v>
      </c>
      <c r="P14" s="1"/>
      <c r="Q14" s="76">
        <v>0</v>
      </c>
      <c r="R14" s="76">
        <v>0</v>
      </c>
      <c r="S14" s="76">
        <v>0</v>
      </c>
      <c r="T14" s="76">
        <v>0</v>
      </c>
      <c r="U14" s="306">
        <v>12691.102419108483</v>
      </c>
      <c r="V14" s="306">
        <v>40274.084691227559</v>
      </c>
      <c r="W14" s="76">
        <v>155151.48469122755</v>
      </c>
    </row>
    <row r="15" spans="2:23" ht="15" thickTop="1" x14ac:dyDescent="0.3">
      <c r="B15" s="1"/>
      <c r="C15" s="2"/>
      <c r="D15" s="74"/>
      <c r="E15" s="2"/>
      <c r="F15" s="2"/>
      <c r="G15" s="2"/>
      <c r="H15" s="2"/>
      <c r="I15" s="2"/>
      <c r="J15" s="2"/>
      <c r="K15" s="75"/>
      <c r="L15" s="2"/>
      <c r="M15" s="2"/>
      <c r="N15" s="2"/>
      <c r="O15" s="2"/>
      <c r="P15" s="1"/>
    </row>
    <row r="16" spans="2:23" x14ac:dyDescent="0.3">
      <c r="B16" s="1"/>
      <c r="C16" s="2"/>
      <c r="D16" s="74"/>
      <c r="E16" s="2"/>
      <c r="F16" s="2"/>
      <c r="G16" s="2"/>
      <c r="H16" s="2"/>
      <c r="I16" s="2"/>
      <c r="J16" s="2"/>
      <c r="K16" s="2"/>
      <c r="L16" s="2"/>
      <c r="M16" s="2"/>
      <c r="N16" s="2"/>
      <c r="O16" s="2"/>
      <c r="P16" s="1"/>
      <c r="V16" s="76"/>
    </row>
    <row r="17" spans="2:22" x14ac:dyDescent="0.3">
      <c r="B17" s="1"/>
      <c r="C17" s="2"/>
      <c r="D17" s="74"/>
      <c r="E17" s="2"/>
      <c r="F17" s="2"/>
      <c r="G17" s="2"/>
      <c r="H17" s="2"/>
      <c r="I17" s="2"/>
      <c r="J17" s="2"/>
      <c r="K17" s="2"/>
      <c r="L17" s="2"/>
      <c r="M17" s="2"/>
      <c r="N17" s="2"/>
      <c r="O17" s="2"/>
      <c r="P17" s="1"/>
      <c r="Q17" s="76"/>
      <c r="V17" s="76"/>
    </row>
    <row r="18" spans="2:22" x14ac:dyDescent="0.3">
      <c r="B18" s="1"/>
      <c r="C18" s="1"/>
      <c r="D18" s="14"/>
      <c r="E18" s="1"/>
      <c r="F18" s="1"/>
      <c r="G18" s="1"/>
      <c r="H18" s="1"/>
      <c r="I18" s="1"/>
      <c r="J18" s="1"/>
      <c r="K18" s="1"/>
      <c r="L18" s="1"/>
      <c r="M18" s="1"/>
      <c r="N18" s="1"/>
      <c r="O18" s="1"/>
      <c r="P18" s="1"/>
      <c r="Q18" s="76"/>
      <c r="R18" s="76"/>
    </row>
    <row r="19" spans="2:22" x14ac:dyDescent="0.3">
      <c r="B19" s="1"/>
      <c r="C19" s="1"/>
      <c r="D19" s="14"/>
      <c r="E19" s="1"/>
      <c r="F19" s="1"/>
      <c r="G19" s="1"/>
      <c r="H19" s="1"/>
      <c r="I19" s="1"/>
      <c r="J19" s="1"/>
      <c r="K19" s="1"/>
      <c r="L19" s="1"/>
      <c r="M19" s="1"/>
      <c r="N19" s="1"/>
      <c r="O19" s="1"/>
      <c r="P19" s="1"/>
      <c r="Q19" s="76"/>
      <c r="V19" s="76"/>
    </row>
    <row r="20" spans="2:22" x14ac:dyDescent="0.3">
      <c r="B20" s="1"/>
      <c r="C20" s="1"/>
      <c r="D20" s="14"/>
      <c r="E20" s="1"/>
      <c r="F20" s="1"/>
      <c r="G20" s="1"/>
      <c r="H20" s="1"/>
      <c r="I20" s="1"/>
      <c r="J20" s="1"/>
      <c r="K20" s="1"/>
      <c r="L20" s="1"/>
      <c r="M20" s="1"/>
      <c r="N20" s="1"/>
      <c r="O20" s="1"/>
      <c r="P20" s="1"/>
      <c r="V20" s="76"/>
    </row>
    <row r="21" spans="2:22" x14ac:dyDescent="0.3">
      <c r="B21" s="1"/>
      <c r="C21" s="1"/>
      <c r="D21" s="14"/>
      <c r="E21" s="1"/>
      <c r="F21" s="1"/>
      <c r="G21" s="1"/>
      <c r="H21" s="1"/>
      <c r="I21" s="1"/>
      <c r="J21" s="1"/>
      <c r="K21" s="1"/>
      <c r="L21" s="1"/>
      <c r="M21" s="1"/>
      <c r="N21" s="1"/>
      <c r="O21" s="1"/>
      <c r="P21" s="1"/>
      <c r="V21" s="76"/>
    </row>
    <row r="22" spans="2:22" x14ac:dyDescent="0.3">
      <c r="B22" s="1"/>
      <c r="C22" s="1"/>
      <c r="D22" s="14"/>
      <c r="E22" s="1"/>
      <c r="F22" s="1"/>
      <c r="G22" s="1"/>
      <c r="H22" s="1"/>
      <c r="I22" s="1"/>
      <c r="J22" s="5"/>
      <c r="K22" s="1"/>
      <c r="L22" s="1"/>
      <c r="M22" s="1"/>
      <c r="N22" s="1"/>
      <c r="O22" s="1"/>
      <c r="P22" s="1"/>
      <c r="V22" s="76"/>
    </row>
    <row r="23" spans="2:22" x14ac:dyDescent="0.3">
      <c r="B23" s="1"/>
      <c r="C23" s="1"/>
      <c r="D23" s="14"/>
      <c r="E23" s="1"/>
      <c r="F23" s="1"/>
      <c r="G23" s="1"/>
      <c r="H23" s="1"/>
      <c r="I23" s="1"/>
      <c r="J23" s="5"/>
      <c r="K23" s="1"/>
      <c r="L23" s="1"/>
      <c r="M23" s="1"/>
      <c r="N23" s="1"/>
      <c r="O23" s="1"/>
      <c r="P23" s="1"/>
    </row>
    <row r="24" spans="2:22" x14ac:dyDescent="0.3">
      <c r="B24" s="1"/>
      <c r="C24" s="1"/>
      <c r="D24" s="14"/>
      <c r="E24" s="1"/>
      <c r="F24" s="1"/>
      <c r="G24" s="1"/>
      <c r="H24" s="1"/>
      <c r="I24" s="1"/>
      <c r="J24" s="5"/>
      <c r="K24" s="1"/>
      <c r="L24" s="1"/>
      <c r="M24" s="1"/>
      <c r="N24" s="1"/>
      <c r="O24" s="1"/>
      <c r="P24" s="1"/>
    </row>
    <row r="25" spans="2:22" x14ac:dyDescent="0.3">
      <c r="B25" s="1"/>
      <c r="C25" s="1"/>
      <c r="D25" s="14"/>
      <c r="E25" s="1"/>
      <c r="F25" s="1"/>
      <c r="G25" s="1"/>
      <c r="H25" s="1"/>
      <c r="I25" s="1"/>
      <c r="J25" s="5"/>
      <c r="K25" s="1"/>
      <c r="L25" s="1"/>
      <c r="M25" s="1"/>
      <c r="N25" s="1"/>
      <c r="O25" s="1"/>
      <c r="P25" s="1"/>
    </row>
    <row r="26" spans="2:22" x14ac:dyDescent="0.3">
      <c r="B26" s="1"/>
      <c r="C26" s="1"/>
      <c r="D26" s="14"/>
      <c r="E26" s="1"/>
      <c r="F26" s="1"/>
      <c r="G26" s="1"/>
      <c r="H26" s="1"/>
      <c r="I26" s="1"/>
      <c r="J26" s="5"/>
      <c r="K26" s="1"/>
      <c r="L26" s="1"/>
      <c r="M26" s="1"/>
      <c r="N26" s="1"/>
      <c r="O26" s="1"/>
      <c r="P26" s="1"/>
    </row>
    <row r="27" spans="2:22" x14ac:dyDescent="0.3">
      <c r="B27" s="1"/>
      <c r="C27" s="1"/>
      <c r="D27" s="14"/>
      <c r="E27" s="1"/>
      <c r="F27" s="1"/>
      <c r="G27" s="1"/>
      <c r="H27" s="1"/>
      <c r="I27" s="1"/>
      <c r="J27" s="1"/>
      <c r="K27" s="1"/>
      <c r="L27" s="1"/>
      <c r="M27" s="1"/>
      <c r="N27" s="1"/>
      <c r="O27" s="1"/>
      <c r="P27" s="1"/>
    </row>
    <row r="28" spans="2:22" x14ac:dyDescent="0.3">
      <c r="B28" s="1"/>
      <c r="C28" s="1"/>
      <c r="D28" s="14"/>
      <c r="E28" s="1"/>
      <c r="F28" s="1"/>
      <c r="G28" s="1"/>
      <c r="H28" s="1"/>
      <c r="I28" s="1"/>
      <c r="J28" s="1"/>
      <c r="K28" s="1"/>
      <c r="L28" s="1"/>
      <c r="M28" s="1"/>
      <c r="N28" s="1"/>
      <c r="O28" s="1"/>
      <c r="P28" s="1"/>
    </row>
    <row r="29" spans="2:22" x14ac:dyDescent="0.3">
      <c r="B29" s="1"/>
      <c r="C29" s="1"/>
      <c r="D29" s="14"/>
      <c r="E29" s="1"/>
      <c r="F29" s="1"/>
      <c r="G29" s="1"/>
      <c r="H29" s="1"/>
      <c r="I29" s="1"/>
      <c r="J29" s="1"/>
      <c r="K29" s="1"/>
      <c r="L29" s="1"/>
      <c r="M29" s="1"/>
      <c r="N29" s="1"/>
      <c r="O29" s="1"/>
      <c r="P29" s="1"/>
    </row>
    <row r="30" spans="2:22" x14ac:dyDescent="0.3">
      <c r="B30" s="1"/>
      <c r="C30" s="1"/>
      <c r="D30" s="14"/>
      <c r="E30" s="1"/>
      <c r="F30" s="1"/>
      <c r="G30" s="1"/>
      <c r="H30" s="1"/>
      <c r="I30" s="1"/>
      <c r="J30" s="5"/>
      <c r="K30" s="1"/>
      <c r="L30" s="1"/>
      <c r="M30" s="1"/>
      <c r="N30" s="1"/>
      <c r="O30" s="1"/>
      <c r="P30" s="1"/>
    </row>
    <row r="31" spans="2:22" x14ac:dyDescent="0.3">
      <c r="B31" s="1"/>
      <c r="C31" s="1"/>
      <c r="D31" s="14"/>
      <c r="E31" s="1"/>
      <c r="F31" s="1"/>
      <c r="G31" s="1"/>
      <c r="H31" s="1"/>
      <c r="I31" s="1"/>
      <c r="J31" s="5"/>
      <c r="K31" s="1"/>
      <c r="L31" s="1"/>
      <c r="M31" s="1"/>
      <c r="N31" s="1"/>
      <c r="O31" s="1"/>
      <c r="P31" s="1"/>
    </row>
    <row r="32" spans="2:22" x14ac:dyDescent="0.3">
      <c r="B32" s="1"/>
      <c r="C32" s="1"/>
      <c r="D32" s="14"/>
      <c r="E32" s="1"/>
      <c r="F32" s="1"/>
      <c r="G32" s="1"/>
      <c r="H32" s="1"/>
      <c r="I32" s="1"/>
      <c r="J32" s="5"/>
      <c r="K32" s="1"/>
      <c r="L32" s="1"/>
      <c r="M32" s="1"/>
      <c r="N32" s="1"/>
      <c r="O32" s="1"/>
      <c r="P32" s="1"/>
    </row>
    <row r="33" spans="2:21" x14ac:dyDescent="0.3">
      <c r="B33" s="1"/>
      <c r="C33" s="1"/>
      <c r="D33" s="14"/>
      <c r="E33" s="1"/>
      <c r="F33" s="1"/>
      <c r="G33" s="1"/>
      <c r="H33" s="1"/>
      <c r="I33" s="1"/>
      <c r="J33" s="5"/>
      <c r="K33" s="1"/>
      <c r="L33" s="1"/>
      <c r="M33" s="1"/>
      <c r="N33" s="1"/>
      <c r="O33" s="1"/>
      <c r="P33" s="1"/>
    </row>
    <row r="34" spans="2:21" hidden="1" x14ac:dyDescent="0.3">
      <c r="B34" s="1"/>
      <c r="C34" s="1"/>
      <c r="D34" s="14"/>
      <c r="E34" s="1"/>
      <c r="F34" s="1"/>
      <c r="G34" s="1"/>
      <c r="H34" s="1"/>
      <c r="I34" s="1"/>
      <c r="J34" s="5"/>
      <c r="K34" s="1"/>
      <c r="L34" s="1"/>
      <c r="M34" s="1"/>
      <c r="N34" s="1"/>
      <c r="O34" s="1"/>
      <c r="P34" s="1"/>
    </row>
    <row r="35" spans="2:21" hidden="1" x14ac:dyDescent="0.3">
      <c r="B35" s="1"/>
      <c r="C35" s="1"/>
      <c r="D35" s="14"/>
      <c r="E35" s="1"/>
      <c r="F35" s="1"/>
      <c r="G35" s="1"/>
      <c r="H35" s="1"/>
      <c r="I35" s="1"/>
      <c r="J35" s="5"/>
      <c r="K35" s="1"/>
      <c r="L35" s="1"/>
      <c r="M35" s="1"/>
      <c r="N35" s="1"/>
      <c r="O35" s="1"/>
      <c r="P35" s="1"/>
    </row>
    <row r="36" spans="2:21" hidden="1" x14ac:dyDescent="0.3">
      <c r="B36" s="1"/>
      <c r="C36" s="1"/>
      <c r="D36" s="14"/>
      <c r="E36" s="1"/>
      <c r="F36" s="1"/>
      <c r="G36" s="1"/>
      <c r="H36" s="1"/>
      <c r="I36" s="1"/>
      <c r="J36" s="5"/>
      <c r="K36" s="1"/>
      <c r="L36" s="1"/>
      <c r="M36" s="1"/>
      <c r="N36" s="1"/>
      <c r="O36" s="6"/>
      <c r="P36" s="1"/>
    </row>
    <row r="37" spans="2:21" hidden="1" x14ac:dyDescent="0.3">
      <c r="B37" s="1"/>
      <c r="C37" s="1"/>
      <c r="D37" s="14"/>
      <c r="E37" s="410"/>
      <c r="F37" s="1"/>
      <c r="G37" s="1"/>
      <c r="H37" s="1"/>
      <c r="I37" s="1"/>
      <c r="J37" s="5"/>
      <c r="K37" s="1"/>
      <c r="L37" s="1"/>
      <c r="M37" s="1"/>
      <c r="N37" s="1"/>
      <c r="O37" s="411"/>
      <c r="P37" s="1"/>
    </row>
    <row r="38" spans="2:21" hidden="1" x14ac:dyDescent="0.3">
      <c r="B38" s="1"/>
      <c r="C38" s="1" t="s">
        <v>126</v>
      </c>
      <c r="D38" s="14" t="s">
        <v>155</v>
      </c>
      <c r="E38" s="412" t="str">
        <f>IF(ABS(E7-E44)&gt;0.15,1,"okay")</f>
        <v>okay</v>
      </c>
      <c r="F38" s="412" t="str">
        <f t="shared" ref="F38:O38" si="0">IF(ABS(F7-F44)&gt;0.15,1,"okay")</f>
        <v>okay</v>
      </c>
      <c r="G38" s="412" t="str">
        <f t="shared" si="0"/>
        <v>okay</v>
      </c>
      <c r="H38" s="412" t="str">
        <f t="shared" si="0"/>
        <v>okay</v>
      </c>
      <c r="I38" s="412" t="str">
        <f t="shared" si="0"/>
        <v>okay</v>
      </c>
      <c r="J38" s="412" t="str">
        <f t="shared" si="0"/>
        <v>okay</v>
      </c>
      <c r="K38" s="412" t="str">
        <f t="shared" si="0"/>
        <v>okay</v>
      </c>
      <c r="L38" s="412" t="str">
        <f t="shared" si="0"/>
        <v>okay</v>
      </c>
      <c r="M38" s="412" t="str">
        <f t="shared" si="0"/>
        <v>okay</v>
      </c>
      <c r="N38" s="412" t="str">
        <f t="shared" si="0"/>
        <v>okay</v>
      </c>
      <c r="O38" s="412" t="str">
        <f t="shared" si="0"/>
        <v>okay</v>
      </c>
      <c r="P38" s="1"/>
    </row>
    <row r="39" spans="2:21" hidden="1" x14ac:dyDescent="0.3">
      <c r="B39" s="1"/>
      <c r="C39" s="1" t="s">
        <v>115</v>
      </c>
      <c r="D39" s="14" t="s">
        <v>155</v>
      </c>
      <c r="E39" s="413" t="str">
        <f t="shared" ref="E39:O39" si="1">IF(ABS(E8-E45)&gt;0.15,1,"okay")</f>
        <v>okay</v>
      </c>
      <c r="F39" s="413" t="str">
        <f t="shared" si="1"/>
        <v>okay</v>
      </c>
      <c r="G39" s="413" t="str">
        <f t="shared" si="1"/>
        <v>okay</v>
      </c>
      <c r="H39" s="413" t="str">
        <f t="shared" si="1"/>
        <v>okay</v>
      </c>
      <c r="I39" s="413" t="str">
        <f t="shared" si="1"/>
        <v>okay</v>
      </c>
      <c r="J39" s="413" t="str">
        <f t="shared" si="1"/>
        <v>okay</v>
      </c>
      <c r="K39" s="413" t="str">
        <f t="shared" si="1"/>
        <v>okay</v>
      </c>
      <c r="L39" s="413" t="str">
        <f t="shared" si="1"/>
        <v>okay</v>
      </c>
      <c r="M39" s="413" t="str">
        <f t="shared" si="1"/>
        <v>okay</v>
      </c>
      <c r="N39" s="413" t="str">
        <f t="shared" si="1"/>
        <v>okay</v>
      </c>
      <c r="O39" s="413" t="str">
        <f t="shared" si="1"/>
        <v>okay</v>
      </c>
      <c r="P39" s="1"/>
    </row>
    <row r="40" spans="2:21" hidden="1" x14ac:dyDescent="0.3">
      <c r="B40" s="1"/>
      <c r="C40" s="1" t="s">
        <v>116</v>
      </c>
      <c r="D40" s="14" t="s">
        <v>155</v>
      </c>
      <c r="E40" s="413" t="str">
        <f t="shared" ref="E40:O41" si="2">IF(ABS(E9-E46)&gt;0.15,1,"okay")</f>
        <v>okay</v>
      </c>
      <c r="F40" s="413" t="str">
        <f t="shared" si="2"/>
        <v>okay</v>
      </c>
      <c r="G40" s="413" t="str">
        <f t="shared" si="2"/>
        <v>okay</v>
      </c>
      <c r="H40" s="413" t="str">
        <f t="shared" si="2"/>
        <v>okay</v>
      </c>
      <c r="I40" s="413" t="str">
        <f t="shared" si="2"/>
        <v>okay</v>
      </c>
      <c r="J40" s="413" t="str">
        <f t="shared" si="2"/>
        <v>okay</v>
      </c>
      <c r="K40" s="413" t="str">
        <f t="shared" si="2"/>
        <v>okay</v>
      </c>
      <c r="L40" s="413" t="str">
        <f t="shared" si="2"/>
        <v>okay</v>
      </c>
      <c r="M40" s="413" t="str">
        <f t="shared" si="2"/>
        <v>okay</v>
      </c>
      <c r="N40" s="413" t="str">
        <f t="shared" si="2"/>
        <v>okay</v>
      </c>
      <c r="O40" s="413" t="str">
        <f t="shared" si="2"/>
        <v>okay</v>
      </c>
      <c r="P40" s="1"/>
    </row>
    <row r="41" spans="2:21" hidden="1" x14ac:dyDescent="0.3">
      <c r="B41" s="1"/>
      <c r="C41" s="1" t="s">
        <v>128</v>
      </c>
      <c r="D41" s="14" t="s">
        <v>155</v>
      </c>
      <c r="E41" s="415" t="str">
        <f>IF(ABS(E11-E48)&gt;0.15,1,"okay")</f>
        <v>okay</v>
      </c>
      <c r="F41" s="14" t="str">
        <f t="shared" ref="F41:O41" si="3">IF(ABS(F11-F48)&gt;0.15,1,"okay")</f>
        <v>okay</v>
      </c>
      <c r="G41" s="14" t="str">
        <f t="shared" si="3"/>
        <v>okay</v>
      </c>
      <c r="H41" s="14" t="str">
        <f t="shared" si="3"/>
        <v>okay</v>
      </c>
      <c r="I41" s="14" t="str">
        <f t="shared" si="3"/>
        <v>okay</v>
      </c>
      <c r="J41" s="414" t="str">
        <f t="shared" si="3"/>
        <v>okay</v>
      </c>
      <c r="K41" s="14" t="str">
        <f t="shared" si="3"/>
        <v>okay</v>
      </c>
      <c r="L41" s="14" t="str">
        <f t="shared" si="3"/>
        <v>okay</v>
      </c>
      <c r="M41" s="14" t="str">
        <f t="shared" si="3"/>
        <v>okay</v>
      </c>
      <c r="N41" s="14" t="str">
        <f t="shared" si="3"/>
        <v>okay</v>
      </c>
      <c r="O41" s="14" t="str">
        <f t="shared" si="3"/>
        <v>okay</v>
      </c>
      <c r="P41" s="1"/>
      <c r="U41" t="s">
        <v>119</v>
      </c>
    </row>
    <row r="42" spans="2:21" ht="15" hidden="1" thickBot="1" x14ac:dyDescent="0.35">
      <c r="B42" s="1"/>
      <c r="C42" s="1"/>
      <c r="D42" s="14"/>
      <c r="E42" s="410"/>
      <c r="F42" s="1"/>
      <c r="G42" s="1"/>
      <c r="H42" s="1"/>
      <c r="I42" s="1"/>
      <c r="J42" s="5"/>
      <c r="K42" s="1"/>
      <c r="L42" s="1"/>
      <c r="M42" s="1"/>
      <c r="N42" s="1"/>
      <c r="O42" s="1"/>
      <c r="P42" s="1"/>
    </row>
    <row r="43" spans="2:21" s="4" customFormat="1" ht="30" hidden="1" customHeight="1" thickTop="1" thickBot="1" x14ac:dyDescent="0.35">
      <c r="B43" s="3"/>
      <c r="C43" s="256" t="str">
        <f>'A. General Information'!C30</f>
        <v>Brgy., City/Municipality, Province</v>
      </c>
      <c r="D43" s="257"/>
      <c r="E43" s="77" t="str" cm="1">
        <f t="array" ref="E43:O43">TRANSPOSE('B. Simulation Results'!C7:C17)</f>
        <v>Year 0</v>
      </c>
      <c r="F43" s="78">
        <v>0</v>
      </c>
      <c r="G43" s="78">
        <v>1</v>
      </c>
      <c r="H43" s="78">
        <v>2</v>
      </c>
      <c r="I43" s="78">
        <v>3</v>
      </c>
      <c r="J43" s="78">
        <v>4</v>
      </c>
      <c r="K43" s="78">
        <v>5</v>
      </c>
      <c r="L43" s="78">
        <v>6</v>
      </c>
      <c r="M43" s="78">
        <v>7</v>
      </c>
      <c r="N43" s="78">
        <v>8</v>
      </c>
      <c r="O43" s="79">
        <v>9</v>
      </c>
      <c r="P43" s="3"/>
      <c r="T43" s="4" t="s">
        <v>132</v>
      </c>
    </row>
    <row r="44" spans="2:21" ht="18" hidden="1" customHeight="1" thickTop="1" thickBot="1" x14ac:dyDescent="0.35">
      <c r="B44" s="1"/>
      <c r="C44" s="80" t="s">
        <v>126</v>
      </c>
      <c r="D44" s="81" t="s">
        <v>114</v>
      </c>
      <c r="E44" s="82">
        <f t="shared" ref="E44:O44" si="4">SUM(E45:E46)</f>
        <v>0</v>
      </c>
      <c r="F44" s="83">
        <f t="shared" si="4"/>
        <v>0</v>
      </c>
      <c r="G44" s="83">
        <f t="shared" si="4"/>
        <v>0</v>
      </c>
      <c r="H44" s="83">
        <f t="shared" si="4"/>
        <v>0</v>
      </c>
      <c r="I44" s="83">
        <f t="shared" si="4"/>
        <v>0</v>
      </c>
      <c r="J44" s="83">
        <f t="shared" si="4"/>
        <v>0</v>
      </c>
      <c r="K44" s="83">
        <f t="shared" si="4"/>
        <v>0</v>
      </c>
      <c r="L44" s="83">
        <f t="shared" si="4"/>
        <v>0</v>
      </c>
      <c r="M44" s="83">
        <f t="shared" si="4"/>
        <v>0</v>
      </c>
      <c r="N44" s="83">
        <f t="shared" si="4"/>
        <v>0</v>
      </c>
      <c r="O44" s="84">
        <f t="shared" si="4"/>
        <v>0</v>
      </c>
      <c r="P44" s="1"/>
      <c r="U44" t="s">
        <v>125</v>
      </c>
    </row>
    <row r="45" spans="2:21" ht="18" hidden="1" customHeight="1" thickTop="1" thickBot="1" x14ac:dyDescent="0.35">
      <c r="B45" s="1"/>
      <c r="C45" s="85" t="s">
        <v>115</v>
      </c>
      <c r="D45" s="86" t="s">
        <v>114</v>
      </c>
      <c r="E45" s="87" cm="1">
        <f t="array" ref="E45:O45">TRANSPOSE('B. Simulation Results'!E7:E17)</f>
        <v>0</v>
      </c>
      <c r="F45" s="88">
        <v>0</v>
      </c>
      <c r="G45" s="88">
        <v>0</v>
      </c>
      <c r="H45" s="88">
        <v>0</v>
      </c>
      <c r="I45" s="88">
        <v>0</v>
      </c>
      <c r="J45" s="88">
        <v>0</v>
      </c>
      <c r="K45" s="88">
        <v>0</v>
      </c>
      <c r="L45" s="88">
        <v>0</v>
      </c>
      <c r="M45" s="88">
        <v>0</v>
      </c>
      <c r="N45" s="88">
        <v>0</v>
      </c>
      <c r="O45" s="89">
        <v>0</v>
      </c>
      <c r="P45" s="1"/>
      <c r="U45" t="s">
        <v>124</v>
      </c>
    </row>
    <row r="46" spans="2:21" ht="18" hidden="1" customHeight="1" thickTop="1" thickBot="1" x14ac:dyDescent="0.35">
      <c r="B46" s="1"/>
      <c r="C46" s="85" t="s">
        <v>116</v>
      </c>
      <c r="D46" s="86" t="s">
        <v>114</v>
      </c>
      <c r="E46" s="87" cm="1">
        <f t="array" ref="E46:O46">TRANSPOSE('B. Simulation Results'!F7:F17)</f>
        <v>0</v>
      </c>
      <c r="F46" s="88">
        <v>0</v>
      </c>
      <c r="G46" s="88">
        <v>0</v>
      </c>
      <c r="H46" s="88">
        <v>0</v>
      </c>
      <c r="I46" s="88">
        <v>0</v>
      </c>
      <c r="J46" s="88">
        <v>0</v>
      </c>
      <c r="K46" s="88">
        <v>0</v>
      </c>
      <c r="L46" s="88">
        <v>0</v>
      </c>
      <c r="M46" s="88">
        <v>0</v>
      </c>
      <c r="N46" s="88">
        <v>0</v>
      </c>
      <c r="O46" s="89">
        <v>0</v>
      </c>
      <c r="P46" s="1"/>
      <c r="U46" t="s">
        <v>120</v>
      </c>
    </row>
    <row r="47" spans="2:21" ht="18" hidden="1" customHeight="1" thickTop="1" thickBot="1" x14ac:dyDescent="0.35">
      <c r="B47" s="1"/>
      <c r="C47" s="80" t="s">
        <v>127</v>
      </c>
      <c r="D47" s="81" t="s">
        <v>114</v>
      </c>
      <c r="E47" s="90" cm="1">
        <f t="array" ref="E47:O47">TRANSPOSE('B. Simulation Results'!I7:I17)</f>
        <v>0</v>
      </c>
      <c r="F47" s="91">
        <v>0</v>
      </c>
      <c r="G47" s="91">
        <v>0</v>
      </c>
      <c r="H47" s="91">
        <v>0</v>
      </c>
      <c r="I47" s="91">
        <v>0</v>
      </c>
      <c r="J47" s="91">
        <v>0</v>
      </c>
      <c r="K47" s="91">
        <v>0</v>
      </c>
      <c r="L47" s="91">
        <v>0</v>
      </c>
      <c r="M47" s="91">
        <v>0</v>
      </c>
      <c r="N47" s="91">
        <v>0</v>
      </c>
      <c r="O47" s="92">
        <v>0</v>
      </c>
      <c r="P47" s="1"/>
    </row>
    <row r="48" spans="2:21" ht="18" hidden="1" customHeight="1" thickTop="1" thickBot="1" x14ac:dyDescent="0.35">
      <c r="B48" s="1"/>
      <c r="C48" s="80" t="s">
        <v>128</v>
      </c>
      <c r="D48" s="81" t="s">
        <v>114</v>
      </c>
      <c r="E48" s="82">
        <f>SUM(E50:E51)</f>
        <v>0</v>
      </c>
      <c r="F48" s="83">
        <f>SUM(F50:F51)</f>
        <v>0</v>
      </c>
      <c r="G48" s="83">
        <f t="shared" ref="G48:O48" si="5">SUM(G50:G51)</f>
        <v>0</v>
      </c>
      <c r="H48" s="83">
        <f t="shared" si="5"/>
        <v>0</v>
      </c>
      <c r="I48" s="83">
        <f t="shared" si="5"/>
        <v>0</v>
      </c>
      <c r="J48" s="83">
        <f t="shared" si="5"/>
        <v>0</v>
      </c>
      <c r="K48" s="83">
        <f t="shared" si="5"/>
        <v>0</v>
      </c>
      <c r="L48" s="83">
        <f t="shared" si="5"/>
        <v>0</v>
      </c>
      <c r="M48" s="83">
        <f t="shared" si="5"/>
        <v>0</v>
      </c>
      <c r="N48" s="83">
        <f t="shared" si="5"/>
        <v>0</v>
      </c>
      <c r="O48" s="84">
        <f t="shared" si="5"/>
        <v>0</v>
      </c>
      <c r="P48" s="1"/>
      <c r="T48" t="s">
        <v>133</v>
      </c>
    </row>
    <row r="49" spans="2:21" ht="18" hidden="1" customHeight="1" thickTop="1" thickBot="1" x14ac:dyDescent="0.35">
      <c r="B49" s="1"/>
      <c r="C49" s="93" t="s">
        <v>129</v>
      </c>
      <c r="D49" s="94" t="s">
        <v>114</v>
      </c>
      <c r="E49" s="95">
        <f>'C. Details of Existing PSAs'!P130</f>
        <v>0</v>
      </c>
      <c r="F49" s="96">
        <f>'C. Details of Existing PSAs'!Q130</f>
        <v>0</v>
      </c>
      <c r="G49" s="96">
        <f>'C. Details of Existing PSAs'!R130</f>
        <v>0</v>
      </c>
      <c r="H49" s="96">
        <f>'C. Details of Existing PSAs'!S130</f>
        <v>0</v>
      </c>
      <c r="I49" s="96">
        <f>'C. Details of Existing PSAs'!T130</f>
        <v>0</v>
      </c>
      <c r="J49" s="96">
        <f>'C. Details of Existing PSAs'!U130</f>
        <v>0</v>
      </c>
      <c r="K49" s="96">
        <f>'C. Details of Existing PSAs'!V130</f>
        <v>0</v>
      </c>
      <c r="L49" s="96">
        <f>'C. Details of Existing PSAs'!W130</f>
        <v>0</v>
      </c>
      <c r="M49" s="96">
        <f>'C. Details of Existing PSAs'!X130</f>
        <v>0</v>
      </c>
      <c r="N49" s="96">
        <f>'C. Details of Existing PSAs'!Y130</f>
        <v>0</v>
      </c>
      <c r="O49" s="97">
        <f>'C. Details of Existing PSAs'!Z130</f>
        <v>0</v>
      </c>
      <c r="P49" s="1"/>
      <c r="U49" t="s">
        <v>121</v>
      </c>
    </row>
    <row r="50" spans="2:21" ht="18" hidden="1" customHeight="1" thickTop="1" thickBot="1" x14ac:dyDescent="0.35">
      <c r="B50" s="1"/>
      <c r="C50" s="93" t="s">
        <v>130</v>
      </c>
      <c r="D50" s="94" t="s">
        <v>114</v>
      </c>
      <c r="E50" s="95" cm="1">
        <f t="array" ref="E50">_xlfn.IFS((E44=(E49+E47)),(E44-E47),(E44&lt;(E49+E47)),(E44-E47),(E44&gt;(E49+E47)),(E44-E47-E51))</f>
        <v>0</v>
      </c>
      <c r="F50" s="96" cm="1">
        <f t="array" ref="F50">_xlfn.IFS((F44=(F49+F47)),(F44-F47),(F44&lt;(F49+F47)),(F44-F47),(F44&gt;(F49+F47)),(F44-F47-F51))</f>
        <v>0</v>
      </c>
      <c r="G50" s="96" cm="1">
        <f t="array" ref="G50">_xlfn.IFS((G44=(G49+G47)),(G44-G47),(G44&lt;(G49+G47)),(G44-G47),(G44&gt;(G49+G47)),(G44-G47-G51))</f>
        <v>0</v>
      </c>
      <c r="H50" s="96" cm="1">
        <f t="array" ref="H50">_xlfn.IFS((H44=(H49+H47)),(H44-H47),(H44&lt;(H49+H47)),(H44-H47),(H44&gt;(H49+H47)),(H44-H47-H51))</f>
        <v>0</v>
      </c>
      <c r="I50" s="96" cm="1">
        <f t="array" ref="I50">_xlfn.IFS((I44=(I49+I47)),(I44-I47),(I44&lt;(I49+I47)),(I44-I47),(I44&gt;(I49+I47)),(I44-I47-I51))</f>
        <v>0</v>
      </c>
      <c r="J50" s="96" cm="1">
        <f t="array" ref="J50">_xlfn.IFS((J44=(J49+J47)),(J44-J47),(J44&lt;(J49+J47)),(J44-J47),(J44&gt;(J49+J47)),(J44-J47-J51))</f>
        <v>0</v>
      </c>
      <c r="K50" s="96" cm="1">
        <f t="array" ref="K50">_xlfn.IFS((K44=(K49+K47)),(K44-K47),(K44&lt;(K49+K47)),(K44-K47),(K44&gt;(K49+K47)),(K44-K47-K51))</f>
        <v>0</v>
      </c>
      <c r="L50" s="96" cm="1">
        <f t="array" ref="L50">_xlfn.IFS((L44=(L49+L47)),(L44-L47),(L44&lt;(L49+L47)),(L44-L47),(L44&gt;(L49+L47)),(L44-L47-L51))</f>
        <v>0</v>
      </c>
      <c r="M50" s="96" cm="1">
        <f t="array" ref="M50">_xlfn.IFS((M44=(M49+M47)),(M44-M47),(M44&lt;(M49+M47)),(M44-M47),(M44&gt;(M49+M47)),(M44-M47-M51))</f>
        <v>0</v>
      </c>
      <c r="N50" s="96" cm="1">
        <f t="array" ref="N50">_xlfn.IFS((N44=(N49+N47)),(N44-N47),(N44&lt;(N49+N47)),(N44-N47),(N44&gt;(N49+N47)),(N44-N47-N51))</f>
        <v>0</v>
      </c>
      <c r="O50" s="97" cm="1">
        <f t="array" ref="O50">_xlfn.IFS((O44=(O49+O47)),(O44-O47),(O44&lt;(O49+O47)),(O44-O47),(O44&gt;(O49+O47)),(O44-O47-O51))</f>
        <v>0</v>
      </c>
      <c r="P50" s="1"/>
      <c r="U50" t="s">
        <v>122</v>
      </c>
    </row>
    <row r="51" spans="2:21" ht="18" hidden="1" customHeight="1" thickTop="1" thickBot="1" x14ac:dyDescent="0.35">
      <c r="B51" s="1"/>
      <c r="C51" s="93" t="s">
        <v>131</v>
      </c>
      <c r="D51" s="94" t="s">
        <v>114</v>
      </c>
      <c r="E51" s="95" cm="1">
        <f t="array" ref="E51">_xlfn.IFS((E44=(E49+E47)),0,(E44&lt;(E49+E47)),0,(E44&gt;(E49+E47)),(E44-E49-E47))</f>
        <v>0</v>
      </c>
      <c r="F51" s="96" cm="1">
        <f t="array" ref="F51">_xlfn.IFS((F44=(F49+F47)),0,(F44&lt;(F49+F47)),0,(F44&gt;(F49+F47)),(F44-F49-F47))</f>
        <v>0</v>
      </c>
      <c r="G51" s="96" cm="1">
        <f t="array" ref="G51">_xlfn.IFS((G44=(G49+G47)),0,(G44&lt;(G49+G47)),0,(G44&gt;(G49+G47)),(G44-G49-G47))</f>
        <v>0</v>
      </c>
      <c r="H51" s="96" cm="1">
        <f t="array" ref="H51">_xlfn.IFS((H44=(H49+H47)),0,(H44&lt;(H49+H47)),0,(H44&gt;(H49+H47)),(H44-H49-H47))</f>
        <v>0</v>
      </c>
      <c r="I51" s="96" cm="1">
        <f t="array" ref="I51">_xlfn.IFS((I44=(I49+I47)),0,(I44&lt;(I49+I47)),0,(I44&gt;(I49+I47)),(I44-I49-I47))</f>
        <v>0</v>
      </c>
      <c r="J51" s="96" cm="1">
        <f t="array" ref="J51">_xlfn.IFS((J44=(J49+J47)),0,(J44&lt;(J49+J47)),0,(J44&gt;(J49+J47)),(J44-J49-J47))</f>
        <v>0</v>
      </c>
      <c r="K51" s="96" cm="1">
        <f t="array" ref="K51">_xlfn.IFS((K44=(K49+K47)),0,(K44&lt;(K49+K47)),0,(K44&gt;(K49+K47)),(K44-K49-K47))</f>
        <v>0</v>
      </c>
      <c r="L51" s="96" cm="1">
        <f t="array" ref="L51">_xlfn.IFS((L44=(L49+L47)),0,(L44&lt;(L49+L47)),0,(L44&gt;(L49+L47)),(L44-L49-L47))</f>
        <v>0</v>
      </c>
      <c r="M51" s="96" cm="1">
        <f t="array" ref="M51">_xlfn.IFS((M44=(M49+M47)),0,(M44&lt;(M49+M47)),0,(M44&gt;(M49+M47)),(M44-M49-M47))</f>
        <v>0</v>
      </c>
      <c r="N51" s="96" cm="1">
        <f t="array" ref="N51">_xlfn.IFS((N44=(N49+N47)),0,(N44&lt;(N49+N47)),0,(N44&gt;(N49+N47)),(N44-N49-N47))</f>
        <v>0</v>
      </c>
      <c r="O51" s="97" cm="1">
        <f t="array" ref="O51">_xlfn.IFS((O44=(O49+O47)),0,(O44&lt;(O49+O47)),0,(O44&gt;(O49+O47)),(O44-O49-O47))</f>
        <v>0</v>
      </c>
      <c r="P51" s="1"/>
      <c r="U51" t="s">
        <v>123</v>
      </c>
    </row>
    <row r="52" spans="2:21" x14ac:dyDescent="0.3">
      <c r="B52" s="1"/>
      <c r="C52" s="1"/>
      <c r="D52" s="14"/>
      <c r="E52" s="1"/>
      <c r="F52" s="1"/>
      <c r="G52" s="1"/>
      <c r="H52" s="1"/>
      <c r="I52" s="1"/>
      <c r="J52" s="5"/>
      <c r="K52" s="1"/>
      <c r="L52" s="1"/>
      <c r="M52" s="1"/>
      <c r="N52" s="1"/>
      <c r="O52" s="1"/>
      <c r="P52" s="1"/>
    </row>
    <row r="53" spans="2:21" x14ac:dyDescent="0.3">
      <c r="B53" s="1"/>
      <c r="C53" s="1"/>
      <c r="D53" s="14"/>
      <c r="E53" s="1"/>
      <c r="F53" s="1"/>
      <c r="G53" s="1"/>
      <c r="H53" s="1"/>
      <c r="I53" s="1"/>
      <c r="J53" s="5"/>
      <c r="K53" s="1"/>
      <c r="L53" s="1"/>
      <c r="M53" s="1"/>
      <c r="N53" s="1"/>
      <c r="O53" s="1"/>
      <c r="P53" s="1"/>
    </row>
    <row r="54" spans="2:21" x14ac:dyDescent="0.3">
      <c r="B54" s="1"/>
      <c r="C54" s="1"/>
      <c r="D54" s="14"/>
      <c r="E54" s="6"/>
      <c r="F54" s="6"/>
      <c r="G54" s="6"/>
      <c r="H54" s="6"/>
      <c r="I54" s="6"/>
      <c r="J54" s="6"/>
      <c r="K54" s="6"/>
      <c r="L54" s="6"/>
      <c r="M54" s="6"/>
      <c r="N54" s="6"/>
      <c r="O54" s="6"/>
      <c r="P54" s="1"/>
    </row>
    <row r="55" spans="2:21" x14ac:dyDescent="0.3">
      <c r="B55" s="1"/>
      <c r="C55" s="1"/>
      <c r="D55" s="14"/>
      <c r="E55" s="1"/>
      <c r="F55" s="1"/>
      <c r="G55" s="1"/>
      <c r="H55" s="1"/>
      <c r="I55" s="1"/>
      <c r="J55" s="5"/>
      <c r="K55" s="1"/>
      <c r="L55" s="1"/>
      <c r="M55" s="1"/>
      <c r="N55" s="1"/>
      <c r="O55" s="1"/>
      <c r="P55" s="1"/>
    </row>
    <row r="56" spans="2:21" x14ac:dyDescent="0.3">
      <c r="B56" s="1"/>
      <c r="C56" s="1"/>
      <c r="D56" s="14"/>
      <c r="E56" s="1"/>
      <c r="F56" s="1"/>
      <c r="G56" s="1"/>
      <c r="H56" s="1"/>
      <c r="I56" s="1"/>
      <c r="J56" s="5"/>
      <c r="K56" s="1"/>
      <c r="L56" s="1"/>
      <c r="M56" s="1"/>
      <c r="N56" s="1"/>
      <c r="O56" s="1"/>
      <c r="P56" s="1"/>
    </row>
    <row r="57" spans="2:21" x14ac:dyDescent="0.3">
      <c r="B57" s="1"/>
      <c r="C57" s="1"/>
      <c r="D57" s="14"/>
      <c r="E57" s="1"/>
      <c r="F57" s="1"/>
      <c r="G57" s="1"/>
      <c r="H57" s="1"/>
      <c r="I57" s="1"/>
      <c r="J57" s="5"/>
      <c r="K57" s="1"/>
      <c r="L57" s="1"/>
      <c r="M57" s="1"/>
      <c r="N57" s="1"/>
      <c r="O57" s="1"/>
      <c r="P57" s="1"/>
    </row>
    <row r="58" spans="2:21" x14ac:dyDescent="0.3">
      <c r="B58" s="1"/>
      <c r="C58" s="1"/>
      <c r="D58" s="14"/>
      <c r="E58" s="1"/>
      <c r="F58" s="1"/>
      <c r="G58" s="1"/>
      <c r="H58" s="1"/>
      <c r="I58" s="1"/>
      <c r="J58" s="5"/>
      <c r="K58" s="1"/>
      <c r="L58" s="1"/>
      <c r="M58" s="1"/>
      <c r="N58" s="1"/>
      <c r="O58" s="1"/>
      <c r="P58" s="1"/>
    </row>
    <row r="59" spans="2:21" x14ac:dyDescent="0.3">
      <c r="B59" s="1"/>
      <c r="C59" s="1"/>
      <c r="D59" s="14"/>
      <c r="E59" s="1"/>
      <c r="F59" s="1"/>
      <c r="G59" s="1"/>
      <c r="H59" s="1"/>
      <c r="I59" s="1"/>
      <c r="J59" s="1"/>
      <c r="K59" s="1"/>
      <c r="L59" s="1"/>
      <c r="M59" s="1"/>
      <c r="N59" s="1"/>
      <c r="O59" s="1"/>
      <c r="P59" s="1"/>
    </row>
    <row r="60" spans="2:21" x14ac:dyDescent="0.3">
      <c r="B60" s="1"/>
      <c r="C60" s="1"/>
      <c r="D60" s="14"/>
      <c r="E60" s="1"/>
      <c r="F60" s="1"/>
      <c r="G60" s="1"/>
      <c r="H60" s="1"/>
      <c r="I60" s="1"/>
      <c r="J60" s="1"/>
      <c r="K60" s="1"/>
      <c r="L60" s="1"/>
      <c r="M60" s="1"/>
      <c r="N60" s="1"/>
      <c r="O60" s="1"/>
      <c r="P60" s="1"/>
    </row>
    <row r="64" spans="2:21" x14ac:dyDescent="0.3">
      <c r="H64" s="76"/>
    </row>
  </sheetData>
  <sheetProtection algorithmName="SHA-512" hashValue="rljZwRbPxVVuJrMQNatmx9i0lBkL/fEwWQ/FxuuFD39OfS/iEjPprZakZMJFyDhnWxr3X5T6cCAbPxClMXrusA==" saltValue="GXDqcVpLNuXMGBN4+LXcnw==" spinCount="100000" sheet="1" objects="1" scenarios="1"/>
  <protectedRanges>
    <protectedRange sqref="E10:O10 C12:O14 E47:O47 C49:O51" name="Contracted Energy"/>
  </protectedRanges>
  <mergeCells count="3">
    <mergeCell ref="C6:D6"/>
    <mergeCell ref="C3:D4"/>
    <mergeCell ref="C43:D43"/>
  </mergeCells>
  <phoneticPr fontId="1" type="noConversion"/>
  <conditionalFormatting sqref="E7:O7">
    <cfRule type="expression" dxfId="3" priority="4">
      <formula>E$38=1</formula>
    </cfRule>
  </conditionalFormatting>
  <conditionalFormatting sqref="E8:O8">
    <cfRule type="expression" dxfId="2" priority="3">
      <formula>E$39=1</formula>
    </cfRule>
  </conditionalFormatting>
  <conditionalFormatting sqref="E9:O9">
    <cfRule type="expression" dxfId="1" priority="2">
      <formula>E$40=1</formula>
    </cfRule>
  </conditionalFormatting>
  <conditionalFormatting sqref="E11:O11">
    <cfRule type="expression" dxfId="0" priority="1">
      <formula>E$41=1</formula>
    </cfRule>
  </conditionalFormatting>
  <pageMargins left="0.7" right="0.7" top="0.75" bottom="0.75" header="0.3" footer="0.3"/>
  <pageSetup scale="49" orientation="portrait" r:id="rId1"/>
  <ignoredErrors>
    <ignoredError sqref="E4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D8CE-648E-438B-980C-64A2D9169CD6}">
  <sheetPr>
    <pageSetUpPr fitToPage="1"/>
  </sheetPr>
  <dimension ref="A1:AW170"/>
  <sheetViews>
    <sheetView view="pageBreakPreview" zoomScale="70" zoomScaleNormal="70" zoomScaleSheetLayoutView="70" workbookViewId="0">
      <pane xSplit="7" ySplit="6" topLeftCell="H7" activePane="bottomRight" state="frozen"/>
      <selection pane="topRight" activeCell="H1" sqref="H1"/>
      <selection pane="bottomLeft" activeCell="A7" sqref="A7"/>
      <selection pane="bottomRight" activeCell="J7" sqref="J7:J8"/>
    </sheetView>
  </sheetViews>
  <sheetFormatPr defaultRowHeight="14.4" x14ac:dyDescent="0.3"/>
  <cols>
    <col min="1" max="1" width="2.5546875" customWidth="1"/>
    <col min="2" max="2" width="2.77734375" customWidth="1"/>
    <col min="3" max="3" width="8.77734375" style="7" customWidth="1"/>
    <col min="4" max="4" width="30.77734375" customWidth="1"/>
    <col min="5" max="5" width="40.77734375" customWidth="1"/>
    <col min="6" max="7" width="30.6640625" customWidth="1"/>
    <col min="8" max="10" width="15.77734375" customWidth="1"/>
    <col min="11" max="14" width="20.77734375" customWidth="1"/>
    <col min="15" max="36" width="15.77734375" customWidth="1"/>
    <col min="37" max="37" width="2.77734375" customWidth="1"/>
    <col min="38" max="39" width="0" hidden="1" customWidth="1"/>
    <col min="40" max="40" width="0" style="7" hidden="1" customWidth="1"/>
    <col min="41" max="41" width="27.33203125" style="7" hidden="1" customWidth="1"/>
    <col min="42" max="42" width="24" style="7" hidden="1" customWidth="1"/>
    <col min="43" max="43" width="21.109375" style="7" hidden="1" customWidth="1"/>
    <col min="44" max="44" width="20.77734375" style="7" hidden="1" customWidth="1"/>
    <col min="45" max="46" width="0" hidden="1" customWidth="1"/>
  </cols>
  <sheetData>
    <row r="1" spans="1:49" ht="15" customHeight="1" x14ac:dyDescent="0.3"/>
    <row r="2" spans="1:49" ht="15" customHeight="1" thickBot="1" x14ac:dyDescent="0.35">
      <c r="A2" s="1"/>
      <c r="B2" s="1"/>
      <c r="C2" s="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59"/>
      <c r="AM2" s="359"/>
      <c r="AN2" s="360"/>
      <c r="AO2" s="360"/>
      <c r="AP2" s="360"/>
      <c r="AQ2" s="360"/>
      <c r="AR2" s="360"/>
      <c r="AS2" s="359"/>
    </row>
    <row r="3" spans="1:49" ht="15" customHeight="1" thickTop="1" x14ac:dyDescent="0.3">
      <c r="B3" s="1"/>
      <c r="C3" s="258" t="s">
        <v>174</v>
      </c>
      <c r="D3" s="259"/>
      <c r="E3" s="259"/>
      <c r="F3" s="260"/>
      <c r="G3" s="99"/>
      <c r="H3" s="99"/>
      <c r="I3" s="99"/>
      <c r="J3" s="3"/>
      <c r="K3" s="3"/>
      <c r="L3" s="3"/>
      <c r="M3" s="3"/>
      <c r="N3" s="3"/>
      <c r="O3" s="99"/>
      <c r="P3" s="99"/>
      <c r="Q3" s="99"/>
      <c r="R3" s="99"/>
      <c r="S3" s="3"/>
      <c r="T3" s="3"/>
      <c r="U3" s="3"/>
      <c r="V3" s="3"/>
      <c r="W3" s="3"/>
      <c r="X3" s="3"/>
      <c r="Y3" s="3"/>
      <c r="Z3" s="3"/>
      <c r="AA3" s="3"/>
      <c r="AB3" s="3"/>
      <c r="AC3" s="3"/>
      <c r="AD3" s="3"/>
      <c r="AE3" s="3"/>
      <c r="AF3" s="3"/>
      <c r="AG3" s="3"/>
      <c r="AH3" s="3"/>
      <c r="AI3" s="3"/>
      <c r="AJ3" s="3"/>
      <c r="AK3" s="1"/>
      <c r="AL3" s="362"/>
      <c r="AM3" s="362"/>
      <c r="AN3" s="363"/>
      <c r="AO3" s="363"/>
      <c r="AP3" s="363"/>
      <c r="AQ3" s="363"/>
      <c r="AR3" s="363"/>
      <c r="AS3" s="362"/>
      <c r="AT3" s="362"/>
      <c r="AU3" s="362"/>
      <c r="AV3" s="362"/>
      <c r="AW3" s="362"/>
    </row>
    <row r="4" spans="1:49" ht="15" customHeight="1" thickBot="1" x14ac:dyDescent="0.35">
      <c r="B4" s="1"/>
      <c r="C4" s="261"/>
      <c r="D4" s="262"/>
      <c r="E4" s="262"/>
      <c r="F4" s="263"/>
      <c r="G4" s="99"/>
      <c r="H4" s="99"/>
      <c r="I4" s="99"/>
      <c r="J4" s="3"/>
      <c r="K4" s="3"/>
      <c r="L4" s="3"/>
      <c r="M4" s="3"/>
      <c r="N4" s="3"/>
      <c r="O4" s="99"/>
      <c r="P4" s="159"/>
      <c r="Q4" s="99"/>
      <c r="R4" s="99"/>
      <c r="S4" s="3"/>
      <c r="T4" s="3"/>
      <c r="U4" s="3"/>
      <c r="V4" s="3"/>
      <c r="W4" s="3"/>
      <c r="X4" s="3"/>
      <c r="Y4" s="3"/>
      <c r="Z4" s="3"/>
      <c r="AA4" s="3"/>
      <c r="AB4" s="3"/>
      <c r="AC4" s="3"/>
      <c r="AD4" s="3"/>
      <c r="AE4" s="3"/>
      <c r="AF4" s="3"/>
      <c r="AG4" s="3"/>
      <c r="AH4" s="3"/>
      <c r="AI4" s="3"/>
      <c r="AJ4" s="3"/>
      <c r="AK4" s="1"/>
      <c r="AL4" s="362"/>
      <c r="AM4" s="362"/>
      <c r="AN4" s="363"/>
      <c r="AO4" s="363"/>
      <c r="AP4" s="363"/>
      <c r="AQ4" s="363"/>
      <c r="AR4" s="363"/>
      <c r="AS4" s="362"/>
      <c r="AT4" s="362"/>
      <c r="AU4" s="362"/>
      <c r="AV4" s="362"/>
      <c r="AW4" s="362"/>
    </row>
    <row r="5" spans="1:49" ht="15" customHeight="1" thickTop="1" thickBot="1" x14ac:dyDescent="0.35">
      <c r="A5" s="1"/>
      <c r="B5" s="1"/>
      <c r="C5" s="8"/>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362"/>
      <c r="AM5" s="362"/>
      <c r="AN5" s="363"/>
      <c r="AO5" s="363"/>
      <c r="AP5" s="363"/>
      <c r="AQ5" s="363"/>
      <c r="AR5" s="363"/>
      <c r="AS5" s="362"/>
      <c r="AT5" s="362"/>
      <c r="AU5" s="362"/>
      <c r="AV5" s="362"/>
      <c r="AW5" s="362"/>
    </row>
    <row r="6" spans="1:49" ht="79.95" customHeight="1" thickTop="1" thickBot="1" x14ac:dyDescent="0.35">
      <c r="A6" s="1"/>
      <c r="B6" s="1"/>
      <c r="C6" s="35" t="s">
        <v>67</v>
      </c>
      <c r="D6" s="35" t="s">
        <v>212</v>
      </c>
      <c r="E6" s="35" t="s">
        <v>213</v>
      </c>
      <c r="F6" s="35" t="s">
        <v>214</v>
      </c>
      <c r="G6" s="35" t="s">
        <v>215</v>
      </c>
      <c r="H6" s="35" t="s">
        <v>216</v>
      </c>
      <c r="I6" s="35" t="s">
        <v>217</v>
      </c>
      <c r="J6" s="35" t="s">
        <v>218</v>
      </c>
      <c r="K6" s="35" t="s">
        <v>219</v>
      </c>
      <c r="L6" s="35" t="s">
        <v>220</v>
      </c>
      <c r="M6" s="35" t="s">
        <v>221</v>
      </c>
      <c r="N6" s="34" t="s">
        <v>222</v>
      </c>
      <c r="O6" s="107" t="s">
        <v>141</v>
      </c>
      <c r="P6" s="118" t="str" cm="1">
        <f t="array" ref="P6:AJ6">TRANSPOSE('B. Simulation Results'!C7:C27)</f>
        <v>Year 0</v>
      </c>
      <c r="Q6" s="118">
        <v>0</v>
      </c>
      <c r="R6" s="119">
        <v>1</v>
      </c>
      <c r="S6" s="119">
        <v>2</v>
      </c>
      <c r="T6" s="119">
        <v>3</v>
      </c>
      <c r="U6" s="119">
        <v>4</v>
      </c>
      <c r="V6" s="119">
        <v>5</v>
      </c>
      <c r="W6" s="36">
        <v>6</v>
      </c>
      <c r="X6" s="36">
        <v>7</v>
      </c>
      <c r="Y6" s="36">
        <v>8</v>
      </c>
      <c r="Z6" s="36">
        <v>9</v>
      </c>
      <c r="AA6" s="36">
        <v>10</v>
      </c>
      <c r="AB6" s="36">
        <v>11</v>
      </c>
      <c r="AC6" s="36">
        <v>12</v>
      </c>
      <c r="AD6" s="36">
        <v>13</v>
      </c>
      <c r="AE6" s="36">
        <v>14</v>
      </c>
      <c r="AF6" s="36">
        <v>15</v>
      </c>
      <c r="AG6" s="36">
        <v>16</v>
      </c>
      <c r="AH6" s="36">
        <v>17</v>
      </c>
      <c r="AI6" s="36">
        <v>18</v>
      </c>
      <c r="AJ6" s="37">
        <v>19</v>
      </c>
      <c r="AK6" s="1"/>
      <c r="AL6" s="362"/>
      <c r="AM6" s="362"/>
      <c r="AN6" s="363" t="s">
        <v>67</v>
      </c>
      <c r="AO6" s="363" t="s">
        <v>135</v>
      </c>
      <c r="AP6" s="363" t="s">
        <v>69</v>
      </c>
      <c r="AQ6" s="363" t="s">
        <v>70</v>
      </c>
      <c r="AR6" s="363" t="s">
        <v>68</v>
      </c>
      <c r="AS6" s="362"/>
      <c r="AT6" s="362"/>
      <c r="AU6" s="362"/>
      <c r="AV6" s="362"/>
      <c r="AW6" s="362"/>
    </row>
    <row r="7" spans="1:49" ht="30" customHeight="1" thickTop="1" thickBot="1" x14ac:dyDescent="0.35">
      <c r="A7" s="1"/>
      <c r="B7" s="1"/>
      <c r="C7" s="264">
        <f>AN7</f>
        <v>1</v>
      </c>
      <c r="D7" s="282" t="s">
        <v>144</v>
      </c>
      <c r="E7" s="280"/>
      <c r="F7" s="280"/>
      <c r="G7" s="283"/>
      <c r="H7" s="280"/>
      <c r="I7" s="280"/>
      <c r="J7" s="280"/>
      <c r="K7" s="280"/>
      <c r="L7" s="281"/>
      <c r="M7" s="281"/>
      <c r="N7" s="269"/>
      <c r="O7" s="116" t="s">
        <v>142</v>
      </c>
      <c r="P7" s="106"/>
      <c r="Q7" s="106"/>
      <c r="R7" s="100"/>
      <c r="S7" s="100"/>
      <c r="T7" s="100"/>
      <c r="U7" s="101"/>
      <c r="V7" s="102"/>
      <c r="W7" s="103"/>
      <c r="X7" s="103"/>
      <c r="Y7" s="103"/>
      <c r="Z7" s="103"/>
      <c r="AA7" s="103"/>
      <c r="AB7" s="101"/>
      <c r="AC7" s="102"/>
      <c r="AD7" s="103"/>
      <c r="AE7" s="103"/>
      <c r="AF7" s="103"/>
      <c r="AG7" s="103"/>
      <c r="AH7" s="103"/>
      <c r="AI7" s="103"/>
      <c r="AJ7" s="103"/>
      <c r="AK7" s="1"/>
      <c r="AL7" s="364">
        <v>0.4</v>
      </c>
      <c r="AM7" s="362"/>
      <c r="AN7" s="363">
        <v>1</v>
      </c>
      <c r="AO7" s="363" t="s">
        <v>144</v>
      </c>
      <c r="AP7" s="363">
        <f>I7</f>
        <v>0</v>
      </c>
      <c r="AQ7" s="363">
        <f>K7</f>
        <v>0</v>
      </c>
      <c r="AR7" s="363">
        <f>G7</f>
        <v>0</v>
      </c>
      <c r="AS7" s="362"/>
      <c r="AT7" s="362"/>
      <c r="AU7" s="362"/>
      <c r="AV7" s="362"/>
      <c r="AW7" s="362"/>
    </row>
    <row r="8" spans="1:49" ht="30" customHeight="1" thickTop="1" thickBot="1" x14ac:dyDescent="0.35">
      <c r="A8" s="1"/>
      <c r="B8" s="1"/>
      <c r="C8" s="265"/>
      <c r="D8" s="272"/>
      <c r="E8" s="274"/>
      <c r="F8" s="274"/>
      <c r="G8" s="276"/>
      <c r="H8" s="274"/>
      <c r="I8" s="274"/>
      <c r="J8" s="274"/>
      <c r="K8" s="274"/>
      <c r="L8" s="278"/>
      <c r="M8" s="278"/>
      <c r="N8" s="270"/>
      <c r="O8" s="117" t="s">
        <v>143</v>
      </c>
      <c r="P8" s="109"/>
      <c r="Q8" s="109"/>
      <c r="R8" s="120"/>
      <c r="S8" s="121"/>
      <c r="T8" s="121"/>
      <c r="U8" s="120"/>
      <c r="V8" s="122"/>
      <c r="W8" s="123"/>
      <c r="X8" s="123"/>
      <c r="Y8" s="123"/>
      <c r="Z8" s="123"/>
      <c r="AA8" s="123"/>
      <c r="AB8" s="120"/>
      <c r="AC8" s="122"/>
      <c r="AD8" s="123"/>
      <c r="AE8" s="123"/>
      <c r="AF8" s="123"/>
      <c r="AG8" s="123"/>
      <c r="AH8" s="123"/>
      <c r="AI8" s="123"/>
      <c r="AJ8" s="123"/>
      <c r="AK8" s="1"/>
      <c r="AL8" s="362"/>
      <c r="AM8" s="362"/>
      <c r="AN8" s="363"/>
      <c r="AO8" s="363" t="s">
        <v>144</v>
      </c>
      <c r="AP8" s="363">
        <f>AP7</f>
        <v>0</v>
      </c>
      <c r="AQ8" s="363">
        <f>AQ7</f>
        <v>0</v>
      </c>
      <c r="AR8" s="363">
        <f>AR7</f>
        <v>0</v>
      </c>
      <c r="AS8" s="362"/>
      <c r="AT8" s="362"/>
      <c r="AU8" s="362"/>
      <c r="AV8" s="362"/>
      <c r="AW8" s="362"/>
    </row>
    <row r="9" spans="1:49" ht="30" customHeight="1" thickTop="1" thickBot="1" x14ac:dyDescent="0.35">
      <c r="A9" s="1"/>
      <c r="B9" s="1"/>
      <c r="C9" s="266">
        <f>AN9</f>
        <v>2</v>
      </c>
      <c r="D9" s="271" t="s">
        <v>144</v>
      </c>
      <c r="E9" s="273"/>
      <c r="F9" s="273"/>
      <c r="G9" s="275"/>
      <c r="H9" s="273"/>
      <c r="I9" s="273"/>
      <c r="J9" s="273"/>
      <c r="K9" s="273"/>
      <c r="L9" s="277"/>
      <c r="M9" s="277"/>
      <c r="N9" s="279"/>
      <c r="O9" s="116" t="s">
        <v>142</v>
      </c>
      <c r="P9" s="106"/>
      <c r="Q9" s="106"/>
      <c r="R9" s="100"/>
      <c r="S9" s="100"/>
      <c r="T9" s="100"/>
      <c r="U9" s="101"/>
      <c r="V9" s="102"/>
      <c r="W9" s="103"/>
      <c r="X9" s="103"/>
      <c r="Y9" s="103"/>
      <c r="Z9" s="103"/>
      <c r="AA9" s="103"/>
      <c r="AB9" s="101"/>
      <c r="AC9" s="102"/>
      <c r="AD9" s="103"/>
      <c r="AE9" s="103"/>
      <c r="AF9" s="103"/>
      <c r="AG9" s="103"/>
      <c r="AH9" s="103"/>
      <c r="AI9" s="103"/>
      <c r="AJ9" s="103"/>
      <c r="AK9" s="1"/>
      <c r="AL9" s="364">
        <v>0.6</v>
      </c>
      <c r="AM9" s="362"/>
      <c r="AN9" s="363">
        <f>AN7+1</f>
        <v>2</v>
      </c>
      <c r="AO9" s="363" t="s">
        <v>144</v>
      </c>
      <c r="AP9" s="363">
        <f>I9</f>
        <v>0</v>
      </c>
      <c r="AQ9" s="363">
        <f>K9</f>
        <v>0</v>
      </c>
      <c r="AR9" s="363">
        <f t="shared" ref="AR9" si="0">G9</f>
        <v>0</v>
      </c>
      <c r="AS9" s="362"/>
      <c r="AT9" s="362"/>
      <c r="AU9" s="362"/>
      <c r="AV9" s="362"/>
      <c r="AW9" s="362"/>
    </row>
    <row r="10" spans="1:49" ht="30" customHeight="1" thickTop="1" thickBot="1" x14ac:dyDescent="0.35">
      <c r="A10" s="1"/>
      <c r="B10" s="1"/>
      <c r="C10" s="265"/>
      <c r="D10" s="272"/>
      <c r="E10" s="274"/>
      <c r="F10" s="274"/>
      <c r="G10" s="276"/>
      <c r="H10" s="274"/>
      <c r="I10" s="274"/>
      <c r="J10" s="274"/>
      <c r="K10" s="274"/>
      <c r="L10" s="278"/>
      <c r="M10" s="278"/>
      <c r="N10" s="270"/>
      <c r="O10" s="117" t="s">
        <v>143</v>
      </c>
      <c r="P10" s="109"/>
      <c r="Q10" s="109"/>
      <c r="R10" s="120"/>
      <c r="S10" s="121"/>
      <c r="T10" s="121"/>
      <c r="U10" s="120"/>
      <c r="V10" s="122"/>
      <c r="W10" s="123"/>
      <c r="X10" s="123"/>
      <c r="Y10" s="123"/>
      <c r="Z10" s="123"/>
      <c r="AA10" s="123"/>
      <c r="AB10" s="120"/>
      <c r="AC10" s="122"/>
      <c r="AD10" s="123"/>
      <c r="AE10" s="123"/>
      <c r="AF10" s="123"/>
      <c r="AG10" s="123"/>
      <c r="AH10" s="123"/>
      <c r="AI10" s="123"/>
      <c r="AJ10" s="123"/>
      <c r="AK10" s="1"/>
      <c r="AL10" s="362"/>
      <c r="AM10" s="362"/>
      <c r="AN10" s="363"/>
      <c r="AO10" s="363" t="s">
        <v>144</v>
      </c>
      <c r="AP10" s="363">
        <f t="shared" ref="AP10:AR10" si="1">AP9</f>
        <v>0</v>
      </c>
      <c r="AQ10" s="363">
        <f t="shared" si="1"/>
        <v>0</v>
      </c>
      <c r="AR10" s="363">
        <f t="shared" si="1"/>
        <v>0</v>
      </c>
      <c r="AS10" s="362"/>
      <c r="AT10" s="362"/>
      <c r="AU10" s="362"/>
      <c r="AV10" s="362"/>
      <c r="AW10" s="362"/>
    </row>
    <row r="11" spans="1:49" ht="30" customHeight="1" thickTop="1" thickBot="1" x14ac:dyDescent="0.35">
      <c r="A11" s="1"/>
      <c r="B11" s="1"/>
      <c r="C11" s="266">
        <f>AN11</f>
        <v>3</v>
      </c>
      <c r="D11" s="271" t="s">
        <v>144</v>
      </c>
      <c r="E11" s="273"/>
      <c r="F11" s="273"/>
      <c r="G11" s="275"/>
      <c r="H11" s="273"/>
      <c r="I11" s="273"/>
      <c r="J11" s="273"/>
      <c r="K11" s="273"/>
      <c r="L11" s="277"/>
      <c r="M11" s="277"/>
      <c r="N11" s="279"/>
      <c r="O11" s="116" t="s">
        <v>142</v>
      </c>
      <c r="P11" s="106"/>
      <c r="Q11" s="106"/>
      <c r="R11" s="100"/>
      <c r="S11" s="100"/>
      <c r="T11" s="100"/>
      <c r="U11" s="101"/>
      <c r="V11" s="102"/>
      <c r="W11" s="103"/>
      <c r="X11" s="103"/>
      <c r="Y11" s="103"/>
      <c r="Z11" s="103"/>
      <c r="AA11" s="103"/>
      <c r="AB11" s="101"/>
      <c r="AC11" s="102"/>
      <c r="AD11" s="103"/>
      <c r="AE11" s="103"/>
      <c r="AF11" s="103"/>
      <c r="AG11" s="103"/>
      <c r="AH11" s="103"/>
      <c r="AI11" s="103"/>
      <c r="AJ11" s="103"/>
      <c r="AK11" s="1"/>
      <c r="AL11" s="362"/>
      <c r="AM11" s="362"/>
      <c r="AN11" s="363">
        <f>AN9+1</f>
        <v>3</v>
      </c>
      <c r="AO11" s="363" t="s">
        <v>144</v>
      </c>
      <c r="AP11" s="363">
        <f>I11</f>
        <v>0</v>
      </c>
      <c r="AQ11" s="363">
        <f>K11</f>
        <v>0</v>
      </c>
      <c r="AR11" s="363">
        <f t="shared" ref="AR11" si="2">G11</f>
        <v>0</v>
      </c>
      <c r="AS11" s="362"/>
      <c r="AT11" s="362"/>
      <c r="AU11" s="362"/>
      <c r="AV11" s="362"/>
      <c r="AW11" s="362"/>
    </row>
    <row r="12" spans="1:49" ht="30" customHeight="1" thickTop="1" thickBot="1" x14ac:dyDescent="0.35">
      <c r="A12" s="1"/>
      <c r="B12" s="1"/>
      <c r="C12" s="265"/>
      <c r="D12" s="272"/>
      <c r="E12" s="274"/>
      <c r="F12" s="274"/>
      <c r="G12" s="276"/>
      <c r="H12" s="274"/>
      <c r="I12" s="274"/>
      <c r="J12" s="274"/>
      <c r="K12" s="274"/>
      <c r="L12" s="278"/>
      <c r="M12" s="278"/>
      <c r="N12" s="270"/>
      <c r="O12" s="117" t="s">
        <v>143</v>
      </c>
      <c r="P12" s="109"/>
      <c r="Q12" s="109"/>
      <c r="R12" s="120"/>
      <c r="S12" s="121"/>
      <c r="T12" s="121"/>
      <c r="U12" s="120"/>
      <c r="V12" s="122"/>
      <c r="W12" s="123"/>
      <c r="X12" s="123"/>
      <c r="Y12" s="123"/>
      <c r="Z12" s="123"/>
      <c r="AA12" s="123"/>
      <c r="AB12" s="120"/>
      <c r="AC12" s="122"/>
      <c r="AD12" s="123"/>
      <c r="AE12" s="123"/>
      <c r="AF12" s="123"/>
      <c r="AG12" s="123"/>
      <c r="AH12" s="123"/>
      <c r="AI12" s="123"/>
      <c r="AJ12" s="123"/>
      <c r="AK12" s="1"/>
      <c r="AL12" s="362"/>
      <c r="AM12" s="362"/>
      <c r="AN12" s="363" t="str">
        <f>IF((O12="MW"),G12," ")</f>
        <v xml:space="preserve"> </v>
      </c>
      <c r="AO12" s="363" t="s">
        <v>144</v>
      </c>
      <c r="AP12" s="363">
        <f t="shared" ref="AP12:AR12" si="3">AP11</f>
        <v>0</v>
      </c>
      <c r="AQ12" s="363">
        <f t="shared" si="3"/>
        <v>0</v>
      </c>
      <c r="AR12" s="363">
        <f t="shared" si="3"/>
        <v>0</v>
      </c>
      <c r="AS12" s="362"/>
      <c r="AT12" s="362"/>
      <c r="AU12" s="362"/>
      <c r="AV12" s="362"/>
      <c r="AW12" s="362"/>
    </row>
    <row r="13" spans="1:49" ht="30" customHeight="1" thickTop="1" thickBot="1" x14ac:dyDescent="0.35">
      <c r="A13" s="1"/>
      <c r="B13" s="1"/>
      <c r="C13" s="266">
        <f>AN13</f>
        <v>4</v>
      </c>
      <c r="D13" s="271" t="s">
        <v>144</v>
      </c>
      <c r="E13" s="273"/>
      <c r="F13" s="273"/>
      <c r="G13" s="275"/>
      <c r="H13" s="273"/>
      <c r="I13" s="273"/>
      <c r="J13" s="273"/>
      <c r="K13" s="273"/>
      <c r="L13" s="277"/>
      <c r="M13" s="277"/>
      <c r="N13" s="279"/>
      <c r="O13" s="116" t="s">
        <v>142</v>
      </c>
      <c r="P13" s="106"/>
      <c r="Q13" s="106"/>
      <c r="R13" s="100"/>
      <c r="S13" s="100"/>
      <c r="T13" s="100"/>
      <c r="U13" s="101"/>
      <c r="V13" s="102"/>
      <c r="W13" s="103"/>
      <c r="X13" s="103"/>
      <c r="Y13" s="103"/>
      <c r="Z13" s="103"/>
      <c r="AA13" s="103"/>
      <c r="AB13" s="101"/>
      <c r="AC13" s="102"/>
      <c r="AD13" s="103"/>
      <c r="AE13" s="103"/>
      <c r="AF13" s="103"/>
      <c r="AG13" s="103"/>
      <c r="AH13" s="103"/>
      <c r="AI13" s="103"/>
      <c r="AJ13" s="103"/>
      <c r="AK13" s="1"/>
      <c r="AL13" s="362"/>
      <c r="AM13" s="362"/>
      <c r="AN13" s="363">
        <f>AN11+1</f>
        <v>4</v>
      </c>
      <c r="AO13" s="363" t="s">
        <v>144</v>
      </c>
      <c r="AP13" s="363">
        <f>I13</f>
        <v>0</v>
      </c>
      <c r="AQ13" s="363">
        <f>K13</f>
        <v>0</v>
      </c>
      <c r="AR13" s="363">
        <f t="shared" ref="AR13" si="4">G13</f>
        <v>0</v>
      </c>
      <c r="AS13" s="362"/>
      <c r="AT13" s="362"/>
      <c r="AU13" s="362"/>
      <c r="AV13" s="362"/>
      <c r="AW13" s="362"/>
    </row>
    <row r="14" spans="1:49" ht="30" customHeight="1" thickTop="1" thickBot="1" x14ac:dyDescent="0.35">
      <c r="A14" s="1"/>
      <c r="B14" s="1"/>
      <c r="C14" s="265"/>
      <c r="D14" s="272"/>
      <c r="E14" s="274"/>
      <c r="F14" s="274"/>
      <c r="G14" s="276"/>
      <c r="H14" s="274"/>
      <c r="I14" s="274"/>
      <c r="J14" s="274"/>
      <c r="K14" s="274"/>
      <c r="L14" s="278"/>
      <c r="M14" s="278"/>
      <c r="N14" s="270"/>
      <c r="O14" s="117" t="s">
        <v>143</v>
      </c>
      <c r="P14" s="109"/>
      <c r="Q14" s="109"/>
      <c r="R14" s="120"/>
      <c r="S14" s="121"/>
      <c r="T14" s="121"/>
      <c r="U14" s="120"/>
      <c r="V14" s="122"/>
      <c r="W14" s="123"/>
      <c r="X14" s="123"/>
      <c r="Y14" s="123"/>
      <c r="Z14" s="123"/>
      <c r="AA14" s="123"/>
      <c r="AB14" s="120"/>
      <c r="AC14" s="122"/>
      <c r="AD14" s="123"/>
      <c r="AE14" s="123"/>
      <c r="AF14" s="123"/>
      <c r="AG14" s="123"/>
      <c r="AH14" s="123"/>
      <c r="AI14" s="123"/>
      <c r="AJ14" s="123"/>
      <c r="AK14" s="1"/>
      <c r="AL14" s="362"/>
      <c r="AM14" s="362"/>
      <c r="AN14" s="363" t="str">
        <f>IF((O14="MW"),G14," ")</f>
        <v xml:space="preserve"> </v>
      </c>
      <c r="AO14" s="363" t="s">
        <v>144</v>
      </c>
      <c r="AP14" s="363">
        <f t="shared" ref="AP14:AR14" si="5">AP13</f>
        <v>0</v>
      </c>
      <c r="AQ14" s="363">
        <f t="shared" si="5"/>
        <v>0</v>
      </c>
      <c r="AR14" s="363">
        <f t="shared" si="5"/>
        <v>0</v>
      </c>
      <c r="AS14" s="362"/>
      <c r="AT14" s="362"/>
      <c r="AU14" s="362"/>
      <c r="AV14" s="362"/>
      <c r="AW14" s="362"/>
    </row>
    <row r="15" spans="1:49" ht="30" customHeight="1" thickTop="1" thickBot="1" x14ac:dyDescent="0.35">
      <c r="A15" s="1"/>
      <c r="B15" s="1"/>
      <c r="C15" s="266">
        <f>AN15</f>
        <v>5</v>
      </c>
      <c r="D15" s="271" t="s">
        <v>144</v>
      </c>
      <c r="E15" s="273"/>
      <c r="F15" s="273"/>
      <c r="G15" s="275"/>
      <c r="H15" s="273"/>
      <c r="I15" s="273"/>
      <c r="J15" s="273"/>
      <c r="K15" s="273"/>
      <c r="L15" s="277"/>
      <c r="M15" s="277"/>
      <c r="N15" s="279"/>
      <c r="O15" s="116" t="s">
        <v>142</v>
      </c>
      <c r="P15" s="106"/>
      <c r="Q15" s="106"/>
      <c r="R15" s="100"/>
      <c r="S15" s="100"/>
      <c r="T15" s="100"/>
      <c r="U15" s="101"/>
      <c r="V15" s="102"/>
      <c r="W15" s="103"/>
      <c r="X15" s="103"/>
      <c r="Y15" s="103"/>
      <c r="Z15" s="103"/>
      <c r="AA15" s="103"/>
      <c r="AB15" s="101"/>
      <c r="AC15" s="102"/>
      <c r="AD15" s="103"/>
      <c r="AE15" s="103"/>
      <c r="AF15" s="103"/>
      <c r="AG15" s="103"/>
      <c r="AH15" s="103"/>
      <c r="AI15" s="103"/>
      <c r="AJ15" s="103"/>
      <c r="AK15" s="1"/>
      <c r="AL15" s="362"/>
      <c r="AM15" s="362"/>
      <c r="AN15" s="363">
        <f>AN13+1</f>
        <v>5</v>
      </c>
      <c r="AO15" s="363" t="s">
        <v>144</v>
      </c>
      <c r="AP15" s="363">
        <f>I15</f>
        <v>0</v>
      </c>
      <c r="AQ15" s="363">
        <f>K15</f>
        <v>0</v>
      </c>
      <c r="AR15" s="363">
        <f t="shared" ref="AR15" si="6">G15</f>
        <v>0</v>
      </c>
      <c r="AS15" s="362"/>
      <c r="AT15" s="362"/>
      <c r="AU15" s="362"/>
      <c r="AV15" s="362"/>
      <c r="AW15" s="362"/>
    </row>
    <row r="16" spans="1:49" ht="30" customHeight="1" thickTop="1" thickBot="1" x14ac:dyDescent="0.35">
      <c r="A16" s="1"/>
      <c r="B16" s="1"/>
      <c r="C16" s="265"/>
      <c r="D16" s="272"/>
      <c r="E16" s="274"/>
      <c r="F16" s="274"/>
      <c r="G16" s="276"/>
      <c r="H16" s="274"/>
      <c r="I16" s="274"/>
      <c r="J16" s="274"/>
      <c r="K16" s="274"/>
      <c r="L16" s="278"/>
      <c r="M16" s="278"/>
      <c r="N16" s="270"/>
      <c r="O16" s="117" t="s">
        <v>143</v>
      </c>
      <c r="P16" s="109"/>
      <c r="Q16" s="109"/>
      <c r="R16" s="120"/>
      <c r="S16" s="121"/>
      <c r="T16" s="121"/>
      <c r="U16" s="120"/>
      <c r="V16" s="122"/>
      <c r="W16" s="123"/>
      <c r="X16" s="123"/>
      <c r="Y16" s="123"/>
      <c r="Z16" s="123"/>
      <c r="AA16" s="123"/>
      <c r="AB16" s="120"/>
      <c r="AC16" s="122"/>
      <c r="AD16" s="123"/>
      <c r="AE16" s="123"/>
      <c r="AF16" s="123"/>
      <c r="AG16" s="123"/>
      <c r="AH16" s="123"/>
      <c r="AI16" s="123"/>
      <c r="AJ16" s="123"/>
      <c r="AK16" s="1"/>
      <c r="AL16" s="362"/>
      <c r="AM16" s="362"/>
      <c r="AN16" s="363" t="str">
        <f>IF((O16="MW"),G16," ")</f>
        <v xml:space="preserve"> </v>
      </c>
      <c r="AO16" s="363" t="s">
        <v>144</v>
      </c>
      <c r="AP16" s="363">
        <f t="shared" ref="AP16:AR16" si="7">AP15</f>
        <v>0</v>
      </c>
      <c r="AQ16" s="363">
        <f t="shared" si="7"/>
        <v>0</v>
      </c>
      <c r="AR16" s="363">
        <f t="shared" si="7"/>
        <v>0</v>
      </c>
      <c r="AS16" s="362"/>
      <c r="AT16" s="362"/>
      <c r="AU16" s="362"/>
      <c r="AV16" s="362"/>
      <c r="AW16" s="362"/>
    </row>
    <row r="17" spans="1:49" ht="30" hidden="1" customHeight="1" thickTop="1" thickBot="1" x14ac:dyDescent="0.35">
      <c r="A17" s="1"/>
      <c r="B17" s="1"/>
      <c r="C17" s="266">
        <f>AN17</f>
        <v>6</v>
      </c>
      <c r="D17" s="271" t="s">
        <v>144</v>
      </c>
      <c r="E17" s="273"/>
      <c r="F17" s="273"/>
      <c r="G17" s="275"/>
      <c r="H17" s="273"/>
      <c r="I17" s="273"/>
      <c r="J17" s="273"/>
      <c r="K17" s="273"/>
      <c r="L17" s="277"/>
      <c r="M17" s="277"/>
      <c r="N17" s="279"/>
      <c r="O17" s="116" t="s">
        <v>142</v>
      </c>
      <c r="P17" s="106"/>
      <c r="Q17" s="106"/>
      <c r="R17" s="100"/>
      <c r="S17" s="100"/>
      <c r="T17" s="100"/>
      <c r="U17" s="101"/>
      <c r="V17" s="102"/>
      <c r="W17" s="103"/>
      <c r="X17" s="103"/>
      <c r="Y17" s="103"/>
      <c r="Z17" s="103"/>
      <c r="AA17" s="103"/>
      <c r="AB17" s="101"/>
      <c r="AC17" s="102"/>
      <c r="AD17" s="103"/>
      <c r="AE17" s="103"/>
      <c r="AF17" s="103"/>
      <c r="AG17" s="103"/>
      <c r="AH17" s="103"/>
      <c r="AI17" s="103"/>
      <c r="AJ17" s="103"/>
      <c r="AK17" s="1"/>
      <c r="AL17" s="362"/>
      <c r="AM17" s="362"/>
      <c r="AN17" s="363">
        <f>AN15+1</f>
        <v>6</v>
      </c>
      <c r="AO17" s="363" t="s">
        <v>144</v>
      </c>
      <c r="AP17" s="363">
        <f>I17</f>
        <v>0</v>
      </c>
      <c r="AQ17" s="363">
        <f>K17</f>
        <v>0</v>
      </c>
      <c r="AR17" s="363">
        <f t="shared" ref="AR17" si="8">G17</f>
        <v>0</v>
      </c>
      <c r="AS17" s="362"/>
      <c r="AT17" s="362"/>
      <c r="AU17" s="362"/>
      <c r="AV17" s="362"/>
      <c r="AW17" s="362"/>
    </row>
    <row r="18" spans="1:49" ht="30" hidden="1" customHeight="1" thickTop="1" thickBot="1" x14ac:dyDescent="0.35">
      <c r="A18" s="1"/>
      <c r="B18" s="1"/>
      <c r="C18" s="265"/>
      <c r="D18" s="272"/>
      <c r="E18" s="274"/>
      <c r="F18" s="274"/>
      <c r="G18" s="276"/>
      <c r="H18" s="274"/>
      <c r="I18" s="274"/>
      <c r="J18" s="274"/>
      <c r="K18" s="274"/>
      <c r="L18" s="278"/>
      <c r="M18" s="278"/>
      <c r="N18" s="270"/>
      <c r="O18" s="117" t="s">
        <v>143</v>
      </c>
      <c r="P18" s="109"/>
      <c r="Q18" s="109"/>
      <c r="R18" s="120"/>
      <c r="S18" s="121"/>
      <c r="T18" s="121"/>
      <c r="U18" s="120"/>
      <c r="V18" s="122"/>
      <c r="W18" s="123"/>
      <c r="X18" s="123"/>
      <c r="Y18" s="123"/>
      <c r="Z18" s="123"/>
      <c r="AA18" s="123"/>
      <c r="AB18" s="120"/>
      <c r="AC18" s="122"/>
      <c r="AD18" s="123"/>
      <c r="AE18" s="123"/>
      <c r="AF18" s="123"/>
      <c r="AG18" s="123"/>
      <c r="AH18" s="123"/>
      <c r="AI18" s="123"/>
      <c r="AJ18" s="123"/>
      <c r="AK18" s="1"/>
      <c r="AL18" s="362"/>
      <c r="AM18" s="362"/>
      <c r="AN18" s="363" t="str">
        <f>IF((O18="MW"),G18," ")</f>
        <v xml:space="preserve"> </v>
      </c>
      <c r="AO18" s="363" t="s">
        <v>144</v>
      </c>
      <c r="AP18" s="363">
        <f t="shared" ref="AP18:AR18" si="9">AP17</f>
        <v>0</v>
      </c>
      <c r="AQ18" s="363">
        <f t="shared" si="9"/>
        <v>0</v>
      </c>
      <c r="AR18" s="363">
        <f t="shared" si="9"/>
        <v>0</v>
      </c>
      <c r="AS18" s="362"/>
      <c r="AT18" s="362"/>
      <c r="AU18" s="362"/>
      <c r="AV18" s="362"/>
      <c r="AW18" s="362"/>
    </row>
    <row r="19" spans="1:49" ht="30" hidden="1" customHeight="1" thickTop="1" thickBot="1" x14ac:dyDescent="0.35">
      <c r="A19" s="1"/>
      <c r="B19" s="1"/>
      <c r="C19" s="266">
        <f>AN19</f>
        <v>7</v>
      </c>
      <c r="D19" s="271" t="s">
        <v>144</v>
      </c>
      <c r="E19" s="273"/>
      <c r="F19" s="273"/>
      <c r="G19" s="275"/>
      <c r="H19" s="273"/>
      <c r="I19" s="273"/>
      <c r="J19" s="273"/>
      <c r="K19" s="273"/>
      <c r="L19" s="277"/>
      <c r="M19" s="277"/>
      <c r="N19" s="279"/>
      <c r="O19" s="116" t="s">
        <v>142</v>
      </c>
      <c r="P19" s="106"/>
      <c r="Q19" s="106"/>
      <c r="R19" s="100"/>
      <c r="S19" s="100"/>
      <c r="T19" s="100"/>
      <c r="U19" s="101"/>
      <c r="V19" s="102"/>
      <c r="W19" s="103"/>
      <c r="X19" s="103"/>
      <c r="Y19" s="103"/>
      <c r="Z19" s="103"/>
      <c r="AA19" s="103"/>
      <c r="AB19" s="101"/>
      <c r="AC19" s="102"/>
      <c r="AD19" s="103"/>
      <c r="AE19" s="103"/>
      <c r="AF19" s="103"/>
      <c r="AG19" s="103"/>
      <c r="AH19" s="103"/>
      <c r="AI19" s="103"/>
      <c r="AJ19" s="103"/>
      <c r="AK19" s="1"/>
      <c r="AL19" s="362"/>
      <c r="AM19" s="362"/>
      <c r="AN19" s="363">
        <f>AN17+1</f>
        <v>7</v>
      </c>
      <c r="AO19" s="363" t="s">
        <v>144</v>
      </c>
      <c r="AP19" s="363">
        <f>I19</f>
        <v>0</v>
      </c>
      <c r="AQ19" s="363">
        <f>K19</f>
        <v>0</v>
      </c>
      <c r="AR19" s="363">
        <f t="shared" ref="AR19" si="10">G19</f>
        <v>0</v>
      </c>
      <c r="AS19" s="362"/>
      <c r="AT19" s="362"/>
      <c r="AU19" s="362"/>
      <c r="AV19" s="362"/>
      <c r="AW19" s="362"/>
    </row>
    <row r="20" spans="1:49" ht="30" hidden="1" customHeight="1" thickTop="1" thickBot="1" x14ac:dyDescent="0.35">
      <c r="A20" s="1"/>
      <c r="B20" s="1"/>
      <c r="C20" s="265"/>
      <c r="D20" s="272"/>
      <c r="E20" s="274"/>
      <c r="F20" s="274"/>
      <c r="G20" s="276"/>
      <c r="H20" s="274"/>
      <c r="I20" s="274"/>
      <c r="J20" s="274"/>
      <c r="K20" s="274"/>
      <c r="L20" s="278"/>
      <c r="M20" s="278"/>
      <c r="N20" s="270"/>
      <c r="O20" s="117" t="s">
        <v>143</v>
      </c>
      <c r="P20" s="109"/>
      <c r="Q20" s="109"/>
      <c r="R20" s="120"/>
      <c r="S20" s="121"/>
      <c r="T20" s="121"/>
      <c r="U20" s="120"/>
      <c r="V20" s="122"/>
      <c r="W20" s="123"/>
      <c r="X20" s="123"/>
      <c r="Y20" s="123"/>
      <c r="Z20" s="123"/>
      <c r="AA20" s="123"/>
      <c r="AB20" s="120"/>
      <c r="AC20" s="122"/>
      <c r="AD20" s="123"/>
      <c r="AE20" s="123"/>
      <c r="AF20" s="123"/>
      <c r="AG20" s="123"/>
      <c r="AH20" s="123"/>
      <c r="AI20" s="123"/>
      <c r="AJ20" s="123"/>
      <c r="AK20" s="1"/>
      <c r="AL20" s="362"/>
      <c r="AM20" s="362"/>
      <c r="AN20" s="363"/>
      <c r="AO20" s="363" t="s">
        <v>144</v>
      </c>
      <c r="AP20" s="363">
        <f t="shared" ref="AP20:AR20" si="11">AP19</f>
        <v>0</v>
      </c>
      <c r="AQ20" s="363">
        <f t="shared" si="11"/>
        <v>0</v>
      </c>
      <c r="AR20" s="363">
        <f t="shared" si="11"/>
        <v>0</v>
      </c>
      <c r="AS20" s="362"/>
      <c r="AT20" s="362"/>
      <c r="AU20" s="362"/>
      <c r="AV20" s="362"/>
      <c r="AW20" s="362"/>
    </row>
    <row r="21" spans="1:49" ht="30" hidden="1" customHeight="1" thickTop="1" thickBot="1" x14ac:dyDescent="0.35">
      <c r="A21" s="1"/>
      <c r="B21" s="1"/>
      <c r="C21" s="266">
        <f>AN21</f>
        <v>8</v>
      </c>
      <c r="D21" s="271" t="s">
        <v>144</v>
      </c>
      <c r="E21" s="273"/>
      <c r="F21" s="273"/>
      <c r="G21" s="275"/>
      <c r="H21" s="273"/>
      <c r="I21" s="273"/>
      <c r="J21" s="273"/>
      <c r="K21" s="273"/>
      <c r="L21" s="277"/>
      <c r="M21" s="277"/>
      <c r="N21" s="279"/>
      <c r="O21" s="116" t="s">
        <v>142</v>
      </c>
      <c r="P21" s="106"/>
      <c r="Q21" s="106"/>
      <c r="R21" s="100"/>
      <c r="S21" s="100"/>
      <c r="T21" s="100"/>
      <c r="U21" s="101"/>
      <c r="V21" s="102"/>
      <c r="W21" s="103"/>
      <c r="X21" s="103"/>
      <c r="Y21" s="103"/>
      <c r="Z21" s="103"/>
      <c r="AA21" s="103"/>
      <c r="AB21" s="101"/>
      <c r="AC21" s="102"/>
      <c r="AD21" s="103"/>
      <c r="AE21" s="103"/>
      <c r="AF21" s="103"/>
      <c r="AG21" s="103"/>
      <c r="AH21" s="103"/>
      <c r="AI21" s="103"/>
      <c r="AJ21" s="103"/>
      <c r="AK21" s="1"/>
      <c r="AL21" s="362"/>
      <c r="AM21" s="362"/>
      <c r="AN21" s="363">
        <f>AN19+1</f>
        <v>8</v>
      </c>
      <c r="AO21" s="363" t="s">
        <v>144</v>
      </c>
      <c r="AP21" s="363">
        <f>I21</f>
        <v>0</v>
      </c>
      <c r="AQ21" s="363">
        <f>K21</f>
        <v>0</v>
      </c>
      <c r="AR21" s="363">
        <f t="shared" ref="AR21" si="12">G21</f>
        <v>0</v>
      </c>
      <c r="AS21" s="362"/>
      <c r="AT21" s="362"/>
      <c r="AU21" s="362"/>
      <c r="AV21" s="362"/>
      <c r="AW21" s="362"/>
    </row>
    <row r="22" spans="1:49" ht="30" hidden="1" customHeight="1" thickTop="1" thickBot="1" x14ac:dyDescent="0.35">
      <c r="A22" s="1"/>
      <c r="B22" s="1"/>
      <c r="C22" s="265"/>
      <c r="D22" s="272"/>
      <c r="E22" s="274"/>
      <c r="F22" s="274"/>
      <c r="G22" s="276"/>
      <c r="H22" s="274"/>
      <c r="I22" s="274"/>
      <c r="J22" s="274"/>
      <c r="K22" s="274"/>
      <c r="L22" s="278"/>
      <c r="M22" s="278"/>
      <c r="N22" s="270"/>
      <c r="O22" s="117" t="s">
        <v>143</v>
      </c>
      <c r="P22" s="109"/>
      <c r="Q22" s="109"/>
      <c r="R22" s="120"/>
      <c r="S22" s="121"/>
      <c r="T22" s="121"/>
      <c r="U22" s="120"/>
      <c r="V22" s="122"/>
      <c r="W22" s="123"/>
      <c r="X22" s="123"/>
      <c r="Y22" s="123"/>
      <c r="Z22" s="123"/>
      <c r="AA22" s="123"/>
      <c r="AB22" s="120"/>
      <c r="AC22" s="122"/>
      <c r="AD22" s="123"/>
      <c r="AE22" s="123"/>
      <c r="AF22" s="123"/>
      <c r="AG22" s="123"/>
      <c r="AH22" s="123"/>
      <c r="AI22" s="123"/>
      <c r="AJ22" s="123"/>
      <c r="AK22" s="1"/>
      <c r="AL22" s="362"/>
      <c r="AM22" s="362"/>
      <c r="AN22" s="363" t="str">
        <f>IF((O22="MW"),G22," ")</f>
        <v xml:space="preserve"> </v>
      </c>
      <c r="AO22" s="363" t="s">
        <v>144</v>
      </c>
      <c r="AP22" s="363">
        <f t="shared" ref="AP22:AR22" si="13">AP21</f>
        <v>0</v>
      </c>
      <c r="AQ22" s="363">
        <f t="shared" si="13"/>
        <v>0</v>
      </c>
      <c r="AR22" s="363">
        <f t="shared" si="13"/>
        <v>0</v>
      </c>
      <c r="AS22" s="362"/>
      <c r="AT22" s="362"/>
      <c r="AU22" s="362"/>
      <c r="AV22" s="362"/>
      <c r="AW22" s="362"/>
    </row>
    <row r="23" spans="1:49" ht="30" hidden="1" customHeight="1" thickTop="1" thickBot="1" x14ac:dyDescent="0.35">
      <c r="A23" s="1"/>
      <c r="B23" s="1"/>
      <c r="C23" s="266">
        <f>AN23</f>
        <v>9</v>
      </c>
      <c r="D23" s="271" t="s">
        <v>144</v>
      </c>
      <c r="E23" s="273"/>
      <c r="F23" s="273"/>
      <c r="G23" s="275"/>
      <c r="H23" s="273"/>
      <c r="I23" s="273"/>
      <c r="J23" s="273"/>
      <c r="K23" s="273"/>
      <c r="L23" s="277"/>
      <c r="M23" s="277"/>
      <c r="N23" s="279"/>
      <c r="O23" s="116" t="s">
        <v>142</v>
      </c>
      <c r="P23" s="106"/>
      <c r="Q23" s="106"/>
      <c r="R23" s="100"/>
      <c r="S23" s="100"/>
      <c r="T23" s="100"/>
      <c r="U23" s="101"/>
      <c r="V23" s="102"/>
      <c r="W23" s="103"/>
      <c r="X23" s="103"/>
      <c r="Y23" s="103"/>
      <c r="Z23" s="103"/>
      <c r="AA23" s="103"/>
      <c r="AB23" s="101"/>
      <c r="AC23" s="102"/>
      <c r="AD23" s="103"/>
      <c r="AE23" s="103"/>
      <c r="AF23" s="103"/>
      <c r="AG23" s="103"/>
      <c r="AH23" s="103"/>
      <c r="AI23" s="103"/>
      <c r="AJ23" s="103"/>
      <c r="AK23" s="1"/>
      <c r="AL23" s="362"/>
      <c r="AM23" s="362"/>
      <c r="AN23" s="363">
        <f>AN21+1</f>
        <v>9</v>
      </c>
      <c r="AO23" s="363" t="s">
        <v>144</v>
      </c>
      <c r="AP23" s="363">
        <f>I23</f>
        <v>0</v>
      </c>
      <c r="AQ23" s="363">
        <f>K23</f>
        <v>0</v>
      </c>
      <c r="AR23" s="363">
        <f t="shared" ref="AR23" si="14">G23</f>
        <v>0</v>
      </c>
      <c r="AS23" s="362"/>
      <c r="AT23" s="362"/>
      <c r="AU23" s="362"/>
      <c r="AV23" s="362"/>
      <c r="AW23" s="362"/>
    </row>
    <row r="24" spans="1:49" ht="30" hidden="1" customHeight="1" thickTop="1" thickBot="1" x14ac:dyDescent="0.35">
      <c r="A24" s="1"/>
      <c r="B24" s="1"/>
      <c r="C24" s="265"/>
      <c r="D24" s="272"/>
      <c r="E24" s="274"/>
      <c r="F24" s="274"/>
      <c r="G24" s="276"/>
      <c r="H24" s="274"/>
      <c r="I24" s="274"/>
      <c r="J24" s="274"/>
      <c r="K24" s="274"/>
      <c r="L24" s="278"/>
      <c r="M24" s="278"/>
      <c r="N24" s="270"/>
      <c r="O24" s="117" t="s">
        <v>143</v>
      </c>
      <c r="P24" s="109"/>
      <c r="Q24" s="109"/>
      <c r="R24" s="120"/>
      <c r="S24" s="121"/>
      <c r="T24" s="121"/>
      <c r="U24" s="120"/>
      <c r="V24" s="122"/>
      <c r="W24" s="123"/>
      <c r="X24" s="123"/>
      <c r="Y24" s="123"/>
      <c r="Z24" s="123"/>
      <c r="AA24" s="123"/>
      <c r="AB24" s="120"/>
      <c r="AC24" s="122"/>
      <c r="AD24" s="123"/>
      <c r="AE24" s="123"/>
      <c r="AF24" s="123"/>
      <c r="AG24" s="123"/>
      <c r="AH24" s="123"/>
      <c r="AI24" s="123"/>
      <c r="AJ24" s="123"/>
      <c r="AK24" s="1"/>
      <c r="AL24" s="362"/>
      <c r="AM24" s="362"/>
      <c r="AN24" s="363" t="str">
        <f>IF((O24="MW"),G24," ")</f>
        <v xml:space="preserve"> </v>
      </c>
      <c r="AO24" s="363" t="s">
        <v>144</v>
      </c>
      <c r="AP24" s="363">
        <f t="shared" ref="AP24:AR24" si="15">AP23</f>
        <v>0</v>
      </c>
      <c r="AQ24" s="363">
        <f t="shared" si="15"/>
        <v>0</v>
      </c>
      <c r="AR24" s="363">
        <f t="shared" si="15"/>
        <v>0</v>
      </c>
      <c r="AS24" s="362"/>
      <c r="AT24" s="362"/>
      <c r="AU24" s="362"/>
      <c r="AV24" s="362"/>
      <c r="AW24" s="362"/>
    </row>
    <row r="25" spans="1:49" ht="30" hidden="1" customHeight="1" thickTop="1" thickBot="1" x14ac:dyDescent="0.35">
      <c r="A25" s="1"/>
      <c r="B25" s="1"/>
      <c r="C25" s="266">
        <f>AN25</f>
        <v>10</v>
      </c>
      <c r="D25" s="271" t="s">
        <v>144</v>
      </c>
      <c r="E25" s="273"/>
      <c r="F25" s="273"/>
      <c r="G25" s="275"/>
      <c r="H25" s="273"/>
      <c r="I25" s="273"/>
      <c r="J25" s="273"/>
      <c r="K25" s="273"/>
      <c r="L25" s="277"/>
      <c r="M25" s="277"/>
      <c r="N25" s="279"/>
      <c r="O25" s="116" t="s">
        <v>142</v>
      </c>
      <c r="P25" s="106"/>
      <c r="Q25" s="106"/>
      <c r="R25" s="100"/>
      <c r="S25" s="100"/>
      <c r="T25" s="100"/>
      <c r="U25" s="101"/>
      <c r="V25" s="102"/>
      <c r="W25" s="103"/>
      <c r="X25" s="103"/>
      <c r="Y25" s="103"/>
      <c r="Z25" s="103"/>
      <c r="AA25" s="103"/>
      <c r="AB25" s="101"/>
      <c r="AC25" s="102"/>
      <c r="AD25" s="103"/>
      <c r="AE25" s="103"/>
      <c r="AF25" s="103"/>
      <c r="AG25" s="103"/>
      <c r="AH25" s="103"/>
      <c r="AI25" s="103"/>
      <c r="AJ25" s="103"/>
      <c r="AK25" s="1"/>
      <c r="AL25" s="362"/>
      <c r="AM25" s="362"/>
      <c r="AN25" s="363">
        <f>AN23+1</f>
        <v>10</v>
      </c>
      <c r="AO25" s="363" t="s">
        <v>144</v>
      </c>
      <c r="AP25" s="363">
        <f>I25</f>
        <v>0</v>
      </c>
      <c r="AQ25" s="363">
        <f>K25</f>
        <v>0</v>
      </c>
      <c r="AR25" s="363">
        <f t="shared" ref="AR25" si="16">G25</f>
        <v>0</v>
      </c>
      <c r="AS25" s="362"/>
      <c r="AT25" s="362"/>
      <c r="AU25" s="362"/>
      <c r="AV25" s="362"/>
      <c r="AW25" s="362"/>
    </row>
    <row r="26" spans="1:49" ht="30" hidden="1" customHeight="1" thickTop="1" thickBot="1" x14ac:dyDescent="0.35">
      <c r="A26" s="1"/>
      <c r="B26" s="1"/>
      <c r="C26" s="265"/>
      <c r="D26" s="272"/>
      <c r="E26" s="274"/>
      <c r="F26" s="274"/>
      <c r="G26" s="276"/>
      <c r="H26" s="274"/>
      <c r="I26" s="274"/>
      <c r="J26" s="274"/>
      <c r="K26" s="274"/>
      <c r="L26" s="278"/>
      <c r="M26" s="278"/>
      <c r="N26" s="270"/>
      <c r="O26" s="117" t="s">
        <v>143</v>
      </c>
      <c r="P26" s="109"/>
      <c r="Q26" s="109"/>
      <c r="R26" s="120"/>
      <c r="S26" s="121"/>
      <c r="T26" s="121"/>
      <c r="U26" s="120"/>
      <c r="V26" s="122"/>
      <c r="W26" s="123"/>
      <c r="X26" s="123"/>
      <c r="Y26" s="123"/>
      <c r="Z26" s="123"/>
      <c r="AA26" s="123"/>
      <c r="AB26" s="120"/>
      <c r="AC26" s="122"/>
      <c r="AD26" s="123"/>
      <c r="AE26" s="123"/>
      <c r="AF26" s="123"/>
      <c r="AG26" s="123"/>
      <c r="AH26" s="123"/>
      <c r="AI26" s="123"/>
      <c r="AJ26" s="123"/>
      <c r="AK26" s="1"/>
      <c r="AL26" s="362"/>
      <c r="AM26" s="362"/>
      <c r="AN26" s="363" t="str">
        <f>IF((O26="MW"),G26," ")</f>
        <v xml:space="preserve"> </v>
      </c>
      <c r="AO26" s="363" t="s">
        <v>144</v>
      </c>
      <c r="AP26" s="363">
        <f t="shared" ref="AP26:AR26" si="17">AP25</f>
        <v>0</v>
      </c>
      <c r="AQ26" s="363">
        <f t="shared" si="17"/>
        <v>0</v>
      </c>
      <c r="AR26" s="363">
        <f t="shared" si="17"/>
        <v>0</v>
      </c>
      <c r="AS26" s="362"/>
      <c r="AT26" s="362"/>
      <c r="AU26" s="362"/>
      <c r="AV26" s="362"/>
      <c r="AW26" s="362"/>
    </row>
    <row r="27" spans="1:49" ht="30" hidden="1" customHeight="1" thickTop="1" thickBot="1" x14ac:dyDescent="0.35">
      <c r="A27" s="1"/>
      <c r="B27" s="1"/>
      <c r="C27" s="266">
        <f>AN27</f>
        <v>11</v>
      </c>
      <c r="D27" s="271" t="s">
        <v>144</v>
      </c>
      <c r="E27" s="273"/>
      <c r="F27" s="273"/>
      <c r="G27" s="275"/>
      <c r="H27" s="273"/>
      <c r="I27" s="273"/>
      <c r="J27" s="273"/>
      <c r="K27" s="273"/>
      <c r="L27" s="277"/>
      <c r="M27" s="277"/>
      <c r="N27" s="279"/>
      <c r="O27" s="116" t="s">
        <v>142</v>
      </c>
      <c r="P27" s="106"/>
      <c r="Q27" s="106"/>
      <c r="R27" s="100"/>
      <c r="S27" s="100"/>
      <c r="T27" s="100"/>
      <c r="U27" s="101"/>
      <c r="V27" s="102"/>
      <c r="W27" s="103"/>
      <c r="X27" s="103"/>
      <c r="Y27" s="103"/>
      <c r="Z27" s="103"/>
      <c r="AA27" s="103"/>
      <c r="AB27" s="101"/>
      <c r="AC27" s="102"/>
      <c r="AD27" s="103"/>
      <c r="AE27" s="103"/>
      <c r="AF27" s="103"/>
      <c r="AG27" s="103"/>
      <c r="AH27" s="103"/>
      <c r="AI27" s="103"/>
      <c r="AJ27" s="103"/>
      <c r="AK27" s="1"/>
      <c r="AL27" s="362"/>
      <c r="AM27" s="362"/>
      <c r="AN27" s="363">
        <f>AN25+1</f>
        <v>11</v>
      </c>
      <c r="AO27" s="363" t="s">
        <v>144</v>
      </c>
      <c r="AP27" s="363">
        <f>I27</f>
        <v>0</v>
      </c>
      <c r="AQ27" s="363">
        <f>K27</f>
        <v>0</v>
      </c>
      <c r="AR27" s="363">
        <f t="shared" ref="AR27" si="18">G27</f>
        <v>0</v>
      </c>
      <c r="AS27" s="362"/>
      <c r="AT27" s="362"/>
      <c r="AU27" s="362"/>
      <c r="AV27" s="362"/>
      <c r="AW27" s="362"/>
    </row>
    <row r="28" spans="1:49" ht="30" hidden="1" customHeight="1" thickTop="1" thickBot="1" x14ac:dyDescent="0.35">
      <c r="A28" s="1"/>
      <c r="B28" s="1"/>
      <c r="C28" s="265"/>
      <c r="D28" s="272"/>
      <c r="E28" s="274"/>
      <c r="F28" s="274"/>
      <c r="G28" s="276"/>
      <c r="H28" s="274"/>
      <c r="I28" s="274"/>
      <c r="J28" s="274"/>
      <c r="K28" s="274"/>
      <c r="L28" s="278"/>
      <c r="M28" s="278"/>
      <c r="N28" s="270"/>
      <c r="O28" s="117" t="s">
        <v>143</v>
      </c>
      <c r="P28" s="109"/>
      <c r="Q28" s="109"/>
      <c r="R28" s="120"/>
      <c r="S28" s="121"/>
      <c r="T28" s="121"/>
      <c r="U28" s="120"/>
      <c r="V28" s="122"/>
      <c r="W28" s="123"/>
      <c r="X28" s="123"/>
      <c r="Y28" s="123"/>
      <c r="Z28" s="123"/>
      <c r="AA28" s="123"/>
      <c r="AB28" s="120"/>
      <c r="AC28" s="122"/>
      <c r="AD28" s="123"/>
      <c r="AE28" s="123"/>
      <c r="AF28" s="123"/>
      <c r="AG28" s="123"/>
      <c r="AH28" s="123"/>
      <c r="AI28" s="123"/>
      <c r="AJ28" s="123"/>
      <c r="AK28" s="1"/>
      <c r="AL28" s="362"/>
      <c r="AM28" s="362"/>
      <c r="AN28" s="363" t="str">
        <f>IF((O28="MW"),G28," ")</f>
        <v xml:space="preserve"> </v>
      </c>
      <c r="AO28" s="363" t="s">
        <v>144</v>
      </c>
      <c r="AP28" s="363">
        <f t="shared" ref="AP28:AR28" si="19">AP27</f>
        <v>0</v>
      </c>
      <c r="AQ28" s="363">
        <f t="shared" si="19"/>
        <v>0</v>
      </c>
      <c r="AR28" s="363">
        <f t="shared" si="19"/>
        <v>0</v>
      </c>
      <c r="AS28" s="362"/>
      <c r="AT28" s="362"/>
      <c r="AU28" s="362"/>
      <c r="AV28" s="362"/>
      <c r="AW28" s="362"/>
    </row>
    <row r="29" spans="1:49" ht="30" hidden="1" customHeight="1" thickTop="1" thickBot="1" x14ac:dyDescent="0.35">
      <c r="A29" s="1"/>
      <c r="B29" s="1"/>
      <c r="C29" s="266">
        <f>AN29</f>
        <v>12</v>
      </c>
      <c r="D29" s="271" t="s">
        <v>144</v>
      </c>
      <c r="E29" s="273"/>
      <c r="F29" s="273"/>
      <c r="G29" s="275"/>
      <c r="H29" s="273"/>
      <c r="I29" s="273"/>
      <c r="J29" s="273"/>
      <c r="K29" s="273"/>
      <c r="L29" s="277"/>
      <c r="M29" s="277"/>
      <c r="N29" s="279"/>
      <c r="O29" s="116" t="s">
        <v>142</v>
      </c>
      <c r="P29" s="106"/>
      <c r="Q29" s="106"/>
      <c r="R29" s="100"/>
      <c r="S29" s="100"/>
      <c r="T29" s="100"/>
      <c r="U29" s="101"/>
      <c r="V29" s="102"/>
      <c r="W29" s="103"/>
      <c r="X29" s="103"/>
      <c r="Y29" s="103"/>
      <c r="Z29" s="103"/>
      <c r="AA29" s="103"/>
      <c r="AB29" s="101"/>
      <c r="AC29" s="102"/>
      <c r="AD29" s="103"/>
      <c r="AE29" s="103"/>
      <c r="AF29" s="103"/>
      <c r="AG29" s="103"/>
      <c r="AH29" s="103"/>
      <c r="AI29" s="103"/>
      <c r="AJ29" s="103"/>
      <c r="AK29" s="1"/>
      <c r="AL29" s="362"/>
      <c r="AM29" s="362"/>
      <c r="AN29" s="363">
        <f>AN27+1</f>
        <v>12</v>
      </c>
      <c r="AO29" s="363" t="s">
        <v>144</v>
      </c>
      <c r="AP29" s="363">
        <f>I29</f>
        <v>0</v>
      </c>
      <c r="AQ29" s="363">
        <f>K29</f>
        <v>0</v>
      </c>
      <c r="AR29" s="363">
        <f t="shared" ref="AR29" si="20">G29</f>
        <v>0</v>
      </c>
      <c r="AS29" s="362"/>
      <c r="AT29" s="362"/>
      <c r="AU29" s="362"/>
      <c r="AV29" s="362"/>
      <c r="AW29" s="362"/>
    </row>
    <row r="30" spans="1:49" ht="30" hidden="1" customHeight="1" thickTop="1" thickBot="1" x14ac:dyDescent="0.35">
      <c r="A30" s="1"/>
      <c r="B30" s="1"/>
      <c r="C30" s="265"/>
      <c r="D30" s="272"/>
      <c r="E30" s="274"/>
      <c r="F30" s="274"/>
      <c r="G30" s="276"/>
      <c r="H30" s="274"/>
      <c r="I30" s="274"/>
      <c r="J30" s="274"/>
      <c r="K30" s="274"/>
      <c r="L30" s="278"/>
      <c r="M30" s="278"/>
      <c r="N30" s="270"/>
      <c r="O30" s="117" t="s">
        <v>143</v>
      </c>
      <c r="P30" s="109"/>
      <c r="Q30" s="109"/>
      <c r="R30" s="120"/>
      <c r="S30" s="121"/>
      <c r="T30" s="121"/>
      <c r="U30" s="120"/>
      <c r="V30" s="122"/>
      <c r="W30" s="123"/>
      <c r="X30" s="123"/>
      <c r="Y30" s="123"/>
      <c r="Z30" s="123"/>
      <c r="AA30" s="123"/>
      <c r="AB30" s="120"/>
      <c r="AC30" s="122"/>
      <c r="AD30" s="123"/>
      <c r="AE30" s="123"/>
      <c r="AF30" s="123"/>
      <c r="AG30" s="123"/>
      <c r="AH30" s="123"/>
      <c r="AI30" s="123"/>
      <c r="AJ30" s="123"/>
      <c r="AK30" s="1"/>
      <c r="AL30" s="362"/>
      <c r="AM30" s="362"/>
      <c r="AN30" s="363"/>
      <c r="AO30" s="363" t="s">
        <v>144</v>
      </c>
      <c r="AP30" s="363">
        <f t="shared" ref="AP30:AR30" si="21">AP29</f>
        <v>0</v>
      </c>
      <c r="AQ30" s="363">
        <f t="shared" si="21"/>
        <v>0</v>
      </c>
      <c r="AR30" s="363">
        <f t="shared" si="21"/>
        <v>0</v>
      </c>
      <c r="AS30" s="362"/>
      <c r="AT30" s="362"/>
      <c r="AU30" s="362"/>
      <c r="AV30" s="362"/>
      <c r="AW30" s="362"/>
    </row>
    <row r="31" spans="1:49" ht="30" hidden="1" customHeight="1" thickTop="1" thickBot="1" x14ac:dyDescent="0.35">
      <c r="A31" s="1"/>
      <c r="B31" s="1"/>
      <c r="C31" s="266">
        <f>AN31</f>
        <v>13</v>
      </c>
      <c r="D31" s="271" t="s">
        <v>144</v>
      </c>
      <c r="E31" s="273"/>
      <c r="F31" s="273"/>
      <c r="G31" s="275"/>
      <c r="H31" s="273"/>
      <c r="I31" s="273"/>
      <c r="J31" s="273"/>
      <c r="K31" s="273"/>
      <c r="L31" s="277"/>
      <c r="M31" s="277"/>
      <c r="N31" s="279"/>
      <c r="O31" s="116" t="s">
        <v>142</v>
      </c>
      <c r="P31" s="106"/>
      <c r="Q31" s="106"/>
      <c r="R31" s="100"/>
      <c r="S31" s="100"/>
      <c r="T31" s="100"/>
      <c r="U31" s="101"/>
      <c r="V31" s="102"/>
      <c r="W31" s="103"/>
      <c r="X31" s="103"/>
      <c r="Y31" s="103"/>
      <c r="Z31" s="103"/>
      <c r="AA31" s="103"/>
      <c r="AB31" s="101"/>
      <c r="AC31" s="102"/>
      <c r="AD31" s="103"/>
      <c r="AE31" s="103"/>
      <c r="AF31" s="103"/>
      <c r="AG31" s="103"/>
      <c r="AH31" s="103"/>
      <c r="AI31" s="103"/>
      <c r="AJ31" s="103"/>
      <c r="AK31" s="1"/>
      <c r="AL31" s="362"/>
      <c r="AM31" s="362"/>
      <c r="AN31" s="363">
        <f>AN29+1</f>
        <v>13</v>
      </c>
      <c r="AO31" s="363" t="s">
        <v>144</v>
      </c>
      <c r="AP31" s="363">
        <f>I31</f>
        <v>0</v>
      </c>
      <c r="AQ31" s="363">
        <f>K31</f>
        <v>0</v>
      </c>
      <c r="AR31" s="363">
        <f t="shared" ref="AR31" si="22">G31</f>
        <v>0</v>
      </c>
      <c r="AS31" s="362"/>
      <c r="AT31" s="362"/>
      <c r="AU31" s="362"/>
      <c r="AV31" s="362"/>
      <c r="AW31" s="362"/>
    </row>
    <row r="32" spans="1:49" ht="30" hidden="1" customHeight="1" thickTop="1" thickBot="1" x14ac:dyDescent="0.35">
      <c r="A32" s="1"/>
      <c r="B32" s="1"/>
      <c r="C32" s="265"/>
      <c r="D32" s="272"/>
      <c r="E32" s="274"/>
      <c r="F32" s="274"/>
      <c r="G32" s="276"/>
      <c r="H32" s="274"/>
      <c r="I32" s="274"/>
      <c r="J32" s="274"/>
      <c r="K32" s="274"/>
      <c r="L32" s="278"/>
      <c r="M32" s="278"/>
      <c r="N32" s="270"/>
      <c r="O32" s="117" t="s">
        <v>143</v>
      </c>
      <c r="P32" s="109"/>
      <c r="Q32" s="109"/>
      <c r="R32" s="120"/>
      <c r="S32" s="121"/>
      <c r="T32" s="121"/>
      <c r="U32" s="120"/>
      <c r="V32" s="122"/>
      <c r="W32" s="123"/>
      <c r="X32" s="123"/>
      <c r="Y32" s="123"/>
      <c r="Z32" s="123"/>
      <c r="AA32" s="123"/>
      <c r="AB32" s="120"/>
      <c r="AC32" s="122"/>
      <c r="AD32" s="123"/>
      <c r="AE32" s="123"/>
      <c r="AF32" s="123"/>
      <c r="AG32" s="123"/>
      <c r="AH32" s="123"/>
      <c r="AI32" s="123"/>
      <c r="AJ32" s="123"/>
      <c r="AK32" s="1"/>
      <c r="AL32" s="362"/>
      <c r="AM32" s="362"/>
      <c r="AN32" s="363" t="str">
        <f>IF((O32="MW"),G32," ")</f>
        <v xml:space="preserve"> </v>
      </c>
      <c r="AO32" s="363" t="s">
        <v>144</v>
      </c>
      <c r="AP32" s="363">
        <f t="shared" ref="AP32:AR32" si="23">AP31</f>
        <v>0</v>
      </c>
      <c r="AQ32" s="363">
        <f t="shared" si="23"/>
        <v>0</v>
      </c>
      <c r="AR32" s="363">
        <f t="shared" si="23"/>
        <v>0</v>
      </c>
      <c r="AS32" s="362"/>
      <c r="AT32" s="362"/>
      <c r="AU32" s="362"/>
      <c r="AV32" s="362"/>
      <c r="AW32" s="362"/>
    </row>
    <row r="33" spans="1:49" ht="30" hidden="1" customHeight="1" thickTop="1" thickBot="1" x14ac:dyDescent="0.35">
      <c r="A33" s="1"/>
      <c r="B33" s="1"/>
      <c r="C33" s="266">
        <f>AN33</f>
        <v>14</v>
      </c>
      <c r="D33" s="271" t="s">
        <v>144</v>
      </c>
      <c r="E33" s="273"/>
      <c r="F33" s="273"/>
      <c r="G33" s="275"/>
      <c r="H33" s="273"/>
      <c r="I33" s="273"/>
      <c r="J33" s="273"/>
      <c r="K33" s="273"/>
      <c r="L33" s="277"/>
      <c r="M33" s="277"/>
      <c r="N33" s="279"/>
      <c r="O33" s="116" t="s">
        <v>142</v>
      </c>
      <c r="P33" s="106"/>
      <c r="Q33" s="106"/>
      <c r="R33" s="100"/>
      <c r="S33" s="100"/>
      <c r="T33" s="100"/>
      <c r="U33" s="101"/>
      <c r="V33" s="102"/>
      <c r="W33" s="103"/>
      <c r="X33" s="103"/>
      <c r="Y33" s="103"/>
      <c r="Z33" s="103"/>
      <c r="AA33" s="103"/>
      <c r="AB33" s="101"/>
      <c r="AC33" s="102"/>
      <c r="AD33" s="103"/>
      <c r="AE33" s="103"/>
      <c r="AF33" s="103"/>
      <c r="AG33" s="103"/>
      <c r="AH33" s="103"/>
      <c r="AI33" s="103"/>
      <c r="AJ33" s="103"/>
      <c r="AK33" s="1"/>
      <c r="AL33" s="362"/>
      <c r="AM33" s="362"/>
      <c r="AN33" s="363">
        <f>AN31+1</f>
        <v>14</v>
      </c>
      <c r="AO33" s="363" t="s">
        <v>144</v>
      </c>
      <c r="AP33" s="363">
        <f>I33</f>
        <v>0</v>
      </c>
      <c r="AQ33" s="363">
        <f>K33</f>
        <v>0</v>
      </c>
      <c r="AR33" s="363">
        <f t="shared" ref="AR33" si="24">G33</f>
        <v>0</v>
      </c>
      <c r="AS33" s="362"/>
      <c r="AT33" s="362"/>
      <c r="AU33" s="362"/>
      <c r="AV33" s="362"/>
      <c r="AW33" s="362"/>
    </row>
    <row r="34" spans="1:49" ht="30" hidden="1" customHeight="1" thickTop="1" thickBot="1" x14ac:dyDescent="0.35">
      <c r="A34" s="1"/>
      <c r="B34" s="1"/>
      <c r="C34" s="265"/>
      <c r="D34" s="272"/>
      <c r="E34" s="274"/>
      <c r="F34" s="274"/>
      <c r="G34" s="276"/>
      <c r="H34" s="274"/>
      <c r="I34" s="274"/>
      <c r="J34" s="274"/>
      <c r="K34" s="274"/>
      <c r="L34" s="278"/>
      <c r="M34" s="278"/>
      <c r="N34" s="270"/>
      <c r="O34" s="117" t="s">
        <v>143</v>
      </c>
      <c r="P34" s="109"/>
      <c r="Q34" s="109"/>
      <c r="R34" s="120"/>
      <c r="S34" s="121"/>
      <c r="T34" s="121"/>
      <c r="U34" s="120"/>
      <c r="V34" s="122"/>
      <c r="W34" s="123"/>
      <c r="X34" s="123"/>
      <c r="Y34" s="123"/>
      <c r="Z34" s="123"/>
      <c r="AA34" s="123"/>
      <c r="AB34" s="120"/>
      <c r="AC34" s="122"/>
      <c r="AD34" s="123"/>
      <c r="AE34" s="123"/>
      <c r="AF34" s="123"/>
      <c r="AG34" s="123"/>
      <c r="AH34" s="123"/>
      <c r="AI34" s="123"/>
      <c r="AJ34" s="123"/>
      <c r="AK34" s="1"/>
      <c r="AL34" s="362"/>
      <c r="AM34" s="362"/>
      <c r="AN34" s="363" t="str">
        <f>IF((O34="MW"),G34," ")</f>
        <v xml:space="preserve"> </v>
      </c>
      <c r="AO34" s="363" t="s">
        <v>144</v>
      </c>
      <c r="AP34" s="363">
        <f t="shared" ref="AP34:AR34" si="25">AP33</f>
        <v>0</v>
      </c>
      <c r="AQ34" s="363">
        <f t="shared" si="25"/>
        <v>0</v>
      </c>
      <c r="AR34" s="363">
        <f t="shared" si="25"/>
        <v>0</v>
      </c>
      <c r="AS34" s="362"/>
      <c r="AT34" s="362"/>
      <c r="AU34" s="362"/>
      <c r="AV34" s="362"/>
      <c r="AW34" s="362"/>
    </row>
    <row r="35" spans="1:49" ht="30" hidden="1" customHeight="1" thickTop="1" thickBot="1" x14ac:dyDescent="0.35">
      <c r="A35" s="1"/>
      <c r="B35" s="1"/>
      <c r="C35" s="266">
        <f>AN35</f>
        <v>15</v>
      </c>
      <c r="D35" s="271" t="s">
        <v>144</v>
      </c>
      <c r="E35" s="273"/>
      <c r="F35" s="273"/>
      <c r="G35" s="275"/>
      <c r="H35" s="273"/>
      <c r="I35" s="273"/>
      <c r="J35" s="273"/>
      <c r="K35" s="273"/>
      <c r="L35" s="277"/>
      <c r="M35" s="277"/>
      <c r="N35" s="279"/>
      <c r="O35" s="116" t="s">
        <v>142</v>
      </c>
      <c r="P35" s="106"/>
      <c r="Q35" s="106"/>
      <c r="R35" s="100"/>
      <c r="S35" s="100"/>
      <c r="T35" s="100"/>
      <c r="U35" s="101"/>
      <c r="V35" s="102"/>
      <c r="W35" s="103"/>
      <c r="X35" s="103"/>
      <c r="Y35" s="103"/>
      <c r="Z35" s="103"/>
      <c r="AA35" s="103"/>
      <c r="AB35" s="101"/>
      <c r="AC35" s="102"/>
      <c r="AD35" s="103"/>
      <c r="AE35" s="103"/>
      <c r="AF35" s="103"/>
      <c r="AG35" s="103"/>
      <c r="AH35" s="103"/>
      <c r="AI35" s="103"/>
      <c r="AJ35" s="103"/>
      <c r="AK35" s="1"/>
      <c r="AL35" s="362"/>
      <c r="AM35" s="362"/>
      <c r="AN35" s="363">
        <f>AN33+1</f>
        <v>15</v>
      </c>
      <c r="AO35" s="363" t="s">
        <v>144</v>
      </c>
      <c r="AP35" s="363">
        <f>I35</f>
        <v>0</v>
      </c>
      <c r="AQ35" s="363">
        <f>K35</f>
        <v>0</v>
      </c>
      <c r="AR35" s="363">
        <f t="shared" ref="AR35" si="26">G35</f>
        <v>0</v>
      </c>
      <c r="AS35" s="362"/>
      <c r="AT35" s="362"/>
      <c r="AU35" s="362"/>
      <c r="AV35" s="362"/>
      <c r="AW35" s="362"/>
    </row>
    <row r="36" spans="1:49" ht="30" hidden="1" customHeight="1" thickTop="1" thickBot="1" x14ac:dyDescent="0.35">
      <c r="A36" s="1"/>
      <c r="B36" s="1"/>
      <c r="C36" s="265"/>
      <c r="D36" s="272"/>
      <c r="E36" s="274"/>
      <c r="F36" s="274"/>
      <c r="G36" s="276"/>
      <c r="H36" s="274"/>
      <c r="I36" s="274"/>
      <c r="J36" s="274"/>
      <c r="K36" s="274"/>
      <c r="L36" s="278"/>
      <c r="M36" s="278"/>
      <c r="N36" s="270"/>
      <c r="O36" s="117" t="s">
        <v>143</v>
      </c>
      <c r="P36" s="109"/>
      <c r="Q36" s="109"/>
      <c r="R36" s="120"/>
      <c r="S36" s="121"/>
      <c r="T36" s="121"/>
      <c r="U36" s="120"/>
      <c r="V36" s="122"/>
      <c r="W36" s="123"/>
      <c r="X36" s="123"/>
      <c r="Y36" s="123"/>
      <c r="Z36" s="123"/>
      <c r="AA36" s="123"/>
      <c r="AB36" s="120"/>
      <c r="AC36" s="122"/>
      <c r="AD36" s="123"/>
      <c r="AE36" s="123"/>
      <c r="AF36" s="123"/>
      <c r="AG36" s="123"/>
      <c r="AH36" s="123"/>
      <c r="AI36" s="123"/>
      <c r="AJ36" s="123"/>
      <c r="AK36" s="1"/>
      <c r="AL36" s="362"/>
      <c r="AM36" s="362"/>
      <c r="AN36" s="363" t="str">
        <f>IF((O36="MW"),G36," ")</f>
        <v xml:space="preserve"> </v>
      </c>
      <c r="AO36" s="363" t="s">
        <v>144</v>
      </c>
      <c r="AP36" s="363">
        <f t="shared" ref="AP36:AR36" si="27">AP35</f>
        <v>0</v>
      </c>
      <c r="AQ36" s="363">
        <f t="shared" si="27"/>
        <v>0</v>
      </c>
      <c r="AR36" s="363">
        <f t="shared" si="27"/>
        <v>0</v>
      </c>
      <c r="AS36" s="362"/>
      <c r="AT36" s="362"/>
      <c r="AU36" s="362"/>
      <c r="AV36" s="362"/>
      <c r="AW36" s="362"/>
    </row>
    <row r="37" spans="1:49" ht="30" hidden="1" customHeight="1" thickTop="1" thickBot="1" x14ac:dyDescent="0.35">
      <c r="A37" s="1"/>
      <c r="B37" s="1"/>
      <c r="C37" s="266">
        <f>AN37</f>
        <v>16</v>
      </c>
      <c r="D37" s="271" t="s">
        <v>144</v>
      </c>
      <c r="E37" s="273"/>
      <c r="F37" s="273"/>
      <c r="G37" s="275"/>
      <c r="H37" s="273"/>
      <c r="I37" s="273"/>
      <c r="J37" s="273"/>
      <c r="K37" s="273"/>
      <c r="L37" s="277"/>
      <c r="M37" s="277"/>
      <c r="N37" s="279"/>
      <c r="O37" s="116" t="s">
        <v>142</v>
      </c>
      <c r="P37" s="106"/>
      <c r="Q37" s="106"/>
      <c r="R37" s="100"/>
      <c r="S37" s="100"/>
      <c r="T37" s="100"/>
      <c r="U37" s="101"/>
      <c r="V37" s="102"/>
      <c r="W37" s="103"/>
      <c r="X37" s="103"/>
      <c r="Y37" s="103"/>
      <c r="Z37" s="103"/>
      <c r="AA37" s="103"/>
      <c r="AB37" s="101"/>
      <c r="AC37" s="102"/>
      <c r="AD37" s="103"/>
      <c r="AE37" s="103"/>
      <c r="AF37" s="103"/>
      <c r="AG37" s="103"/>
      <c r="AH37" s="103"/>
      <c r="AI37" s="103"/>
      <c r="AJ37" s="103"/>
      <c r="AK37" s="1"/>
      <c r="AL37" s="362"/>
      <c r="AM37" s="362"/>
      <c r="AN37" s="363">
        <f>AN35+1</f>
        <v>16</v>
      </c>
      <c r="AO37" s="363" t="s">
        <v>144</v>
      </c>
      <c r="AP37" s="363">
        <f>I37</f>
        <v>0</v>
      </c>
      <c r="AQ37" s="363">
        <f>K37</f>
        <v>0</v>
      </c>
      <c r="AR37" s="363">
        <f t="shared" ref="AR37" si="28">G37</f>
        <v>0</v>
      </c>
      <c r="AS37" s="362"/>
      <c r="AT37" s="362"/>
      <c r="AU37" s="362"/>
      <c r="AV37" s="362"/>
      <c r="AW37" s="362"/>
    </row>
    <row r="38" spans="1:49" ht="30" hidden="1" customHeight="1" thickTop="1" thickBot="1" x14ac:dyDescent="0.35">
      <c r="A38" s="1"/>
      <c r="B38" s="1"/>
      <c r="C38" s="265"/>
      <c r="D38" s="272"/>
      <c r="E38" s="274"/>
      <c r="F38" s="274"/>
      <c r="G38" s="276"/>
      <c r="H38" s="274"/>
      <c r="I38" s="274"/>
      <c r="J38" s="274"/>
      <c r="K38" s="274"/>
      <c r="L38" s="278"/>
      <c r="M38" s="278"/>
      <c r="N38" s="270"/>
      <c r="O38" s="117" t="s">
        <v>143</v>
      </c>
      <c r="P38" s="109"/>
      <c r="Q38" s="109"/>
      <c r="R38" s="120"/>
      <c r="S38" s="121"/>
      <c r="T38" s="121"/>
      <c r="U38" s="120"/>
      <c r="V38" s="122"/>
      <c r="W38" s="123"/>
      <c r="X38" s="123"/>
      <c r="Y38" s="123"/>
      <c r="Z38" s="123"/>
      <c r="AA38" s="123"/>
      <c r="AB38" s="120"/>
      <c r="AC38" s="122"/>
      <c r="AD38" s="123"/>
      <c r="AE38" s="123"/>
      <c r="AF38" s="123"/>
      <c r="AG38" s="123"/>
      <c r="AH38" s="123"/>
      <c r="AI38" s="123"/>
      <c r="AJ38" s="123"/>
      <c r="AK38" s="1"/>
      <c r="AL38" s="362"/>
      <c r="AM38" s="362"/>
      <c r="AN38" s="363" t="str">
        <f>IF((O38="MW"),G38," ")</f>
        <v xml:space="preserve"> </v>
      </c>
      <c r="AO38" s="363" t="s">
        <v>144</v>
      </c>
      <c r="AP38" s="363">
        <f t="shared" ref="AP38:AR38" si="29">AP37</f>
        <v>0</v>
      </c>
      <c r="AQ38" s="363">
        <f t="shared" si="29"/>
        <v>0</v>
      </c>
      <c r="AR38" s="363">
        <f t="shared" si="29"/>
        <v>0</v>
      </c>
      <c r="AS38" s="362"/>
      <c r="AT38" s="362"/>
      <c r="AU38" s="362"/>
      <c r="AV38" s="362"/>
      <c r="AW38" s="362"/>
    </row>
    <row r="39" spans="1:49" ht="30" hidden="1" customHeight="1" thickTop="1" thickBot="1" x14ac:dyDescent="0.35">
      <c r="A39" s="1"/>
      <c r="B39" s="1"/>
      <c r="C39" s="266">
        <f>AN39</f>
        <v>17</v>
      </c>
      <c r="D39" s="271" t="s">
        <v>144</v>
      </c>
      <c r="E39" s="273"/>
      <c r="F39" s="273"/>
      <c r="G39" s="275"/>
      <c r="H39" s="273"/>
      <c r="I39" s="273"/>
      <c r="J39" s="273"/>
      <c r="K39" s="273"/>
      <c r="L39" s="277"/>
      <c r="M39" s="277"/>
      <c r="N39" s="279"/>
      <c r="O39" s="116" t="s">
        <v>142</v>
      </c>
      <c r="P39" s="106"/>
      <c r="Q39" s="106"/>
      <c r="R39" s="100"/>
      <c r="S39" s="100"/>
      <c r="T39" s="100"/>
      <c r="U39" s="101"/>
      <c r="V39" s="102"/>
      <c r="W39" s="103"/>
      <c r="X39" s="103"/>
      <c r="Y39" s="103"/>
      <c r="Z39" s="103"/>
      <c r="AA39" s="103"/>
      <c r="AB39" s="101"/>
      <c r="AC39" s="102"/>
      <c r="AD39" s="103"/>
      <c r="AE39" s="103"/>
      <c r="AF39" s="103"/>
      <c r="AG39" s="103"/>
      <c r="AH39" s="103"/>
      <c r="AI39" s="103"/>
      <c r="AJ39" s="103"/>
      <c r="AK39" s="1"/>
      <c r="AL39" s="362"/>
      <c r="AM39" s="362"/>
      <c r="AN39" s="363">
        <f>AN37+1</f>
        <v>17</v>
      </c>
      <c r="AO39" s="363" t="s">
        <v>144</v>
      </c>
      <c r="AP39" s="363">
        <f>I39</f>
        <v>0</v>
      </c>
      <c r="AQ39" s="363">
        <f>K39</f>
        <v>0</v>
      </c>
      <c r="AR39" s="363">
        <f t="shared" ref="AR39" si="30">G39</f>
        <v>0</v>
      </c>
      <c r="AS39" s="362"/>
      <c r="AT39" s="362"/>
      <c r="AU39" s="362"/>
      <c r="AV39" s="362"/>
      <c r="AW39" s="362"/>
    </row>
    <row r="40" spans="1:49" ht="30" hidden="1" customHeight="1" thickTop="1" thickBot="1" x14ac:dyDescent="0.35">
      <c r="A40" s="1"/>
      <c r="B40" s="1"/>
      <c r="C40" s="265"/>
      <c r="D40" s="272"/>
      <c r="E40" s="274"/>
      <c r="F40" s="274"/>
      <c r="G40" s="276"/>
      <c r="H40" s="274"/>
      <c r="I40" s="274"/>
      <c r="J40" s="274"/>
      <c r="K40" s="274"/>
      <c r="L40" s="278"/>
      <c r="M40" s="278"/>
      <c r="N40" s="270"/>
      <c r="O40" s="117" t="s">
        <v>143</v>
      </c>
      <c r="P40" s="109"/>
      <c r="Q40" s="109"/>
      <c r="R40" s="120"/>
      <c r="S40" s="121"/>
      <c r="T40" s="121"/>
      <c r="U40" s="120"/>
      <c r="V40" s="122"/>
      <c r="W40" s="123"/>
      <c r="X40" s="123"/>
      <c r="Y40" s="123"/>
      <c r="Z40" s="123"/>
      <c r="AA40" s="123"/>
      <c r="AB40" s="120"/>
      <c r="AC40" s="122"/>
      <c r="AD40" s="123"/>
      <c r="AE40" s="123"/>
      <c r="AF40" s="123"/>
      <c r="AG40" s="123"/>
      <c r="AH40" s="123"/>
      <c r="AI40" s="123"/>
      <c r="AJ40" s="123"/>
      <c r="AK40" s="1"/>
      <c r="AL40" s="362"/>
      <c r="AM40" s="362"/>
      <c r="AN40" s="363"/>
      <c r="AO40" s="363" t="s">
        <v>144</v>
      </c>
      <c r="AP40" s="363">
        <f t="shared" ref="AP40:AR40" si="31">AP39</f>
        <v>0</v>
      </c>
      <c r="AQ40" s="363">
        <f t="shared" si="31"/>
        <v>0</v>
      </c>
      <c r="AR40" s="363">
        <f t="shared" si="31"/>
        <v>0</v>
      </c>
      <c r="AS40" s="362"/>
      <c r="AT40" s="362"/>
      <c r="AU40" s="362"/>
      <c r="AV40" s="362"/>
      <c r="AW40" s="362"/>
    </row>
    <row r="41" spans="1:49" ht="30" hidden="1" customHeight="1" thickTop="1" thickBot="1" x14ac:dyDescent="0.35">
      <c r="A41" s="1"/>
      <c r="B41" s="1"/>
      <c r="C41" s="266">
        <f>AN41</f>
        <v>18</v>
      </c>
      <c r="D41" s="271" t="s">
        <v>144</v>
      </c>
      <c r="E41" s="273"/>
      <c r="F41" s="273"/>
      <c r="G41" s="275"/>
      <c r="H41" s="273"/>
      <c r="I41" s="273"/>
      <c r="J41" s="273"/>
      <c r="K41" s="273"/>
      <c r="L41" s="277"/>
      <c r="M41" s="277"/>
      <c r="N41" s="279"/>
      <c r="O41" s="116" t="s">
        <v>142</v>
      </c>
      <c r="P41" s="106"/>
      <c r="Q41" s="106"/>
      <c r="R41" s="100"/>
      <c r="S41" s="100"/>
      <c r="T41" s="100"/>
      <c r="U41" s="101"/>
      <c r="V41" s="102"/>
      <c r="W41" s="103"/>
      <c r="X41" s="103"/>
      <c r="Y41" s="103"/>
      <c r="Z41" s="103"/>
      <c r="AA41" s="103"/>
      <c r="AB41" s="101"/>
      <c r="AC41" s="102"/>
      <c r="AD41" s="103"/>
      <c r="AE41" s="103"/>
      <c r="AF41" s="103"/>
      <c r="AG41" s="103"/>
      <c r="AH41" s="103"/>
      <c r="AI41" s="103"/>
      <c r="AJ41" s="103"/>
      <c r="AK41" s="1"/>
      <c r="AL41" s="362"/>
      <c r="AM41" s="362"/>
      <c r="AN41" s="363">
        <f>AN39+1</f>
        <v>18</v>
      </c>
      <c r="AO41" s="363" t="s">
        <v>144</v>
      </c>
      <c r="AP41" s="363">
        <f>I41</f>
        <v>0</v>
      </c>
      <c r="AQ41" s="363">
        <f>K41</f>
        <v>0</v>
      </c>
      <c r="AR41" s="363">
        <f t="shared" ref="AR41" si="32">G41</f>
        <v>0</v>
      </c>
      <c r="AS41" s="362"/>
      <c r="AT41" s="362"/>
      <c r="AU41" s="362"/>
      <c r="AV41" s="362"/>
      <c r="AW41" s="362"/>
    </row>
    <row r="42" spans="1:49" ht="30" hidden="1" customHeight="1" thickTop="1" thickBot="1" x14ac:dyDescent="0.35">
      <c r="A42" s="1"/>
      <c r="B42" s="1"/>
      <c r="C42" s="265"/>
      <c r="D42" s="272"/>
      <c r="E42" s="274"/>
      <c r="F42" s="274"/>
      <c r="G42" s="276"/>
      <c r="H42" s="274"/>
      <c r="I42" s="274"/>
      <c r="J42" s="274"/>
      <c r="K42" s="274"/>
      <c r="L42" s="278"/>
      <c r="M42" s="278"/>
      <c r="N42" s="270"/>
      <c r="O42" s="117" t="s">
        <v>143</v>
      </c>
      <c r="P42" s="109"/>
      <c r="Q42" s="109"/>
      <c r="R42" s="120"/>
      <c r="S42" s="121"/>
      <c r="T42" s="121"/>
      <c r="U42" s="120"/>
      <c r="V42" s="122"/>
      <c r="W42" s="123"/>
      <c r="X42" s="123"/>
      <c r="Y42" s="123"/>
      <c r="Z42" s="123"/>
      <c r="AA42" s="123"/>
      <c r="AB42" s="120"/>
      <c r="AC42" s="122"/>
      <c r="AD42" s="123"/>
      <c r="AE42" s="123"/>
      <c r="AF42" s="123"/>
      <c r="AG42" s="123"/>
      <c r="AH42" s="123"/>
      <c r="AI42" s="123"/>
      <c r="AJ42" s="123"/>
      <c r="AK42" s="1"/>
      <c r="AL42" s="362"/>
      <c r="AM42" s="362"/>
      <c r="AN42" s="363" t="str">
        <f>IF((O42="MW"),G42," ")</f>
        <v xml:space="preserve"> </v>
      </c>
      <c r="AO42" s="363" t="s">
        <v>144</v>
      </c>
      <c r="AP42" s="363">
        <f t="shared" ref="AP42:AR42" si="33">AP41</f>
        <v>0</v>
      </c>
      <c r="AQ42" s="363">
        <f t="shared" si="33"/>
        <v>0</v>
      </c>
      <c r="AR42" s="363">
        <f t="shared" si="33"/>
        <v>0</v>
      </c>
      <c r="AS42" s="362"/>
      <c r="AT42" s="362"/>
      <c r="AU42" s="362"/>
      <c r="AV42" s="362"/>
      <c r="AW42" s="362"/>
    </row>
    <row r="43" spans="1:49" ht="30" hidden="1" customHeight="1" thickTop="1" thickBot="1" x14ac:dyDescent="0.35">
      <c r="A43" s="1"/>
      <c r="B43" s="1"/>
      <c r="C43" s="266">
        <f>AN43</f>
        <v>19</v>
      </c>
      <c r="D43" s="271" t="s">
        <v>144</v>
      </c>
      <c r="E43" s="273"/>
      <c r="F43" s="273"/>
      <c r="G43" s="275"/>
      <c r="H43" s="273"/>
      <c r="I43" s="273"/>
      <c r="J43" s="273"/>
      <c r="K43" s="273"/>
      <c r="L43" s="277"/>
      <c r="M43" s="277"/>
      <c r="N43" s="279"/>
      <c r="O43" s="116" t="s">
        <v>142</v>
      </c>
      <c r="P43" s="106"/>
      <c r="Q43" s="106"/>
      <c r="R43" s="100"/>
      <c r="S43" s="100"/>
      <c r="T43" s="100"/>
      <c r="U43" s="101"/>
      <c r="V43" s="102"/>
      <c r="W43" s="103"/>
      <c r="X43" s="103"/>
      <c r="Y43" s="103"/>
      <c r="Z43" s="103"/>
      <c r="AA43" s="103"/>
      <c r="AB43" s="101"/>
      <c r="AC43" s="102"/>
      <c r="AD43" s="103"/>
      <c r="AE43" s="103"/>
      <c r="AF43" s="103"/>
      <c r="AG43" s="103"/>
      <c r="AH43" s="103"/>
      <c r="AI43" s="103"/>
      <c r="AJ43" s="103"/>
      <c r="AK43" s="1"/>
      <c r="AL43" s="362"/>
      <c r="AM43" s="362"/>
      <c r="AN43" s="363">
        <f>AN41+1</f>
        <v>19</v>
      </c>
      <c r="AO43" s="363" t="s">
        <v>144</v>
      </c>
      <c r="AP43" s="363">
        <f>I43</f>
        <v>0</v>
      </c>
      <c r="AQ43" s="363">
        <f>K43</f>
        <v>0</v>
      </c>
      <c r="AR43" s="363">
        <f t="shared" ref="AR43" si="34">G43</f>
        <v>0</v>
      </c>
      <c r="AS43" s="362"/>
      <c r="AT43" s="362"/>
      <c r="AU43" s="362"/>
      <c r="AV43" s="362"/>
      <c r="AW43" s="362"/>
    </row>
    <row r="44" spans="1:49" ht="30" hidden="1" customHeight="1" thickTop="1" thickBot="1" x14ac:dyDescent="0.35">
      <c r="A44" s="1"/>
      <c r="B44" s="1"/>
      <c r="C44" s="265"/>
      <c r="D44" s="272"/>
      <c r="E44" s="274"/>
      <c r="F44" s="274"/>
      <c r="G44" s="276"/>
      <c r="H44" s="274"/>
      <c r="I44" s="274"/>
      <c r="J44" s="274"/>
      <c r="K44" s="274"/>
      <c r="L44" s="278"/>
      <c r="M44" s="278"/>
      <c r="N44" s="270"/>
      <c r="O44" s="117" t="s">
        <v>143</v>
      </c>
      <c r="P44" s="109"/>
      <c r="Q44" s="109"/>
      <c r="R44" s="120"/>
      <c r="S44" s="121"/>
      <c r="T44" s="121"/>
      <c r="U44" s="120"/>
      <c r="V44" s="122"/>
      <c r="W44" s="123"/>
      <c r="X44" s="123"/>
      <c r="Y44" s="123"/>
      <c r="Z44" s="123"/>
      <c r="AA44" s="123"/>
      <c r="AB44" s="120"/>
      <c r="AC44" s="122"/>
      <c r="AD44" s="123"/>
      <c r="AE44" s="123"/>
      <c r="AF44" s="123"/>
      <c r="AG44" s="123"/>
      <c r="AH44" s="123"/>
      <c r="AI44" s="123"/>
      <c r="AJ44" s="123"/>
      <c r="AK44" s="1"/>
      <c r="AL44" s="362"/>
      <c r="AM44" s="362"/>
      <c r="AN44" s="363" t="str">
        <f>IF((O44="MW"),G44," ")</f>
        <v xml:space="preserve"> </v>
      </c>
      <c r="AO44" s="363" t="s">
        <v>144</v>
      </c>
      <c r="AP44" s="363">
        <f t="shared" ref="AP44:AR44" si="35">AP43</f>
        <v>0</v>
      </c>
      <c r="AQ44" s="363">
        <f t="shared" si="35"/>
        <v>0</v>
      </c>
      <c r="AR44" s="363">
        <f t="shared" si="35"/>
        <v>0</v>
      </c>
      <c r="AS44" s="362"/>
      <c r="AT44" s="362"/>
      <c r="AU44" s="362"/>
      <c r="AV44" s="362"/>
      <c r="AW44" s="362"/>
    </row>
    <row r="45" spans="1:49" ht="30" hidden="1" customHeight="1" thickTop="1" thickBot="1" x14ac:dyDescent="0.35">
      <c r="A45" s="1"/>
      <c r="B45" s="1"/>
      <c r="C45" s="266">
        <f>AN45</f>
        <v>20</v>
      </c>
      <c r="D45" s="271" t="s">
        <v>144</v>
      </c>
      <c r="E45" s="273"/>
      <c r="F45" s="273"/>
      <c r="G45" s="275"/>
      <c r="H45" s="273"/>
      <c r="I45" s="273"/>
      <c r="J45" s="273"/>
      <c r="K45" s="273"/>
      <c r="L45" s="277"/>
      <c r="M45" s="277"/>
      <c r="N45" s="279"/>
      <c r="O45" s="116" t="s">
        <v>142</v>
      </c>
      <c r="P45" s="106"/>
      <c r="Q45" s="106"/>
      <c r="R45" s="100"/>
      <c r="S45" s="100"/>
      <c r="T45" s="100"/>
      <c r="U45" s="101"/>
      <c r="V45" s="102"/>
      <c r="W45" s="103"/>
      <c r="X45" s="103"/>
      <c r="Y45" s="103"/>
      <c r="Z45" s="103"/>
      <c r="AA45" s="103"/>
      <c r="AB45" s="101"/>
      <c r="AC45" s="102"/>
      <c r="AD45" s="103"/>
      <c r="AE45" s="103"/>
      <c r="AF45" s="103"/>
      <c r="AG45" s="103"/>
      <c r="AH45" s="103"/>
      <c r="AI45" s="103"/>
      <c r="AJ45" s="103"/>
      <c r="AK45" s="1"/>
      <c r="AL45" s="362"/>
      <c r="AM45" s="362"/>
      <c r="AN45" s="363">
        <f>AN43+1</f>
        <v>20</v>
      </c>
      <c r="AO45" s="363" t="s">
        <v>144</v>
      </c>
      <c r="AP45" s="363">
        <f>I45</f>
        <v>0</v>
      </c>
      <c r="AQ45" s="363">
        <f>K45</f>
        <v>0</v>
      </c>
      <c r="AR45" s="363">
        <f t="shared" ref="AR45" si="36">G45</f>
        <v>0</v>
      </c>
      <c r="AS45" s="362"/>
      <c r="AT45" s="362"/>
      <c r="AU45" s="362"/>
      <c r="AV45" s="362"/>
      <c r="AW45" s="362"/>
    </row>
    <row r="46" spans="1:49" ht="30" hidden="1" customHeight="1" thickTop="1" thickBot="1" x14ac:dyDescent="0.35">
      <c r="A46" s="1"/>
      <c r="B46" s="1"/>
      <c r="C46" s="265"/>
      <c r="D46" s="272"/>
      <c r="E46" s="274"/>
      <c r="F46" s="274"/>
      <c r="G46" s="276"/>
      <c r="H46" s="274"/>
      <c r="I46" s="274"/>
      <c r="J46" s="274"/>
      <c r="K46" s="274"/>
      <c r="L46" s="278"/>
      <c r="M46" s="278"/>
      <c r="N46" s="270"/>
      <c r="O46" s="117" t="s">
        <v>143</v>
      </c>
      <c r="P46" s="109"/>
      <c r="Q46" s="109"/>
      <c r="R46" s="120"/>
      <c r="S46" s="121"/>
      <c r="T46" s="121"/>
      <c r="U46" s="120"/>
      <c r="V46" s="122"/>
      <c r="W46" s="123"/>
      <c r="X46" s="123"/>
      <c r="Y46" s="123"/>
      <c r="Z46" s="123"/>
      <c r="AA46" s="123"/>
      <c r="AB46" s="120"/>
      <c r="AC46" s="122"/>
      <c r="AD46" s="123"/>
      <c r="AE46" s="123"/>
      <c r="AF46" s="123"/>
      <c r="AG46" s="123"/>
      <c r="AH46" s="123"/>
      <c r="AI46" s="123"/>
      <c r="AJ46" s="123"/>
      <c r="AK46" s="1"/>
      <c r="AL46" s="362"/>
      <c r="AM46" s="362"/>
      <c r="AN46" s="363" t="str">
        <f>IF((O46="MW"),G46," ")</f>
        <v xml:space="preserve"> </v>
      </c>
      <c r="AO46" s="363" t="s">
        <v>144</v>
      </c>
      <c r="AP46" s="363">
        <f t="shared" ref="AP46:AR46" si="37">AP45</f>
        <v>0</v>
      </c>
      <c r="AQ46" s="363">
        <f t="shared" si="37"/>
        <v>0</v>
      </c>
      <c r="AR46" s="363">
        <f t="shared" si="37"/>
        <v>0</v>
      </c>
      <c r="AS46" s="362"/>
      <c r="AT46" s="362"/>
      <c r="AU46" s="362"/>
      <c r="AV46" s="362"/>
      <c r="AW46" s="362"/>
    </row>
    <row r="47" spans="1:49" ht="30" hidden="1" customHeight="1" thickTop="1" thickBot="1" x14ac:dyDescent="0.35">
      <c r="A47" s="1"/>
      <c r="B47" s="1"/>
      <c r="C47" s="266">
        <f>AN47</f>
        <v>21</v>
      </c>
      <c r="D47" s="271" t="s">
        <v>144</v>
      </c>
      <c r="E47" s="273"/>
      <c r="F47" s="273"/>
      <c r="G47" s="275"/>
      <c r="H47" s="273"/>
      <c r="I47" s="273"/>
      <c r="J47" s="273"/>
      <c r="K47" s="273"/>
      <c r="L47" s="277"/>
      <c r="M47" s="277"/>
      <c r="N47" s="279"/>
      <c r="O47" s="116" t="s">
        <v>142</v>
      </c>
      <c r="P47" s="106"/>
      <c r="Q47" s="106"/>
      <c r="R47" s="100"/>
      <c r="S47" s="100"/>
      <c r="T47" s="100"/>
      <c r="U47" s="101"/>
      <c r="V47" s="102"/>
      <c r="W47" s="103"/>
      <c r="X47" s="103"/>
      <c r="Y47" s="103"/>
      <c r="Z47" s="103"/>
      <c r="AA47" s="103"/>
      <c r="AB47" s="101"/>
      <c r="AC47" s="102"/>
      <c r="AD47" s="103"/>
      <c r="AE47" s="103"/>
      <c r="AF47" s="103"/>
      <c r="AG47" s="103"/>
      <c r="AH47" s="103"/>
      <c r="AI47" s="103"/>
      <c r="AJ47" s="103"/>
      <c r="AK47" s="1"/>
      <c r="AL47" s="362"/>
      <c r="AM47" s="362"/>
      <c r="AN47" s="363">
        <f>AN45+1</f>
        <v>21</v>
      </c>
      <c r="AO47" s="363" t="s">
        <v>144</v>
      </c>
      <c r="AP47" s="363">
        <f>I47</f>
        <v>0</v>
      </c>
      <c r="AQ47" s="363">
        <f>K47</f>
        <v>0</v>
      </c>
      <c r="AR47" s="363">
        <f t="shared" ref="AR47" si="38">G47</f>
        <v>0</v>
      </c>
      <c r="AS47" s="362"/>
      <c r="AT47" s="362"/>
      <c r="AU47" s="362"/>
      <c r="AV47" s="362"/>
      <c r="AW47" s="362"/>
    </row>
    <row r="48" spans="1:49" ht="30" hidden="1" customHeight="1" thickTop="1" thickBot="1" x14ac:dyDescent="0.35">
      <c r="A48" s="1"/>
      <c r="B48" s="1"/>
      <c r="C48" s="265"/>
      <c r="D48" s="272"/>
      <c r="E48" s="274"/>
      <c r="F48" s="274"/>
      <c r="G48" s="276"/>
      <c r="H48" s="274"/>
      <c r="I48" s="274"/>
      <c r="J48" s="274"/>
      <c r="K48" s="274"/>
      <c r="L48" s="278"/>
      <c r="M48" s="278"/>
      <c r="N48" s="270"/>
      <c r="O48" s="117" t="s">
        <v>143</v>
      </c>
      <c r="P48" s="109"/>
      <c r="Q48" s="109"/>
      <c r="R48" s="120"/>
      <c r="S48" s="121"/>
      <c r="T48" s="121"/>
      <c r="U48" s="120"/>
      <c r="V48" s="122"/>
      <c r="W48" s="123"/>
      <c r="X48" s="123"/>
      <c r="Y48" s="123"/>
      <c r="Z48" s="123"/>
      <c r="AA48" s="123"/>
      <c r="AB48" s="120"/>
      <c r="AC48" s="122"/>
      <c r="AD48" s="123"/>
      <c r="AE48" s="123"/>
      <c r="AF48" s="123"/>
      <c r="AG48" s="123"/>
      <c r="AH48" s="123"/>
      <c r="AI48" s="123"/>
      <c r="AJ48" s="123"/>
      <c r="AK48" s="1"/>
      <c r="AL48" s="362"/>
      <c r="AM48" s="362"/>
      <c r="AN48" s="363"/>
      <c r="AO48" s="363" t="s">
        <v>144</v>
      </c>
      <c r="AP48" s="363">
        <f t="shared" ref="AP48:AR48" si="39">AP47</f>
        <v>0</v>
      </c>
      <c r="AQ48" s="363">
        <f t="shared" si="39"/>
        <v>0</v>
      </c>
      <c r="AR48" s="363">
        <f t="shared" si="39"/>
        <v>0</v>
      </c>
      <c r="AS48" s="362"/>
      <c r="AT48" s="362"/>
      <c r="AU48" s="362"/>
      <c r="AV48" s="362"/>
      <c r="AW48" s="362"/>
    </row>
    <row r="49" spans="1:49" ht="30" hidden="1" customHeight="1" thickTop="1" thickBot="1" x14ac:dyDescent="0.35">
      <c r="A49" s="1"/>
      <c r="B49" s="1"/>
      <c r="C49" s="266">
        <f>AN49</f>
        <v>22</v>
      </c>
      <c r="D49" s="271" t="s">
        <v>144</v>
      </c>
      <c r="E49" s="273"/>
      <c r="F49" s="273"/>
      <c r="G49" s="275"/>
      <c r="H49" s="273"/>
      <c r="I49" s="273"/>
      <c r="J49" s="273"/>
      <c r="K49" s="273"/>
      <c r="L49" s="277"/>
      <c r="M49" s="277"/>
      <c r="N49" s="279"/>
      <c r="O49" s="116" t="s">
        <v>142</v>
      </c>
      <c r="P49" s="106"/>
      <c r="Q49" s="106"/>
      <c r="R49" s="100"/>
      <c r="S49" s="100"/>
      <c r="T49" s="100"/>
      <c r="U49" s="101"/>
      <c r="V49" s="102"/>
      <c r="W49" s="103"/>
      <c r="X49" s="103"/>
      <c r="Y49" s="103"/>
      <c r="Z49" s="103"/>
      <c r="AA49" s="103"/>
      <c r="AB49" s="101"/>
      <c r="AC49" s="102"/>
      <c r="AD49" s="103"/>
      <c r="AE49" s="103"/>
      <c r="AF49" s="103"/>
      <c r="AG49" s="103"/>
      <c r="AH49" s="103"/>
      <c r="AI49" s="103"/>
      <c r="AJ49" s="103"/>
      <c r="AK49" s="1"/>
      <c r="AL49" s="362"/>
      <c r="AM49" s="362"/>
      <c r="AN49" s="363">
        <f>AN47+1</f>
        <v>22</v>
      </c>
      <c r="AO49" s="363" t="s">
        <v>144</v>
      </c>
      <c r="AP49" s="363">
        <f>I49</f>
        <v>0</v>
      </c>
      <c r="AQ49" s="363">
        <f>K49</f>
        <v>0</v>
      </c>
      <c r="AR49" s="363">
        <f t="shared" ref="AR49" si="40">G49</f>
        <v>0</v>
      </c>
      <c r="AS49" s="362"/>
      <c r="AT49" s="362"/>
      <c r="AU49" s="362"/>
      <c r="AV49" s="362"/>
      <c r="AW49" s="362"/>
    </row>
    <row r="50" spans="1:49" ht="30" hidden="1" customHeight="1" thickTop="1" thickBot="1" x14ac:dyDescent="0.35">
      <c r="A50" s="1"/>
      <c r="B50" s="1"/>
      <c r="C50" s="265"/>
      <c r="D50" s="272"/>
      <c r="E50" s="274"/>
      <c r="F50" s="274"/>
      <c r="G50" s="276"/>
      <c r="H50" s="274"/>
      <c r="I50" s="274"/>
      <c r="J50" s="274"/>
      <c r="K50" s="274"/>
      <c r="L50" s="278"/>
      <c r="M50" s="278"/>
      <c r="N50" s="270"/>
      <c r="O50" s="117" t="s">
        <v>143</v>
      </c>
      <c r="P50" s="109"/>
      <c r="Q50" s="109"/>
      <c r="R50" s="120"/>
      <c r="S50" s="121"/>
      <c r="T50" s="121"/>
      <c r="U50" s="120"/>
      <c r="V50" s="122"/>
      <c r="W50" s="123"/>
      <c r="X50" s="123"/>
      <c r="Y50" s="123"/>
      <c r="Z50" s="123"/>
      <c r="AA50" s="123"/>
      <c r="AB50" s="120"/>
      <c r="AC50" s="122"/>
      <c r="AD50" s="123"/>
      <c r="AE50" s="123"/>
      <c r="AF50" s="123"/>
      <c r="AG50" s="123"/>
      <c r="AH50" s="123"/>
      <c r="AI50" s="123"/>
      <c r="AJ50" s="123"/>
      <c r="AK50" s="1"/>
      <c r="AL50" s="362"/>
      <c r="AM50" s="362"/>
      <c r="AN50" s="363" t="str">
        <f>IF((O50="MW"),G50," ")</f>
        <v xml:space="preserve"> </v>
      </c>
      <c r="AO50" s="363" t="s">
        <v>144</v>
      </c>
      <c r="AP50" s="363">
        <f t="shared" ref="AP50:AR50" si="41">AP49</f>
        <v>0</v>
      </c>
      <c r="AQ50" s="363">
        <f t="shared" si="41"/>
        <v>0</v>
      </c>
      <c r="AR50" s="363">
        <f t="shared" si="41"/>
        <v>0</v>
      </c>
      <c r="AS50" s="362"/>
      <c r="AT50" s="362"/>
      <c r="AU50" s="362"/>
      <c r="AV50" s="362"/>
      <c r="AW50" s="362"/>
    </row>
    <row r="51" spans="1:49" ht="30" hidden="1" customHeight="1" thickTop="1" thickBot="1" x14ac:dyDescent="0.35">
      <c r="A51" s="1"/>
      <c r="B51" s="1"/>
      <c r="C51" s="266">
        <f>AN51</f>
        <v>23</v>
      </c>
      <c r="D51" s="271" t="s">
        <v>144</v>
      </c>
      <c r="E51" s="273"/>
      <c r="F51" s="273"/>
      <c r="G51" s="275"/>
      <c r="H51" s="273"/>
      <c r="I51" s="273"/>
      <c r="J51" s="273"/>
      <c r="K51" s="273"/>
      <c r="L51" s="277"/>
      <c r="M51" s="277"/>
      <c r="N51" s="279"/>
      <c r="O51" s="116" t="s">
        <v>142</v>
      </c>
      <c r="P51" s="106"/>
      <c r="Q51" s="106"/>
      <c r="R51" s="100"/>
      <c r="S51" s="100"/>
      <c r="T51" s="100"/>
      <c r="U51" s="101"/>
      <c r="V51" s="102"/>
      <c r="W51" s="103"/>
      <c r="X51" s="103"/>
      <c r="Y51" s="103"/>
      <c r="Z51" s="103"/>
      <c r="AA51" s="103"/>
      <c r="AB51" s="101"/>
      <c r="AC51" s="102"/>
      <c r="AD51" s="103"/>
      <c r="AE51" s="103"/>
      <c r="AF51" s="103"/>
      <c r="AG51" s="103"/>
      <c r="AH51" s="103"/>
      <c r="AI51" s="103"/>
      <c r="AJ51" s="103"/>
      <c r="AK51" s="1"/>
      <c r="AL51" s="362"/>
      <c r="AM51" s="362"/>
      <c r="AN51" s="363">
        <f>AN49+1</f>
        <v>23</v>
      </c>
      <c r="AO51" s="363" t="s">
        <v>144</v>
      </c>
      <c r="AP51" s="363">
        <f>I51</f>
        <v>0</v>
      </c>
      <c r="AQ51" s="363">
        <f>K51</f>
        <v>0</v>
      </c>
      <c r="AR51" s="363">
        <f t="shared" ref="AR51" si="42">G51</f>
        <v>0</v>
      </c>
      <c r="AS51" s="362"/>
      <c r="AT51" s="362"/>
      <c r="AU51" s="362"/>
      <c r="AV51" s="362"/>
      <c r="AW51" s="362"/>
    </row>
    <row r="52" spans="1:49" ht="30" hidden="1" customHeight="1" thickTop="1" thickBot="1" x14ac:dyDescent="0.35">
      <c r="A52" s="1"/>
      <c r="B52" s="1"/>
      <c r="C52" s="265"/>
      <c r="D52" s="272"/>
      <c r="E52" s="274"/>
      <c r="F52" s="274"/>
      <c r="G52" s="276"/>
      <c r="H52" s="274"/>
      <c r="I52" s="274"/>
      <c r="J52" s="274"/>
      <c r="K52" s="274"/>
      <c r="L52" s="278"/>
      <c r="M52" s="278"/>
      <c r="N52" s="270"/>
      <c r="O52" s="117" t="s">
        <v>143</v>
      </c>
      <c r="P52" s="109"/>
      <c r="Q52" s="109"/>
      <c r="R52" s="120"/>
      <c r="S52" s="121"/>
      <c r="T52" s="121"/>
      <c r="U52" s="120"/>
      <c r="V52" s="122"/>
      <c r="W52" s="123"/>
      <c r="X52" s="123"/>
      <c r="Y52" s="123"/>
      <c r="Z52" s="123"/>
      <c r="AA52" s="123"/>
      <c r="AB52" s="120"/>
      <c r="AC52" s="122"/>
      <c r="AD52" s="123"/>
      <c r="AE52" s="123"/>
      <c r="AF52" s="123"/>
      <c r="AG52" s="123"/>
      <c r="AH52" s="123"/>
      <c r="AI52" s="123"/>
      <c r="AJ52" s="123"/>
      <c r="AK52" s="1"/>
      <c r="AL52" s="362"/>
      <c r="AM52" s="362"/>
      <c r="AN52" s="363" t="str">
        <f>IF((O52="MW"),G52," ")</f>
        <v xml:space="preserve"> </v>
      </c>
      <c r="AO52" s="363" t="s">
        <v>144</v>
      </c>
      <c r="AP52" s="363">
        <f t="shared" ref="AP52:AR52" si="43">AP51</f>
        <v>0</v>
      </c>
      <c r="AQ52" s="363">
        <f t="shared" si="43"/>
        <v>0</v>
      </c>
      <c r="AR52" s="363">
        <f t="shared" si="43"/>
        <v>0</v>
      </c>
      <c r="AS52" s="362"/>
      <c r="AT52" s="362"/>
      <c r="AU52" s="362"/>
      <c r="AV52" s="362"/>
      <c r="AW52" s="362"/>
    </row>
    <row r="53" spans="1:49" ht="30" hidden="1" customHeight="1" thickTop="1" thickBot="1" x14ac:dyDescent="0.35">
      <c r="A53" s="1"/>
      <c r="B53" s="1"/>
      <c r="C53" s="266">
        <f>AN53</f>
        <v>24</v>
      </c>
      <c r="D53" s="271" t="s">
        <v>144</v>
      </c>
      <c r="E53" s="273"/>
      <c r="F53" s="273"/>
      <c r="G53" s="275"/>
      <c r="H53" s="273"/>
      <c r="I53" s="273"/>
      <c r="J53" s="273"/>
      <c r="K53" s="273"/>
      <c r="L53" s="277"/>
      <c r="M53" s="277"/>
      <c r="N53" s="279"/>
      <c r="O53" s="116" t="s">
        <v>142</v>
      </c>
      <c r="P53" s="106"/>
      <c r="Q53" s="106"/>
      <c r="R53" s="100"/>
      <c r="S53" s="100"/>
      <c r="T53" s="100"/>
      <c r="U53" s="101"/>
      <c r="V53" s="102"/>
      <c r="W53" s="103"/>
      <c r="X53" s="103"/>
      <c r="Y53" s="103"/>
      <c r="Z53" s="103"/>
      <c r="AA53" s="103"/>
      <c r="AB53" s="101"/>
      <c r="AC53" s="102"/>
      <c r="AD53" s="103"/>
      <c r="AE53" s="103"/>
      <c r="AF53" s="103"/>
      <c r="AG53" s="103"/>
      <c r="AH53" s="103"/>
      <c r="AI53" s="103"/>
      <c r="AJ53" s="103"/>
      <c r="AK53" s="1"/>
      <c r="AL53" s="362"/>
      <c r="AM53" s="362"/>
      <c r="AN53" s="363">
        <f>AN51+1</f>
        <v>24</v>
      </c>
      <c r="AO53" s="363" t="s">
        <v>144</v>
      </c>
      <c r="AP53" s="363">
        <f>I53</f>
        <v>0</v>
      </c>
      <c r="AQ53" s="363">
        <f>K53</f>
        <v>0</v>
      </c>
      <c r="AR53" s="363">
        <f t="shared" ref="AR53" si="44">G53</f>
        <v>0</v>
      </c>
      <c r="AS53" s="362"/>
      <c r="AT53" s="362"/>
      <c r="AU53" s="362"/>
      <c r="AV53" s="362"/>
      <c r="AW53" s="362"/>
    </row>
    <row r="54" spans="1:49" ht="30" hidden="1" customHeight="1" thickTop="1" thickBot="1" x14ac:dyDescent="0.35">
      <c r="A54" s="1"/>
      <c r="B54" s="1"/>
      <c r="C54" s="265"/>
      <c r="D54" s="272"/>
      <c r="E54" s="274"/>
      <c r="F54" s="274"/>
      <c r="G54" s="276"/>
      <c r="H54" s="274"/>
      <c r="I54" s="274"/>
      <c r="J54" s="274"/>
      <c r="K54" s="274"/>
      <c r="L54" s="278"/>
      <c r="M54" s="278"/>
      <c r="N54" s="270"/>
      <c r="O54" s="117" t="s">
        <v>143</v>
      </c>
      <c r="P54" s="109"/>
      <c r="Q54" s="109"/>
      <c r="R54" s="120"/>
      <c r="S54" s="121"/>
      <c r="T54" s="121"/>
      <c r="U54" s="120"/>
      <c r="V54" s="122"/>
      <c r="W54" s="123"/>
      <c r="X54" s="123"/>
      <c r="Y54" s="123"/>
      <c r="Z54" s="123"/>
      <c r="AA54" s="123"/>
      <c r="AB54" s="120"/>
      <c r="AC54" s="122"/>
      <c r="AD54" s="123"/>
      <c r="AE54" s="123"/>
      <c r="AF54" s="123"/>
      <c r="AG54" s="123"/>
      <c r="AH54" s="123"/>
      <c r="AI54" s="123"/>
      <c r="AJ54" s="123"/>
      <c r="AK54" s="1"/>
      <c r="AL54" s="362"/>
      <c r="AM54" s="362"/>
      <c r="AN54" s="363" t="str">
        <f>IF((O54="MW"),G54," ")</f>
        <v xml:space="preserve"> </v>
      </c>
      <c r="AO54" s="363" t="s">
        <v>144</v>
      </c>
      <c r="AP54" s="363">
        <f t="shared" ref="AP54:AR54" si="45">AP53</f>
        <v>0</v>
      </c>
      <c r="AQ54" s="363">
        <f t="shared" si="45"/>
        <v>0</v>
      </c>
      <c r="AR54" s="363">
        <f t="shared" si="45"/>
        <v>0</v>
      </c>
      <c r="AS54" s="362"/>
      <c r="AT54" s="362"/>
      <c r="AU54" s="362"/>
      <c r="AV54" s="362"/>
      <c r="AW54" s="362"/>
    </row>
    <row r="55" spans="1:49" ht="30" hidden="1" customHeight="1" thickTop="1" thickBot="1" x14ac:dyDescent="0.35">
      <c r="A55" s="1"/>
      <c r="B55" s="1"/>
      <c r="C55" s="266">
        <f>AN55</f>
        <v>25</v>
      </c>
      <c r="D55" s="271" t="s">
        <v>144</v>
      </c>
      <c r="E55" s="273"/>
      <c r="F55" s="273"/>
      <c r="G55" s="275"/>
      <c r="H55" s="273"/>
      <c r="I55" s="273"/>
      <c r="J55" s="273"/>
      <c r="K55" s="273"/>
      <c r="L55" s="277"/>
      <c r="M55" s="277"/>
      <c r="N55" s="279"/>
      <c r="O55" s="116" t="s">
        <v>142</v>
      </c>
      <c r="P55" s="106"/>
      <c r="Q55" s="106"/>
      <c r="R55" s="100"/>
      <c r="S55" s="100"/>
      <c r="T55" s="100"/>
      <c r="U55" s="101"/>
      <c r="V55" s="102"/>
      <c r="W55" s="103"/>
      <c r="X55" s="103"/>
      <c r="Y55" s="103"/>
      <c r="Z55" s="103"/>
      <c r="AA55" s="103"/>
      <c r="AB55" s="101"/>
      <c r="AC55" s="102"/>
      <c r="AD55" s="103"/>
      <c r="AE55" s="103"/>
      <c r="AF55" s="103"/>
      <c r="AG55" s="103"/>
      <c r="AH55" s="103"/>
      <c r="AI55" s="103"/>
      <c r="AJ55" s="103"/>
      <c r="AK55" s="1"/>
      <c r="AL55" s="362"/>
      <c r="AM55" s="362"/>
      <c r="AN55" s="363">
        <f>AN53+1</f>
        <v>25</v>
      </c>
      <c r="AO55" s="363" t="s">
        <v>144</v>
      </c>
      <c r="AP55" s="363">
        <f>I55</f>
        <v>0</v>
      </c>
      <c r="AQ55" s="363">
        <f>K55</f>
        <v>0</v>
      </c>
      <c r="AR55" s="363">
        <f t="shared" ref="AR55" si="46">G55</f>
        <v>0</v>
      </c>
      <c r="AS55" s="362"/>
      <c r="AT55" s="362"/>
      <c r="AU55" s="362"/>
      <c r="AV55" s="362"/>
      <c r="AW55" s="362"/>
    </row>
    <row r="56" spans="1:49" ht="30" hidden="1" customHeight="1" thickTop="1" thickBot="1" x14ac:dyDescent="0.35">
      <c r="A56" s="1"/>
      <c r="B56" s="1"/>
      <c r="C56" s="265"/>
      <c r="D56" s="272"/>
      <c r="E56" s="274"/>
      <c r="F56" s="274"/>
      <c r="G56" s="276"/>
      <c r="H56" s="274"/>
      <c r="I56" s="274"/>
      <c r="J56" s="274"/>
      <c r="K56" s="274"/>
      <c r="L56" s="278"/>
      <c r="M56" s="278"/>
      <c r="N56" s="270"/>
      <c r="O56" s="117" t="s">
        <v>143</v>
      </c>
      <c r="P56" s="109"/>
      <c r="Q56" s="109"/>
      <c r="R56" s="120"/>
      <c r="S56" s="121"/>
      <c r="T56" s="121"/>
      <c r="U56" s="120"/>
      <c r="V56" s="122"/>
      <c r="W56" s="123"/>
      <c r="X56" s="123"/>
      <c r="Y56" s="123"/>
      <c r="Z56" s="123"/>
      <c r="AA56" s="123"/>
      <c r="AB56" s="120"/>
      <c r="AC56" s="122"/>
      <c r="AD56" s="123"/>
      <c r="AE56" s="123"/>
      <c r="AF56" s="123"/>
      <c r="AG56" s="123"/>
      <c r="AH56" s="123"/>
      <c r="AI56" s="123"/>
      <c r="AJ56" s="123"/>
      <c r="AK56" s="1"/>
      <c r="AL56" s="362"/>
      <c r="AM56" s="362"/>
      <c r="AN56" s="363" t="str">
        <f>IF((O56="MW"),G56," ")</f>
        <v xml:space="preserve"> </v>
      </c>
      <c r="AO56" s="363" t="s">
        <v>144</v>
      </c>
      <c r="AP56" s="363">
        <f t="shared" ref="AP56:AR56" si="47">AP55</f>
        <v>0</v>
      </c>
      <c r="AQ56" s="363">
        <f t="shared" si="47"/>
        <v>0</v>
      </c>
      <c r="AR56" s="363">
        <f t="shared" si="47"/>
        <v>0</v>
      </c>
      <c r="AS56" s="362"/>
      <c r="AT56" s="362"/>
      <c r="AU56" s="362"/>
      <c r="AV56" s="362"/>
      <c r="AW56" s="362"/>
    </row>
    <row r="57" spans="1:49" ht="30" hidden="1" customHeight="1" thickTop="1" thickBot="1" x14ac:dyDescent="0.35">
      <c r="A57" s="1"/>
      <c r="B57" s="1"/>
      <c r="C57" s="266">
        <f>AN57</f>
        <v>26</v>
      </c>
      <c r="D57" s="271" t="s">
        <v>144</v>
      </c>
      <c r="E57" s="273"/>
      <c r="F57" s="273"/>
      <c r="G57" s="275"/>
      <c r="H57" s="273"/>
      <c r="I57" s="273"/>
      <c r="J57" s="273"/>
      <c r="K57" s="273"/>
      <c r="L57" s="277"/>
      <c r="M57" s="277"/>
      <c r="N57" s="279"/>
      <c r="O57" s="116" t="s">
        <v>142</v>
      </c>
      <c r="P57" s="106"/>
      <c r="Q57" s="106"/>
      <c r="R57" s="100"/>
      <c r="S57" s="100"/>
      <c r="T57" s="100"/>
      <c r="U57" s="101"/>
      <c r="V57" s="102"/>
      <c r="W57" s="103"/>
      <c r="X57" s="103"/>
      <c r="Y57" s="103"/>
      <c r="Z57" s="103"/>
      <c r="AA57" s="103"/>
      <c r="AB57" s="101"/>
      <c r="AC57" s="102"/>
      <c r="AD57" s="103"/>
      <c r="AE57" s="103"/>
      <c r="AF57" s="103"/>
      <c r="AG57" s="103"/>
      <c r="AH57" s="103"/>
      <c r="AI57" s="103"/>
      <c r="AJ57" s="103"/>
      <c r="AK57" s="1"/>
      <c r="AL57" s="362"/>
      <c r="AM57" s="362"/>
      <c r="AN57" s="363">
        <f>AN55+1</f>
        <v>26</v>
      </c>
      <c r="AO57" s="363" t="s">
        <v>144</v>
      </c>
      <c r="AP57" s="363">
        <f>I57</f>
        <v>0</v>
      </c>
      <c r="AQ57" s="363">
        <f>K57</f>
        <v>0</v>
      </c>
      <c r="AR57" s="363">
        <f t="shared" ref="AR57" si="48">G57</f>
        <v>0</v>
      </c>
      <c r="AS57" s="362"/>
      <c r="AT57" s="362"/>
      <c r="AU57" s="362"/>
      <c r="AV57" s="362"/>
      <c r="AW57" s="362"/>
    </row>
    <row r="58" spans="1:49" ht="30" hidden="1" customHeight="1" thickTop="1" thickBot="1" x14ac:dyDescent="0.35">
      <c r="A58" s="1"/>
      <c r="B58" s="1"/>
      <c r="C58" s="265"/>
      <c r="D58" s="272"/>
      <c r="E58" s="274"/>
      <c r="F58" s="274"/>
      <c r="G58" s="276"/>
      <c r="H58" s="274"/>
      <c r="I58" s="274"/>
      <c r="J58" s="274"/>
      <c r="K58" s="274"/>
      <c r="L58" s="278"/>
      <c r="M58" s="278"/>
      <c r="N58" s="270"/>
      <c r="O58" s="117" t="s">
        <v>143</v>
      </c>
      <c r="P58" s="109"/>
      <c r="Q58" s="109"/>
      <c r="R58" s="120"/>
      <c r="S58" s="121"/>
      <c r="T58" s="121"/>
      <c r="U58" s="120"/>
      <c r="V58" s="122"/>
      <c r="W58" s="123"/>
      <c r="X58" s="123"/>
      <c r="Y58" s="123"/>
      <c r="Z58" s="123"/>
      <c r="AA58" s="123"/>
      <c r="AB58" s="120"/>
      <c r="AC58" s="122"/>
      <c r="AD58" s="123"/>
      <c r="AE58" s="123"/>
      <c r="AF58" s="123"/>
      <c r="AG58" s="123"/>
      <c r="AH58" s="123"/>
      <c r="AI58" s="123"/>
      <c r="AJ58" s="123"/>
      <c r="AK58" s="1"/>
      <c r="AL58" s="362"/>
      <c r="AM58" s="362"/>
      <c r="AN58" s="363"/>
      <c r="AO58" s="363" t="s">
        <v>144</v>
      </c>
      <c r="AP58" s="363">
        <f t="shared" ref="AP58:AR58" si="49">AP57</f>
        <v>0</v>
      </c>
      <c r="AQ58" s="363">
        <f t="shared" si="49"/>
        <v>0</v>
      </c>
      <c r="AR58" s="363">
        <f t="shared" si="49"/>
        <v>0</v>
      </c>
      <c r="AS58" s="362"/>
      <c r="AT58" s="362"/>
      <c r="AU58" s="362"/>
      <c r="AV58" s="362"/>
      <c r="AW58" s="362"/>
    </row>
    <row r="59" spans="1:49" ht="30" hidden="1" customHeight="1" thickTop="1" thickBot="1" x14ac:dyDescent="0.35">
      <c r="A59" s="1"/>
      <c r="B59" s="1"/>
      <c r="C59" s="266">
        <f>AN59</f>
        <v>27</v>
      </c>
      <c r="D59" s="271" t="s">
        <v>144</v>
      </c>
      <c r="E59" s="273"/>
      <c r="F59" s="273"/>
      <c r="G59" s="275"/>
      <c r="H59" s="273"/>
      <c r="I59" s="273"/>
      <c r="J59" s="273"/>
      <c r="K59" s="273"/>
      <c r="L59" s="277"/>
      <c r="M59" s="277"/>
      <c r="N59" s="279"/>
      <c r="O59" s="116" t="s">
        <v>142</v>
      </c>
      <c r="P59" s="106"/>
      <c r="Q59" s="106"/>
      <c r="R59" s="100"/>
      <c r="S59" s="100"/>
      <c r="T59" s="100"/>
      <c r="U59" s="101"/>
      <c r="V59" s="102"/>
      <c r="W59" s="103"/>
      <c r="X59" s="103"/>
      <c r="Y59" s="103"/>
      <c r="Z59" s="103"/>
      <c r="AA59" s="103"/>
      <c r="AB59" s="101"/>
      <c r="AC59" s="102"/>
      <c r="AD59" s="103"/>
      <c r="AE59" s="103"/>
      <c r="AF59" s="103"/>
      <c r="AG59" s="103"/>
      <c r="AH59" s="103"/>
      <c r="AI59" s="103"/>
      <c r="AJ59" s="103"/>
      <c r="AK59" s="1"/>
      <c r="AL59" s="362"/>
      <c r="AM59" s="362"/>
      <c r="AN59" s="363">
        <f>AN57+1</f>
        <v>27</v>
      </c>
      <c r="AO59" s="363" t="s">
        <v>144</v>
      </c>
      <c r="AP59" s="363">
        <f>I59</f>
        <v>0</v>
      </c>
      <c r="AQ59" s="363">
        <f>K59</f>
        <v>0</v>
      </c>
      <c r="AR59" s="363">
        <f t="shared" ref="AR59" si="50">G59</f>
        <v>0</v>
      </c>
      <c r="AS59" s="362"/>
      <c r="AT59" s="362"/>
      <c r="AU59" s="362"/>
      <c r="AV59" s="362"/>
      <c r="AW59" s="362"/>
    </row>
    <row r="60" spans="1:49" ht="30" hidden="1" customHeight="1" thickTop="1" thickBot="1" x14ac:dyDescent="0.35">
      <c r="A60" s="1"/>
      <c r="B60" s="1"/>
      <c r="C60" s="265"/>
      <c r="D60" s="272"/>
      <c r="E60" s="274"/>
      <c r="F60" s="274"/>
      <c r="G60" s="276"/>
      <c r="H60" s="274"/>
      <c r="I60" s="274"/>
      <c r="J60" s="274"/>
      <c r="K60" s="274"/>
      <c r="L60" s="278"/>
      <c r="M60" s="278"/>
      <c r="N60" s="270"/>
      <c r="O60" s="117" t="s">
        <v>143</v>
      </c>
      <c r="P60" s="109"/>
      <c r="Q60" s="109"/>
      <c r="R60" s="120"/>
      <c r="S60" s="121"/>
      <c r="T60" s="121"/>
      <c r="U60" s="120"/>
      <c r="V60" s="122"/>
      <c r="W60" s="123"/>
      <c r="X60" s="123"/>
      <c r="Y60" s="123"/>
      <c r="Z60" s="123"/>
      <c r="AA60" s="123"/>
      <c r="AB60" s="120"/>
      <c r="AC60" s="122"/>
      <c r="AD60" s="123"/>
      <c r="AE60" s="123"/>
      <c r="AF60" s="123"/>
      <c r="AG60" s="123"/>
      <c r="AH60" s="123"/>
      <c r="AI60" s="123"/>
      <c r="AJ60" s="123"/>
      <c r="AK60" s="1"/>
      <c r="AL60" s="362"/>
      <c r="AM60" s="362"/>
      <c r="AN60" s="363" t="str">
        <f>IF((O60="MW"),G60," ")</f>
        <v xml:space="preserve"> </v>
      </c>
      <c r="AO60" s="363" t="s">
        <v>144</v>
      </c>
      <c r="AP60" s="363">
        <f t="shared" ref="AP60:AR60" si="51">AP59</f>
        <v>0</v>
      </c>
      <c r="AQ60" s="363">
        <f t="shared" si="51"/>
        <v>0</v>
      </c>
      <c r="AR60" s="363">
        <f t="shared" si="51"/>
        <v>0</v>
      </c>
      <c r="AS60" s="362"/>
      <c r="AT60" s="362"/>
      <c r="AU60" s="362"/>
      <c r="AV60" s="362"/>
      <c r="AW60" s="362"/>
    </row>
    <row r="61" spans="1:49" ht="30" hidden="1" customHeight="1" thickTop="1" thickBot="1" x14ac:dyDescent="0.35">
      <c r="A61" s="1"/>
      <c r="B61" s="1"/>
      <c r="C61" s="266">
        <f>AN61</f>
        <v>28</v>
      </c>
      <c r="D61" s="271" t="s">
        <v>144</v>
      </c>
      <c r="E61" s="273"/>
      <c r="F61" s="273"/>
      <c r="G61" s="275"/>
      <c r="H61" s="273"/>
      <c r="I61" s="273"/>
      <c r="J61" s="273"/>
      <c r="K61" s="273"/>
      <c r="L61" s="277"/>
      <c r="M61" s="277"/>
      <c r="N61" s="279"/>
      <c r="O61" s="116" t="s">
        <v>142</v>
      </c>
      <c r="P61" s="106"/>
      <c r="Q61" s="106"/>
      <c r="R61" s="100"/>
      <c r="S61" s="100"/>
      <c r="T61" s="100"/>
      <c r="U61" s="101"/>
      <c r="V61" s="102"/>
      <c r="W61" s="103"/>
      <c r="X61" s="103"/>
      <c r="Y61" s="103"/>
      <c r="Z61" s="103"/>
      <c r="AA61" s="103"/>
      <c r="AB61" s="101"/>
      <c r="AC61" s="102"/>
      <c r="AD61" s="103"/>
      <c r="AE61" s="103"/>
      <c r="AF61" s="103"/>
      <c r="AG61" s="103"/>
      <c r="AH61" s="103"/>
      <c r="AI61" s="103"/>
      <c r="AJ61" s="103"/>
      <c r="AK61" s="1"/>
      <c r="AL61" s="362"/>
      <c r="AM61" s="362"/>
      <c r="AN61" s="363">
        <f>AN59+1</f>
        <v>28</v>
      </c>
      <c r="AO61" s="363" t="s">
        <v>144</v>
      </c>
      <c r="AP61" s="363">
        <f>I61</f>
        <v>0</v>
      </c>
      <c r="AQ61" s="363">
        <f>K61</f>
        <v>0</v>
      </c>
      <c r="AR61" s="363">
        <f t="shared" ref="AR61" si="52">G61</f>
        <v>0</v>
      </c>
      <c r="AS61" s="362"/>
      <c r="AT61" s="362"/>
      <c r="AU61" s="362"/>
      <c r="AV61" s="362"/>
      <c r="AW61" s="362"/>
    </row>
    <row r="62" spans="1:49" ht="30" hidden="1" customHeight="1" thickTop="1" thickBot="1" x14ac:dyDescent="0.35">
      <c r="A62" s="1"/>
      <c r="B62" s="1"/>
      <c r="C62" s="265"/>
      <c r="D62" s="272"/>
      <c r="E62" s="274"/>
      <c r="F62" s="274"/>
      <c r="G62" s="276"/>
      <c r="H62" s="274"/>
      <c r="I62" s="274"/>
      <c r="J62" s="274"/>
      <c r="K62" s="274"/>
      <c r="L62" s="278"/>
      <c r="M62" s="278"/>
      <c r="N62" s="270"/>
      <c r="O62" s="117" t="s">
        <v>143</v>
      </c>
      <c r="P62" s="109"/>
      <c r="Q62" s="109"/>
      <c r="R62" s="120"/>
      <c r="S62" s="121"/>
      <c r="T62" s="121"/>
      <c r="U62" s="120"/>
      <c r="V62" s="122"/>
      <c r="W62" s="123"/>
      <c r="X62" s="123"/>
      <c r="Y62" s="123"/>
      <c r="Z62" s="123"/>
      <c r="AA62" s="123"/>
      <c r="AB62" s="120"/>
      <c r="AC62" s="122"/>
      <c r="AD62" s="123"/>
      <c r="AE62" s="123"/>
      <c r="AF62" s="123"/>
      <c r="AG62" s="123"/>
      <c r="AH62" s="123"/>
      <c r="AI62" s="123"/>
      <c r="AJ62" s="123"/>
      <c r="AK62" s="1"/>
      <c r="AL62" s="362"/>
      <c r="AM62" s="362"/>
      <c r="AN62" s="363" t="str">
        <f>IF((O62="MW"),G62," ")</f>
        <v xml:space="preserve"> </v>
      </c>
      <c r="AO62" s="363" t="s">
        <v>144</v>
      </c>
      <c r="AP62" s="363">
        <f t="shared" ref="AP62:AR62" si="53">AP61</f>
        <v>0</v>
      </c>
      <c r="AQ62" s="363">
        <f t="shared" si="53"/>
        <v>0</v>
      </c>
      <c r="AR62" s="363">
        <f t="shared" si="53"/>
        <v>0</v>
      </c>
      <c r="AS62" s="362"/>
      <c r="AT62" s="362"/>
      <c r="AU62" s="362"/>
      <c r="AV62" s="362"/>
      <c r="AW62" s="362"/>
    </row>
    <row r="63" spans="1:49" ht="30" hidden="1" customHeight="1" thickTop="1" thickBot="1" x14ac:dyDescent="0.35">
      <c r="A63" s="1"/>
      <c r="B63" s="1"/>
      <c r="C63" s="266">
        <f>AN63</f>
        <v>29</v>
      </c>
      <c r="D63" s="271" t="s">
        <v>144</v>
      </c>
      <c r="E63" s="273"/>
      <c r="F63" s="273"/>
      <c r="G63" s="275"/>
      <c r="H63" s="273"/>
      <c r="I63" s="273"/>
      <c r="J63" s="273"/>
      <c r="K63" s="273"/>
      <c r="L63" s="277"/>
      <c r="M63" s="277"/>
      <c r="N63" s="279"/>
      <c r="O63" s="116" t="s">
        <v>142</v>
      </c>
      <c r="P63" s="106"/>
      <c r="Q63" s="106"/>
      <c r="R63" s="100"/>
      <c r="S63" s="100"/>
      <c r="T63" s="100"/>
      <c r="U63" s="101"/>
      <c r="V63" s="102"/>
      <c r="W63" s="103"/>
      <c r="X63" s="103"/>
      <c r="Y63" s="103"/>
      <c r="Z63" s="103"/>
      <c r="AA63" s="103"/>
      <c r="AB63" s="101"/>
      <c r="AC63" s="102"/>
      <c r="AD63" s="103"/>
      <c r="AE63" s="103"/>
      <c r="AF63" s="103"/>
      <c r="AG63" s="103"/>
      <c r="AH63" s="103"/>
      <c r="AI63" s="103"/>
      <c r="AJ63" s="103"/>
      <c r="AK63" s="1"/>
      <c r="AL63" s="362"/>
      <c r="AM63" s="362"/>
      <c r="AN63" s="363">
        <f>AN61+1</f>
        <v>29</v>
      </c>
      <c r="AO63" s="363" t="s">
        <v>144</v>
      </c>
      <c r="AP63" s="363">
        <f>I63</f>
        <v>0</v>
      </c>
      <c r="AQ63" s="363">
        <f>K63</f>
        <v>0</v>
      </c>
      <c r="AR63" s="363">
        <f t="shared" ref="AR63" si="54">G63</f>
        <v>0</v>
      </c>
      <c r="AS63" s="362"/>
      <c r="AT63" s="362"/>
      <c r="AU63" s="362"/>
      <c r="AV63" s="362"/>
      <c r="AW63" s="362"/>
    </row>
    <row r="64" spans="1:49" ht="30" hidden="1" customHeight="1" thickTop="1" thickBot="1" x14ac:dyDescent="0.35">
      <c r="A64" s="1"/>
      <c r="B64" s="1"/>
      <c r="C64" s="265"/>
      <c r="D64" s="272"/>
      <c r="E64" s="274"/>
      <c r="F64" s="274"/>
      <c r="G64" s="276"/>
      <c r="H64" s="274"/>
      <c r="I64" s="274"/>
      <c r="J64" s="274"/>
      <c r="K64" s="274"/>
      <c r="L64" s="278"/>
      <c r="M64" s="278"/>
      <c r="N64" s="270"/>
      <c r="O64" s="117" t="s">
        <v>143</v>
      </c>
      <c r="P64" s="109"/>
      <c r="Q64" s="109"/>
      <c r="R64" s="120"/>
      <c r="S64" s="121"/>
      <c r="T64" s="121"/>
      <c r="U64" s="120"/>
      <c r="V64" s="122"/>
      <c r="W64" s="123"/>
      <c r="X64" s="123"/>
      <c r="Y64" s="123"/>
      <c r="Z64" s="123"/>
      <c r="AA64" s="123"/>
      <c r="AB64" s="120"/>
      <c r="AC64" s="122"/>
      <c r="AD64" s="123"/>
      <c r="AE64" s="123"/>
      <c r="AF64" s="123"/>
      <c r="AG64" s="123"/>
      <c r="AH64" s="123"/>
      <c r="AI64" s="123"/>
      <c r="AJ64" s="123"/>
      <c r="AK64" s="1"/>
      <c r="AL64" s="362"/>
      <c r="AM64" s="362"/>
      <c r="AN64" s="363" t="str">
        <f>IF((O64="MW"),G64," ")</f>
        <v xml:space="preserve"> </v>
      </c>
      <c r="AO64" s="363" t="s">
        <v>144</v>
      </c>
      <c r="AP64" s="363">
        <f t="shared" ref="AP64:AR64" si="55">AP63</f>
        <v>0</v>
      </c>
      <c r="AQ64" s="363">
        <f t="shared" si="55"/>
        <v>0</v>
      </c>
      <c r="AR64" s="363">
        <f t="shared" si="55"/>
        <v>0</v>
      </c>
      <c r="AS64" s="362"/>
      <c r="AT64" s="362"/>
      <c r="AU64" s="362"/>
      <c r="AV64" s="362"/>
      <c r="AW64" s="362"/>
    </row>
    <row r="65" spans="1:49" ht="30" customHeight="1" thickTop="1" thickBot="1" x14ac:dyDescent="0.35">
      <c r="A65" s="1"/>
      <c r="B65" s="1"/>
      <c r="C65" s="266">
        <f>AN65</f>
        <v>30</v>
      </c>
      <c r="D65" s="271" t="s">
        <v>144</v>
      </c>
      <c r="E65" s="273"/>
      <c r="F65" s="273"/>
      <c r="G65" s="275"/>
      <c r="H65" s="273"/>
      <c r="I65" s="273"/>
      <c r="J65" s="273"/>
      <c r="K65" s="273"/>
      <c r="L65" s="277"/>
      <c r="M65" s="277"/>
      <c r="N65" s="279"/>
      <c r="O65" s="116" t="s">
        <v>142</v>
      </c>
      <c r="P65" s="106"/>
      <c r="Q65" s="106"/>
      <c r="R65" s="100"/>
      <c r="S65" s="100"/>
      <c r="T65" s="100"/>
      <c r="U65" s="101"/>
      <c r="V65" s="102"/>
      <c r="W65" s="103"/>
      <c r="X65" s="103"/>
      <c r="Y65" s="103"/>
      <c r="Z65" s="103"/>
      <c r="AA65" s="103"/>
      <c r="AB65" s="101"/>
      <c r="AC65" s="102"/>
      <c r="AD65" s="103"/>
      <c r="AE65" s="103"/>
      <c r="AF65" s="103"/>
      <c r="AG65" s="103"/>
      <c r="AH65" s="103"/>
      <c r="AI65" s="103"/>
      <c r="AJ65" s="103"/>
      <c r="AK65" s="1"/>
      <c r="AL65" s="362"/>
      <c r="AM65" s="362"/>
      <c r="AN65" s="363">
        <f>AN63+1</f>
        <v>30</v>
      </c>
      <c r="AO65" s="363" t="s">
        <v>144</v>
      </c>
      <c r="AP65" s="363">
        <f>I65</f>
        <v>0</v>
      </c>
      <c r="AQ65" s="363">
        <f>K65</f>
        <v>0</v>
      </c>
      <c r="AR65" s="363">
        <f t="shared" ref="AR65" si="56">G65</f>
        <v>0</v>
      </c>
      <c r="AS65" s="362"/>
      <c r="AT65" s="362"/>
      <c r="AU65" s="362"/>
      <c r="AV65" s="362"/>
      <c r="AW65" s="362"/>
    </row>
    <row r="66" spans="1:49" ht="30" customHeight="1" thickTop="1" thickBot="1" x14ac:dyDescent="0.35">
      <c r="A66" s="1"/>
      <c r="B66" s="1"/>
      <c r="C66" s="265"/>
      <c r="D66" s="272"/>
      <c r="E66" s="274"/>
      <c r="F66" s="274"/>
      <c r="G66" s="276"/>
      <c r="H66" s="274"/>
      <c r="I66" s="274"/>
      <c r="J66" s="274"/>
      <c r="K66" s="274"/>
      <c r="L66" s="278"/>
      <c r="M66" s="278"/>
      <c r="N66" s="270"/>
      <c r="O66" s="117" t="s">
        <v>143</v>
      </c>
      <c r="P66" s="109"/>
      <c r="Q66" s="109"/>
      <c r="R66" s="120"/>
      <c r="S66" s="121"/>
      <c r="T66" s="121"/>
      <c r="U66" s="120"/>
      <c r="V66" s="122"/>
      <c r="W66" s="123"/>
      <c r="X66" s="123"/>
      <c r="Y66" s="123"/>
      <c r="Z66" s="123"/>
      <c r="AA66" s="123"/>
      <c r="AB66" s="120"/>
      <c r="AC66" s="122"/>
      <c r="AD66" s="123"/>
      <c r="AE66" s="123"/>
      <c r="AF66" s="123"/>
      <c r="AG66" s="123"/>
      <c r="AH66" s="123"/>
      <c r="AI66" s="123"/>
      <c r="AJ66" s="123"/>
      <c r="AK66" s="1"/>
      <c r="AL66" s="362"/>
      <c r="AM66" s="362"/>
      <c r="AN66" s="363" t="str">
        <f>IF((O66="MW"),G66," ")</f>
        <v xml:space="preserve"> </v>
      </c>
      <c r="AO66" s="363" t="s">
        <v>144</v>
      </c>
      <c r="AP66" s="363">
        <f t="shared" ref="AP66:AR66" si="57">AP65</f>
        <v>0</v>
      </c>
      <c r="AQ66" s="363">
        <f t="shared" si="57"/>
        <v>0</v>
      </c>
      <c r="AR66" s="363">
        <f t="shared" si="57"/>
        <v>0</v>
      </c>
      <c r="AS66" s="362"/>
      <c r="AT66" s="362"/>
      <c r="AU66" s="362"/>
      <c r="AV66" s="362"/>
      <c r="AW66" s="362"/>
    </row>
    <row r="67" spans="1:49" ht="30" customHeight="1" thickTop="1" thickBot="1" x14ac:dyDescent="0.35">
      <c r="A67" s="1"/>
      <c r="B67" s="1"/>
      <c r="C67" s="266">
        <f>AN67</f>
        <v>31</v>
      </c>
      <c r="D67" s="271" t="s">
        <v>145</v>
      </c>
      <c r="E67" s="273"/>
      <c r="F67" s="273"/>
      <c r="G67" s="275"/>
      <c r="H67" s="273"/>
      <c r="I67" s="273"/>
      <c r="J67" s="273"/>
      <c r="K67" s="273"/>
      <c r="L67" s="277"/>
      <c r="M67" s="277"/>
      <c r="N67" s="279"/>
      <c r="O67" s="116" t="s">
        <v>142</v>
      </c>
      <c r="P67" s="106"/>
      <c r="Q67" s="106"/>
      <c r="R67" s="100"/>
      <c r="S67" s="100"/>
      <c r="T67" s="100"/>
      <c r="U67" s="101"/>
      <c r="V67" s="102"/>
      <c r="W67" s="103"/>
      <c r="X67" s="103"/>
      <c r="Y67" s="103"/>
      <c r="Z67" s="103"/>
      <c r="AA67" s="103"/>
      <c r="AB67" s="101"/>
      <c r="AC67" s="102"/>
      <c r="AD67" s="103"/>
      <c r="AE67" s="103"/>
      <c r="AF67" s="103"/>
      <c r="AG67" s="103"/>
      <c r="AH67" s="103"/>
      <c r="AI67" s="103"/>
      <c r="AJ67" s="103"/>
      <c r="AK67" s="1"/>
      <c r="AL67" s="364">
        <v>0.5</v>
      </c>
      <c r="AM67" s="362"/>
      <c r="AN67" s="363">
        <f>AN65+1</f>
        <v>31</v>
      </c>
      <c r="AO67" s="363" t="s">
        <v>145</v>
      </c>
      <c r="AP67" s="363">
        <f>I67</f>
        <v>0</v>
      </c>
      <c r="AQ67" s="363">
        <f>K67</f>
        <v>0</v>
      </c>
      <c r="AR67" s="363">
        <f t="shared" ref="AR67" si="58">G67</f>
        <v>0</v>
      </c>
      <c r="AS67" s="362"/>
      <c r="AT67" s="362"/>
      <c r="AU67" s="362"/>
      <c r="AV67" s="362"/>
      <c r="AW67" s="362"/>
    </row>
    <row r="68" spans="1:49" ht="30" customHeight="1" thickTop="1" thickBot="1" x14ac:dyDescent="0.35">
      <c r="A68" s="1"/>
      <c r="B68" s="1"/>
      <c r="C68" s="265"/>
      <c r="D68" s="272"/>
      <c r="E68" s="274"/>
      <c r="F68" s="274"/>
      <c r="G68" s="276"/>
      <c r="H68" s="274"/>
      <c r="I68" s="274"/>
      <c r="J68" s="274"/>
      <c r="K68" s="274"/>
      <c r="L68" s="278"/>
      <c r="M68" s="278"/>
      <c r="N68" s="270"/>
      <c r="O68" s="117" t="s">
        <v>143</v>
      </c>
      <c r="P68" s="109"/>
      <c r="Q68" s="109"/>
      <c r="R68" s="120"/>
      <c r="S68" s="121"/>
      <c r="T68" s="121"/>
      <c r="U68" s="120"/>
      <c r="V68" s="122"/>
      <c r="W68" s="123"/>
      <c r="X68" s="123"/>
      <c r="Y68" s="123"/>
      <c r="Z68" s="123"/>
      <c r="AA68" s="123"/>
      <c r="AB68" s="120"/>
      <c r="AC68" s="122"/>
      <c r="AD68" s="123"/>
      <c r="AE68" s="123"/>
      <c r="AF68" s="123"/>
      <c r="AG68" s="123"/>
      <c r="AH68" s="123"/>
      <c r="AI68" s="123"/>
      <c r="AJ68" s="123"/>
      <c r="AK68" s="1"/>
      <c r="AL68" s="362"/>
      <c r="AM68" s="362"/>
      <c r="AN68" s="363" t="str">
        <f>IF((O68="MW"),G68," ")</f>
        <v xml:space="preserve"> </v>
      </c>
      <c r="AO68" s="363" t="s">
        <v>145</v>
      </c>
      <c r="AP68" s="363">
        <f t="shared" ref="AP68:AR68" si="59">AP67</f>
        <v>0</v>
      </c>
      <c r="AQ68" s="363">
        <f t="shared" si="59"/>
        <v>0</v>
      </c>
      <c r="AR68" s="363">
        <f t="shared" si="59"/>
        <v>0</v>
      </c>
      <c r="AS68" s="362"/>
      <c r="AT68" s="362"/>
      <c r="AU68" s="362"/>
      <c r="AV68" s="362"/>
      <c r="AW68" s="362"/>
    </row>
    <row r="69" spans="1:49" ht="30" customHeight="1" thickTop="1" thickBot="1" x14ac:dyDescent="0.35">
      <c r="A69" s="1"/>
      <c r="B69" s="1"/>
      <c r="C69" s="266">
        <f>AN69</f>
        <v>32</v>
      </c>
      <c r="D69" s="271" t="s">
        <v>145</v>
      </c>
      <c r="E69" s="273"/>
      <c r="F69" s="273"/>
      <c r="G69" s="275"/>
      <c r="H69" s="273"/>
      <c r="I69" s="273"/>
      <c r="J69" s="273"/>
      <c r="K69" s="273"/>
      <c r="L69" s="277"/>
      <c r="M69" s="277"/>
      <c r="N69" s="279"/>
      <c r="O69" s="116" t="s">
        <v>142</v>
      </c>
      <c r="P69" s="106"/>
      <c r="Q69" s="106"/>
      <c r="R69" s="100"/>
      <c r="S69" s="100"/>
      <c r="T69" s="100"/>
      <c r="U69" s="101"/>
      <c r="V69" s="102"/>
      <c r="W69" s="103"/>
      <c r="X69" s="103"/>
      <c r="Y69" s="103"/>
      <c r="Z69" s="103"/>
      <c r="AA69" s="103"/>
      <c r="AB69" s="101"/>
      <c r="AC69" s="102"/>
      <c r="AD69" s="103"/>
      <c r="AE69" s="103"/>
      <c r="AF69" s="103"/>
      <c r="AG69" s="103"/>
      <c r="AH69" s="103"/>
      <c r="AI69" s="103"/>
      <c r="AJ69" s="103"/>
      <c r="AK69" s="1"/>
      <c r="AL69" s="364">
        <v>0.3</v>
      </c>
      <c r="AM69" s="362"/>
      <c r="AN69" s="363">
        <f>AN67+1</f>
        <v>32</v>
      </c>
      <c r="AO69" s="363" t="s">
        <v>145</v>
      </c>
      <c r="AP69" s="363">
        <f>I69</f>
        <v>0</v>
      </c>
      <c r="AQ69" s="363">
        <f>K69</f>
        <v>0</v>
      </c>
      <c r="AR69" s="363">
        <f t="shared" ref="AR69" si="60">G69</f>
        <v>0</v>
      </c>
      <c r="AS69" s="362"/>
      <c r="AT69" s="362"/>
      <c r="AU69" s="362"/>
      <c r="AV69" s="362"/>
      <c r="AW69" s="362"/>
    </row>
    <row r="70" spans="1:49" ht="30" customHeight="1" thickTop="1" thickBot="1" x14ac:dyDescent="0.35">
      <c r="A70" s="1"/>
      <c r="B70" s="1"/>
      <c r="C70" s="265"/>
      <c r="D70" s="272"/>
      <c r="E70" s="274"/>
      <c r="F70" s="274"/>
      <c r="G70" s="276"/>
      <c r="H70" s="274"/>
      <c r="I70" s="274"/>
      <c r="J70" s="274"/>
      <c r="K70" s="274"/>
      <c r="L70" s="278"/>
      <c r="M70" s="278"/>
      <c r="N70" s="270"/>
      <c r="O70" s="117" t="s">
        <v>143</v>
      </c>
      <c r="P70" s="109"/>
      <c r="Q70" s="109"/>
      <c r="R70" s="120"/>
      <c r="S70" s="121"/>
      <c r="T70" s="121"/>
      <c r="U70" s="120"/>
      <c r="V70" s="122"/>
      <c r="W70" s="123"/>
      <c r="X70" s="123"/>
      <c r="Y70" s="123"/>
      <c r="Z70" s="123"/>
      <c r="AA70" s="123"/>
      <c r="AB70" s="120"/>
      <c r="AC70" s="122"/>
      <c r="AD70" s="123"/>
      <c r="AE70" s="123"/>
      <c r="AF70" s="123"/>
      <c r="AG70" s="123"/>
      <c r="AH70" s="123"/>
      <c r="AI70" s="123"/>
      <c r="AJ70" s="123"/>
      <c r="AK70" s="1"/>
      <c r="AL70" s="362"/>
      <c r="AM70" s="362"/>
      <c r="AN70" s="363" t="str">
        <f>IF((O70="MW"),G70," ")</f>
        <v xml:space="preserve"> </v>
      </c>
      <c r="AO70" s="363" t="s">
        <v>145</v>
      </c>
      <c r="AP70" s="363">
        <f t="shared" ref="AP70:AR70" si="61">AP69</f>
        <v>0</v>
      </c>
      <c r="AQ70" s="363">
        <f t="shared" si="61"/>
        <v>0</v>
      </c>
      <c r="AR70" s="363">
        <f t="shared" si="61"/>
        <v>0</v>
      </c>
      <c r="AS70" s="362"/>
      <c r="AT70" s="362"/>
      <c r="AU70" s="362"/>
      <c r="AV70" s="362"/>
      <c r="AW70" s="362"/>
    </row>
    <row r="71" spans="1:49" ht="30" customHeight="1" thickTop="1" thickBot="1" x14ac:dyDescent="0.35">
      <c r="A71" s="1"/>
      <c r="B71" s="1"/>
      <c r="C71" s="266">
        <f>AN71</f>
        <v>33</v>
      </c>
      <c r="D71" s="271" t="s">
        <v>145</v>
      </c>
      <c r="E71" s="273"/>
      <c r="F71" s="273"/>
      <c r="G71" s="275"/>
      <c r="H71" s="273"/>
      <c r="I71" s="273"/>
      <c r="J71" s="273"/>
      <c r="K71" s="273"/>
      <c r="L71" s="277"/>
      <c r="M71" s="277"/>
      <c r="N71" s="279"/>
      <c r="O71" s="116" t="s">
        <v>142</v>
      </c>
      <c r="P71" s="106"/>
      <c r="Q71" s="106"/>
      <c r="R71" s="100"/>
      <c r="S71" s="100"/>
      <c r="T71" s="100"/>
      <c r="U71" s="101"/>
      <c r="V71" s="102"/>
      <c r="W71" s="103"/>
      <c r="X71" s="103"/>
      <c r="Y71" s="103"/>
      <c r="Z71" s="103"/>
      <c r="AA71" s="103"/>
      <c r="AB71" s="101"/>
      <c r="AC71" s="102"/>
      <c r="AD71" s="103"/>
      <c r="AE71" s="103"/>
      <c r="AF71" s="103"/>
      <c r="AG71" s="103"/>
      <c r="AH71" s="103"/>
      <c r="AI71" s="103"/>
      <c r="AJ71" s="103"/>
      <c r="AK71" s="1"/>
      <c r="AL71" s="364">
        <v>0.2</v>
      </c>
      <c r="AM71" s="362"/>
      <c r="AN71" s="363">
        <f>AN69+1</f>
        <v>33</v>
      </c>
      <c r="AO71" s="363" t="s">
        <v>145</v>
      </c>
      <c r="AP71" s="363">
        <f>I71</f>
        <v>0</v>
      </c>
      <c r="AQ71" s="363">
        <f>K71</f>
        <v>0</v>
      </c>
      <c r="AR71" s="363">
        <f t="shared" ref="AR71" si="62">G71</f>
        <v>0</v>
      </c>
      <c r="AS71" s="362"/>
      <c r="AT71" s="362"/>
      <c r="AU71" s="362"/>
      <c r="AV71" s="362"/>
      <c r="AW71" s="362"/>
    </row>
    <row r="72" spans="1:49" ht="30" customHeight="1" thickTop="1" thickBot="1" x14ac:dyDescent="0.35">
      <c r="A72" s="1"/>
      <c r="B72" s="1"/>
      <c r="C72" s="265"/>
      <c r="D72" s="272"/>
      <c r="E72" s="274"/>
      <c r="F72" s="274"/>
      <c r="G72" s="276"/>
      <c r="H72" s="274"/>
      <c r="I72" s="274"/>
      <c r="J72" s="274"/>
      <c r="K72" s="274"/>
      <c r="L72" s="278"/>
      <c r="M72" s="278"/>
      <c r="N72" s="270"/>
      <c r="O72" s="117" t="s">
        <v>143</v>
      </c>
      <c r="P72" s="109"/>
      <c r="Q72" s="109"/>
      <c r="R72" s="120"/>
      <c r="S72" s="121"/>
      <c r="T72" s="121"/>
      <c r="U72" s="120"/>
      <c r="V72" s="122"/>
      <c r="W72" s="123"/>
      <c r="X72" s="123"/>
      <c r="Y72" s="123"/>
      <c r="Z72" s="123"/>
      <c r="AA72" s="123"/>
      <c r="AB72" s="120"/>
      <c r="AC72" s="122"/>
      <c r="AD72" s="123"/>
      <c r="AE72" s="123"/>
      <c r="AF72" s="123"/>
      <c r="AG72" s="123"/>
      <c r="AH72" s="123"/>
      <c r="AI72" s="123"/>
      <c r="AJ72" s="123"/>
      <c r="AK72" s="1"/>
      <c r="AL72" s="362"/>
      <c r="AM72" s="362"/>
      <c r="AN72" s="363" t="str">
        <f>IF((O72="MW"),G72," ")</f>
        <v xml:space="preserve"> </v>
      </c>
      <c r="AO72" s="363" t="s">
        <v>145</v>
      </c>
      <c r="AP72" s="363">
        <f t="shared" ref="AP72:AR72" si="63">AP71</f>
        <v>0</v>
      </c>
      <c r="AQ72" s="363">
        <f t="shared" si="63"/>
        <v>0</v>
      </c>
      <c r="AR72" s="363">
        <f t="shared" si="63"/>
        <v>0</v>
      </c>
      <c r="AS72" s="362"/>
      <c r="AT72" s="362"/>
      <c r="AU72" s="362"/>
      <c r="AV72" s="362"/>
      <c r="AW72" s="362"/>
    </row>
    <row r="73" spans="1:49" ht="30" customHeight="1" thickTop="1" thickBot="1" x14ac:dyDescent="0.35">
      <c r="A73" s="1"/>
      <c r="B73" s="1"/>
      <c r="C73" s="266">
        <f>AN73</f>
        <v>34</v>
      </c>
      <c r="D73" s="271" t="s">
        <v>145</v>
      </c>
      <c r="E73" s="273"/>
      <c r="F73" s="273"/>
      <c r="G73" s="275"/>
      <c r="H73" s="273"/>
      <c r="I73" s="273"/>
      <c r="J73" s="273"/>
      <c r="K73" s="273"/>
      <c r="L73" s="277"/>
      <c r="M73" s="277"/>
      <c r="N73" s="279"/>
      <c r="O73" s="116" t="s">
        <v>142</v>
      </c>
      <c r="P73" s="106"/>
      <c r="Q73" s="106"/>
      <c r="R73" s="100"/>
      <c r="S73" s="100"/>
      <c r="T73" s="100"/>
      <c r="U73" s="101"/>
      <c r="V73" s="102"/>
      <c r="W73" s="103"/>
      <c r="X73" s="103"/>
      <c r="Y73" s="103"/>
      <c r="Z73" s="103"/>
      <c r="AA73" s="103"/>
      <c r="AB73" s="101"/>
      <c r="AC73" s="102"/>
      <c r="AD73" s="103"/>
      <c r="AE73" s="103"/>
      <c r="AF73" s="103"/>
      <c r="AG73" s="103"/>
      <c r="AH73" s="103"/>
      <c r="AI73" s="103"/>
      <c r="AJ73" s="103"/>
      <c r="AK73" s="1"/>
      <c r="AL73" s="362"/>
      <c r="AM73" s="362"/>
      <c r="AN73" s="363">
        <f>AN71+1</f>
        <v>34</v>
      </c>
      <c r="AO73" s="363" t="s">
        <v>145</v>
      </c>
      <c r="AP73" s="363">
        <f>I73</f>
        <v>0</v>
      </c>
      <c r="AQ73" s="363">
        <f>K73</f>
        <v>0</v>
      </c>
      <c r="AR73" s="363">
        <f t="shared" ref="AR73" si="64">G73</f>
        <v>0</v>
      </c>
      <c r="AS73" s="362"/>
      <c r="AT73" s="362"/>
      <c r="AU73" s="362"/>
      <c r="AV73" s="362"/>
      <c r="AW73" s="362"/>
    </row>
    <row r="74" spans="1:49" ht="30" customHeight="1" thickTop="1" thickBot="1" x14ac:dyDescent="0.35">
      <c r="A74" s="1"/>
      <c r="B74" s="1"/>
      <c r="C74" s="265"/>
      <c r="D74" s="272"/>
      <c r="E74" s="274"/>
      <c r="F74" s="274"/>
      <c r="G74" s="276"/>
      <c r="H74" s="274"/>
      <c r="I74" s="274"/>
      <c r="J74" s="274"/>
      <c r="K74" s="274"/>
      <c r="L74" s="278"/>
      <c r="M74" s="278"/>
      <c r="N74" s="270"/>
      <c r="O74" s="117" t="s">
        <v>143</v>
      </c>
      <c r="P74" s="109"/>
      <c r="Q74" s="109"/>
      <c r="R74" s="120"/>
      <c r="S74" s="121"/>
      <c r="T74" s="121"/>
      <c r="U74" s="120"/>
      <c r="V74" s="122"/>
      <c r="W74" s="123"/>
      <c r="X74" s="123"/>
      <c r="Y74" s="123"/>
      <c r="Z74" s="123"/>
      <c r="AA74" s="123"/>
      <c r="AB74" s="120"/>
      <c r="AC74" s="122"/>
      <c r="AD74" s="123"/>
      <c r="AE74" s="123"/>
      <c r="AF74" s="123"/>
      <c r="AG74" s="123"/>
      <c r="AH74" s="123"/>
      <c r="AI74" s="123"/>
      <c r="AJ74" s="123"/>
      <c r="AK74" s="1"/>
      <c r="AL74" s="362"/>
      <c r="AM74" s="362"/>
      <c r="AN74" s="363" t="str">
        <f>IF((O74="MW"),G74," ")</f>
        <v xml:space="preserve"> </v>
      </c>
      <c r="AO74" s="363" t="s">
        <v>145</v>
      </c>
      <c r="AP74" s="363">
        <f t="shared" ref="AP74:AR74" si="65">AP73</f>
        <v>0</v>
      </c>
      <c r="AQ74" s="363">
        <f t="shared" si="65"/>
        <v>0</v>
      </c>
      <c r="AR74" s="363">
        <f t="shared" si="65"/>
        <v>0</v>
      </c>
      <c r="AS74" s="362"/>
      <c r="AT74" s="362"/>
      <c r="AU74" s="362"/>
      <c r="AV74" s="362"/>
      <c r="AW74" s="362"/>
    </row>
    <row r="75" spans="1:49" ht="30" customHeight="1" thickTop="1" thickBot="1" x14ac:dyDescent="0.35">
      <c r="A75" s="1"/>
      <c r="B75" s="1"/>
      <c r="C75" s="266">
        <f>AN75</f>
        <v>35</v>
      </c>
      <c r="D75" s="271" t="s">
        <v>145</v>
      </c>
      <c r="E75" s="273"/>
      <c r="F75" s="273"/>
      <c r="G75" s="275"/>
      <c r="H75" s="273"/>
      <c r="I75" s="273"/>
      <c r="J75" s="273"/>
      <c r="K75" s="273"/>
      <c r="L75" s="277"/>
      <c r="M75" s="277"/>
      <c r="N75" s="279"/>
      <c r="O75" s="116" t="s">
        <v>142</v>
      </c>
      <c r="P75" s="106"/>
      <c r="Q75" s="106"/>
      <c r="R75" s="100"/>
      <c r="S75" s="100"/>
      <c r="T75" s="100"/>
      <c r="U75" s="101"/>
      <c r="V75" s="102"/>
      <c r="W75" s="103"/>
      <c r="X75" s="103"/>
      <c r="Y75" s="103"/>
      <c r="Z75" s="103"/>
      <c r="AA75" s="103"/>
      <c r="AB75" s="101"/>
      <c r="AC75" s="102"/>
      <c r="AD75" s="103"/>
      <c r="AE75" s="103"/>
      <c r="AF75" s="103"/>
      <c r="AG75" s="103"/>
      <c r="AH75" s="103"/>
      <c r="AI75" s="103"/>
      <c r="AJ75" s="103"/>
      <c r="AK75" s="1"/>
      <c r="AL75" s="362"/>
      <c r="AM75" s="362"/>
      <c r="AN75" s="363">
        <f>AN73+1</f>
        <v>35</v>
      </c>
      <c r="AO75" s="363" t="s">
        <v>145</v>
      </c>
      <c r="AP75" s="363">
        <f>I75</f>
        <v>0</v>
      </c>
      <c r="AQ75" s="363">
        <f>K75</f>
        <v>0</v>
      </c>
      <c r="AR75" s="363">
        <f t="shared" ref="AR75" si="66">G75</f>
        <v>0</v>
      </c>
      <c r="AS75" s="362"/>
      <c r="AT75" s="362"/>
      <c r="AU75" s="362"/>
      <c r="AV75" s="362"/>
      <c r="AW75" s="362"/>
    </row>
    <row r="76" spans="1:49" ht="30" customHeight="1" thickTop="1" thickBot="1" x14ac:dyDescent="0.35">
      <c r="A76" s="1"/>
      <c r="B76" s="1"/>
      <c r="C76" s="265"/>
      <c r="D76" s="272"/>
      <c r="E76" s="274"/>
      <c r="F76" s="274"/>
      <c r="G76" s="276"/>
      <c r="H76" s="274"/>
      <c r="I76" s="274"/>
      <c r="J76" s="274"/>
      <c r="K76" s="274"/>
      <c r="L76" s="278"/>
      <c r="M76" s="278"/>
      <c r="N76" s="270"/>
      <c r="O76" s="117" t="s">
        <v>143</v>
      </c>
      <c r="P76" s="109"/>
      <c r="Q76" s="109"/>
      <c r="R76" s="120"/>
      <c r="S76" s="121"/>
      <c r="T76" s="121"/>
      <c r="U76" s="120"/>
      <c r="V76" s="122"/>
      <c r="W76" s="123"/>
      <c r="X76" s="123"/>
      <c r="Y76" s="123"/>
      <c r="Z76" s="123"/>
      <c r="AA76" s="123"/>
      <c r="AB76" s="120"/>
      <c r="AC76" s="122"/>
      <c r="AD76" s="123"/>
      <c r="AE76" s="123"/>
      <c r="AF76" s="123"/>
      <c r="AG76" s="123"/>
      <c r="AH76" s="123"/>
      <c r="AI76" s="123"/>
      <c r="AJ76" s="123"/>
      <c r="AK76" s="1"/>
      <c r="AL76" s="362"/>
      <c r="AM76" s="362"/>
      <c r="AN76" s="363" t="str">
        <f>IF((O76="MW"),G76," ")</f>
        <v xml:space="preserve"> </v>
      </c>
      <c r="AO76" s="363" t="s">
        <v>145</v>
      </c>
      <c r="AP76" s="363">
        <f t="shared" ref="AP76:AR76" si="67">AP75</f>
        <v>0</v>
      </c>
      <c r="AQ76" s="363">
        <f t="shared" si="67"/>
        <v>0</v>
      </c>
      <c r="AR76" s="363">
        <f t="shared" si="67"/>
        <v>0</v>
      </c>
      <c r="AS76" s="362"/>
      <c r="AT76" s="362"/>
      <c r="AU76" s="362"/>
      <c r="AV76" s="362"/>
      <c r="AW76" s="362"/>
    </row>
    <row r="77" spans="1:49" ht="30" hidden="1" customHeight="1" thickTop="1" thickBot="1" x14ac:dyDescent="0.35">
      <c r="A77" s="1"/>
      <c r="B77" s="1"/>
      <c r="C77" s="266">
        <f>AN77</f>
        <v>36</v>
      </c>
      <c r="D77" s="271" t="s">
        <v>145</v>
      </c>
      <c r="E77" s="273"/>
      <c r="F77" s="273"/>
      <c r="G77" s="275"/>
      <c r="H77" s="273"/>
      <c r="I77" s="273"/>
      <c r="J77" s="273"/>
      <c r="K77" s="273"/>
      <c r="L77" s="277"/>
      <c r="M77" s="277"/>
      <c r="N77" s="279"/>
      <c r="O77" s="116" t="s">
        <v>142</v>
      </c>
      <c r="P77" s="106"/>
      <c r="Q77" s="106"/>
      <c r="R77" s="100"/>
      <c r="S77" s="100"/>
      <c r="T77" s="100"/>
      <c r="U77" s="101"/>
      <c r="V77" s="102"/>
      <c r="W77" s="103"/>
      <c r="X77" s="103"/>
      <c r="Y77" s="103"/>
      <c r="Z77" s="103"/>
      <c r="AA77" s="103"/>
      <c r="AB77" s="101"/>
      <c r="AC77" s="102"/>
      <c r="AD77" s="103"/>
      <c r="AE77" s="103"/>
      <c r="AF77" s="103"/>
      <c r="AG77" s="103"/>
      <c r="AH77" s="103"/>
      <c r="AI77" s="103"/>
      <c r="AJ77" s="103"/>
      <c r="AK77" s="1"/>
      <c r="AL77" s="362"/>
      <c r="AM77" s="362"/>
      <c r="AN77" s="363">
        <f>AN75+1</f>
        <v>36</v>
      </c>
      <c r="AO77" s="363" t="s">
        <v>145</v>
      </c>
      <c r="AP77" s="363">
        <f>I77</f>
        <v>0</v>
      </c>
      <c r="AQ77" s="363">
        <f>K77</f>
        <v>0</v>
      </c>
      <c r="AR77" s="363">
        <f t="shared" ref="AR77" si="68">G77</f>
        <v>0</v>
      </c>
      <c r="AS77" s="362"/>
      <c r="AT77" s="362"/>
      <c r="AU77" s="362"/>
      <c r="AV77" s="362"/>
      <c r="AW77" s="362"/>
    </row>
    <row r="78" spans="1:49" ht="30" hidden="1" customHeight="1" thickTop="1" thickBot="1" x14ac:dyDescent="0.35">
      <c r="A78" s="1"/>
      <c r="B78" s="1"/>
      <c r="C78" s="265"/>
      <c r="D78" s="272"/>
      <c r="E78" s="274"/>
      <c r="F78" s="274"/>
      <c r="G78" s="276"/>
      <c r="H78" s="274"/>
      <c r="I78" s="274"/>
      <c r="J78" s="274"/>
      <c r="K78" s="274"/>
      <c r="L78" s="278"/>
      <c r="M78" s="278"/>
      <c r="N78" s="270"/>
      <c r="O78" s="117" t="s">
        <v>143</v>
      </c>
      <c r="P78" s="109"/>
      <c r="Q78" s="109"/>
      <c r="R78" s="120"/>
      <c r="S78" s="121"/>
      <c r="T78" s="121"/>
      <c r="U78" s="120"/>
      <c r="V78" s="122"/>
      <c r="W78" s="123"/>
      <c r="X78" s="123"/>
      <c r="Y78" s="123"/>
      <c r="Z78" s="123"/>
      <c r="AA78" s="123"/>
      <c r="AB78" s="120"/>
      <c r="AC78" s="122"/>
      <c r="AD78" s="123"/>
      <c r="AE78" s="123"/>
      <c r="AF78" s="123"/>
      <c r="AG78" s="123"/>
      <c r="AH78" s="123"/>
      <c r="AI78" s="123"/>
      <c r="AJ78" s="123"/>
      <c r="AK78" s="1"/>
      <c r="AL78" s="362"/>
      <c r="AM78" s="362"/>
      <c r="AN78" s="363" t="str">
        <f>IF((O78="MW"),G78," ")</f>
        <v xml:space="preserve"> </v>
      </c>
      <c r="AO78" s="363" t="s">
        <v>145</v>
      </c>
      <c r="AP78" s="363">
        <f t="shared" ref="AP78:AR78" si="69">AP77</f>
        <v>0</v>
      </c>
      <c r="AQ78" s="363">
        <f t="shared" si="69"/>
        <v>0</v>
      </c>
      <c r="AR78" s="363">
        <f t="shared" si="69"/>
        <v>0</v>
      </c>
      <c r="AS78" s="362"/>
      <c r="AT78" s="362"/>
      <c r="AU78" s="362"/>
      <c r="AV78" s="362"/>
      <c r="AW78" s="362"/>
    </row>
    <row r="79" spans="1:49" ht="30" hidden="1" customHeight="1" thickTop="1" thickBot="1" x14ac:dyDescent="0.35">
      <c r="A79" s="1"/>
      <c r="B79" s="1"/>
      <c r="C79" s="266">
        <f>AN79</f>
        <v>37</v>
      </c>
      <c r="D79" s="271" t="s">
        <v>145</v>
      </c>
      <c r="E79" s="273"/>
      <c r="F79" s="273"/>
      <c r="G79" s="275"/>
      <c r="H79" s="273"/>
      <c r="I79" s="273"/>
      <c r="J79" s="273"/>
      <c r="K79" s="273"/>
      <c r="L79" s="277"/>
      <c r="M79" s="277"/>
      <c r="N79" s="279"/>
      <c r="O79" s="116" t="s">
        <v>142</v>
      </c>
      <c r="P79" s="106"/>
      <c r="Q79" s="106"/>
      <c r="R79" s="100"/>
      <c r="S79" s="100"/>
      <c r="T79" s="100"/>
      <c r="U79" s="101"/>
      <c r="V79" s="102"/>
      <c r="W79" s="103"/>
      <c r="X79" s="103"/>
      <c r="Y79" s="103"/>
      <c r="Z79" s="103"/>
      <c r="AA79" s="103"/>
      <c r="AB79" s="101"/>
      <c r="AC79" s="102"/>
      <c r="AD79" s="103"/>
      <c r="AE79" s="103"/>
      <c r="AF79" s="103"/>
      <c r="AG79" s="103"/>
      <c r="AH79" s="103"/>
      <c r="AI79" s="103"/>
      <c r="AJ79" s="103"/>
      <c r="AK79" s="1"/>
      <c r="AL79" s="362"/>
      <c r="AM79" s="362"/>
      <c r="AN79" s="363">
        <f>AN77+1</f>
        <v>37</v>
      </c>
      <c r="AO79" s="363" t="s">
        <v>145</v>
      </c>
      <c r="AP79" s="363">
        <f>I79</f>
        <v>0</v>
      </c>
      <c r="AQ79" s="363">
        <f>K79</f>
        <v>0</v>
      </c>
      <c r="AR79" s="363">
        <f t="shared" ref="AR79" si="70">G79</f>
        <v>0</v>
      </c>
      <c r="AS79" s="362"/>
      <c r="AT79" s="362"/>
      <c r="AU79" s="362"/>
      <c r="AV79" s="362"/>
      <c r="AW79" s="362"/>
    </row>
    <row r="80" spans="1:49" ht="30" hidden="1" customHeight="1" thickTop="1" thickBot="1" x14ac:dyDescent="0.35">
      <c r="A80" s="1"/>
      <c r="B80" s="1"/>
      <c r="C80" s="265"/>
      <c r="D80" s="272"/>
      <c r="E80" s="274"/>
      <c r="F80" s="274"/>
      <c r="G80" s="276"/>
      <c r="H80" s="274"/>
      <c r="I80" s="274"/>
      <c r="J80" s="274"/>
      <c r="K80" s="274"/>
      <c r="L80" s="278"/>
      <c r="M80" s="278"/>
      <c r="N80" s="270"/>
      <c r="O80" s="117" t="s">
        <v>143</v>
      </c>
      <c r="P80" s="109"/>
      <c r="Q80" s="109"/>
      <c r="R80" s="120"/>
      <c r="S80" s="121"/>
      <c r="T80" s="121"/>
      <c r="U80" s="120"/>
      <c r="V80" s="122"/>
      <c r="W80" s="123"/>
      <c r="X80" s="123"/>
      <c r="Y80" s="123"/>
      <c r="Z80" s="123"/>
      <c r="AA80" s="123"/>
      <c r="AB80" s="120"/>
      <c r="AC80" s="122"/>
      <c r="AD80" s="123"/>
      <c r="AE80" s="123"/>
      <c r="AF80" s="123"/>
      <c r="AG80" s="123"/>
      <c r="AH80" s="123"/>
      <c r="AI80" s="123"/>
      <c r="AJ80" s="123"/>
      <c r="AK80" s="1"/>
      <c r="AL80" s="362"/>
      <c r="AM80" s="362"/>
      <c r="AN80" s="363" t="str">
        <f>IF((O80="MW"),G80," ")</f>
        <v xml:space="preserve"> </v>
      </c>
      <c r="AO80" s="363" t="s">
        <v>145</v>
      </c>
      <c r="AP80" s="363">
        <f t="shared" ref="AP80:AR80" si="71">AP79</f>
        <v>0</v>
      </c>
      <c r="AQ80" s="363">
        <f t="shared" si="71"/>
        <v>0</v>
      </c>
      <c r="AR80" s="363">
        <f t="shared" si="71"/>
        <v>0</v>
      </c>
      <c r="AS80" s="362"/>
      <c r="AT80" s="362"/>
      <c r="AU80" s="362"/>
      <c r="AV80" s="362"/>
      <c r="AW80" s="362"/>
    </row>
    <row r="81" spans="1:49" ht="30" hidden="1" customHeight="1" thickTop="1" thickBot="1" x14ac:dyDescent="0.35">
      <c r="A81" s="1"/>
      <c r="B81" s="1"/>
      <c r="C81" s="266">
        <f>AN81</f>
        <v>38</v>
      </c>
      <c r="D81" s="271" t="s">
        <v>145</v>
      </c>
      <c r="E81" s="273"/>
      <c r="F81" s="273"/>
      <c r="G81" s="275"/>
      <c r="H81" s="273"/>
      <c r="I81" s="273"/>
      <c r="J81" s="273"/>
      <c r="K81" s="273"/>
      <c r="L81" s="277"/>
      <c r="M81" s="277"/>
      <c r="N81" s="279"/>
      <c r="O81" s="116" t="s">
        <v>142</v>
      </c>
      <c r="P81" s="106"/>
      <c r="Q81" s="106"/>
      <c r="R81" s="100"/>
      <c r="S81" s="100"/>
      <c r="T81" s="100"/>
      <c r="U81" s="101"/>
      <c r="V81" s="102"/>
      <c r="W81" s="103"/>
      <c r="X81" s="103"/>
      <c r="Y81" s="103"/>
      <c r="Z81" s="103"/>
      <c r="AA81" s="103"/>
      <c r="AB81" s="101"/>
      <c r="AC81" s="102"/>
      <c r="AD81" s="103"/>
      <c r="AE81" s="103"/>
      <c r="AF81" s="103"/>
      <c r="AG81" s="103"/>
      <c r="AH81" s="103"/>
      <c r="AI81" s="103"/>
      <c r="AJ81" s="103"/>
      <c r="AK81" s="1"/>
      <c r="AL81" s="362"/>
      <c r="AM81" s="362"/>
      <c r="AN81" s="363">
        <f>AN79+1</f>
        <v>38</v>
      </c>
      <c r="AO81" s="363" t="s">
        <v>145</v>
      </c>
      <c r="AP81" s="363">
        <f>I81</f>
        <v>0</v>
      </c>
      <c r="AQ81" s="363">
        <f>K81</f>
        <v>0</v>
      </c>
      <c r="AR81" s="363">
        <f t="shared" ref="AR81" si="72">G81</f>
        <v>0</v>
      </c>
      <c r="AS81" s="362"/>
      <c r="AT81" s="362"/>
      <c r="AU81" s="362"/>
      <c r="AV81" s="362"/>
      <c r="AW81" s="362"/>
    </row>
    <row r="82" spans="1:49" ht="30" hidden="1" customHeight="1" thickTop="1" thickBot="1" x14ac:dyDescent="0.35">
      <c r="A82" s="1"/>
      <c r="B82" s="1"/>
      <c r="C82" s="265"/>
      <c r="D82" s="272"/>
      <c r="E82" s="274"/>
      <c r="F82" s="274"/>
      <c r="G82" s="276"/>
      <c r="H82" s="274"/>
      <c r="I82" s="274"/>
      <c r="J82" s="274"/>
      <c r="K82" s="274"/>
      <c r="L82" s="278"/>
      <c r="M82" s="278"/>
      <c r="N82" s="270"/>
      <c r="O82" s="117" t="s">
        <v>143</v>
      </c>
      <c r="P82" s="109"/>
      <c r="Q82" s="109"/>
      <c r="R82" s="120"/>
      <c r="S82" s="121"/>
      <c r="T82" s="121"/>
      <c r="U82" s="120"/>
      <c r="V82" s="122"/>
      <c r="W82" s="123"/>
      <c r="X82" s="123"/>
      <c r="Y82" s="123"/>
      <c r="Z82" s="123"/>
      <c r="AA82" s="123"/>
      <c r="AB82" s="120"/>
      <c r="AC82" s="122"/>
      <c r="AD82" s="123"/>
      <c r="AE82" s="123"/>
      <c r="AF82" s="123"/>
      <c r="AG82" s="123"/>
      <c r="AH82" s="123"/>
      <c r="AI82" s="123"/>
      <c r="AJ82" s="123"/>
      <c r="AK82" s="1"/>
      <c r="AL82" s="362"/>
      <c r="AM82" s="362"/>
      <c r="AN82" s="363" t="str">
        <f>IF((O82="MW"),G82," ")</f>
        <v xml:space="preserve"> </v>
      </c>
      <c r="AO82" s="363" t="s">
        <v>145</v>
      </c>
      <c r="AP82" s="363">
        <f t="shared" ref="AP82:AR82" si="73">AP81</f>
        <v>0</v>
      </c>
      <c r="AQ82" s="363">
        <f t="shared" si="73"/>
        <v>0</v>
      </c>
      <c r="AR82" s="363">
        <f t="shared" si="73"/>
        <v>0</v>
      </c>
      <c r="AS82" s="362"/>
      <c r="AT82" s="362"/>
      <c r="AU82" s="362"/>
      <c r="AV82" s="362"/>
      <c r="AW82" s="362"/>
    </row>
    <row r="83" spans="1:49" ht="30" hidden="1" customHeight="1" thickTop="1" thickBot="1" x14ac:dyDescent="0.35">
      <c r="A83" s="1"/>
      <c r="B83" s="1"/>
      <c r="C83" s="266">
        <f>AN83</f>
        <v>39</v>
      </c>
      <c r="D83" s="271" t="s">
        <v>145</v>
      </c>
      <c r="E83" s="273"/>
      <c r="F83" s="273"/>
      <c r="G83" s="275"/>
      <c r="H83" s="273"/>
      <c r="I83" s="273"/>
      <c r="J83" s="273"/>
      <c r="K83" s="273"/>
      <c r="L83" s="277"/>
      <c r="M83" s="277"/>
      <c r="N83" s="279"/>
      <c r="O83" s="116" t="s">
        <v>142</v>
      </c>
      <c r="P83" s="106"/>
      <c r="Q83" s="106"/>
      <c r="R83" s="100"/>
      <c r="S83" s="100"/>
      <c r="T83" s="100"/>
      <c r="U83" s="101"/>
      <c r="V83" s="102"/>
      <c r="W83" s="103"/>
      <c r="X83" s="103"/>
      <c r="Y83" s="103"/>
      <c r="Z83" s="103"/>
      <c r="AA83" s="103"/>
      <c r="AB83" s="101"/>
      <c r="AC83" s="102"/>
      <c r="AD83" s="103"/>
      <c r="AE83" s="103"/>
      <c r="AF83" s="103"/>
      <c r="AG83" s="103"/>
      <c r="AH83" s="103"/>
      <c r="AI83" s="103"/>
      <c r="AJ83" s="103"/>
      <c r="AK83" s="1"/>
      <c r="AL83" s="362"/>
      <c r="AM83" s="362"/>
      <c r="AN83" s="363">
        <f>AN81+1</f>
        <v>39</v>
      </c>
      <c r="AO83" s="363" t="s">
        <v>145</v>
      </c>
      <c r="AP83" s="363">
        <f>I83</f>
        <v>0</v>
      </c>
      <c r="AQ83" s="363">
        <f>K83</f>
        <v>0</v>
      </c>
      <c r="AR83" s="363">
        <f t="shared" ref="AR83" si="74">G83</f>
        <v>0</v>
      </c>
      <c r="AS83" s="362"/>
      <c r="AT83" s="362"/>
      <c r="AU83" s="362"/>
      <c r="AV83" s="362"/>
      <c r="AW83" s="362"/>
    </row>
    <row r="84" spans="1:49" ht="30" hidden="1" customHeight="1" thickTop="1" thickBot="1" x14ac:dyDescent="0.35">
      <c r="A84" s="1"/>
      <c r="B84" s="1"/>
      <c r="C84" s="265"/>
      <c r="D84" s="272"/>
      <c r="E84" s="274"/>
      <c r="F84" s="274"/>
      <c r="G84" s="276"/>
      <c r="H84" s="274"/>
      <c r="I84" s="274"/>
      <c r="J84" s="274"/>
      <c r="K84" s="274"/>
      <c r="L84" s="278"/>
      <c r="M84" s="278"/>
      <c r="N84" s="270"/>
      <c r="O84" s="117" t="s">
        <v>143</v>
      </c>
      <c r="P84" s="109"/>
      <c r="Q84" s="109"/>
      <c r="R84" s="120"/>
      <c r="S84" s="121"/>
      <c r="T84" s="121"/>
      <c r="U84" s="120"/>
      <c r="V84" s="122"/>
      <c r="W84" s="123"/>
      <c r="X84" s="123"/>
      <c r="Y84" s="123"/>
      <c r="Z84" s="123"/>
      <c r="AA84" s="123"/>
      <c r="AB84" s="120"/>
      <c r="AC84" s="122"/>
      <c r="AD84" s="123"/>
      <c r="AE84" s="123"/>
      <c r="AF84" s="123"/>
      <c r="AG84" s="123"/>
      <c r="AH84" s="123"/>
      <c r="AI84" s="123"/>
      <c r="AJ84" s="123"/>
      <c r="AK84" s="1"/>
      <c r="AL84" s="362"/>
      <c r="AM84" s="362"/>
      <c r="AN84" s="363" t="str">
        <f>IF((O84="MW"),G84," ")</f>
        <v xml:space="preserve"> </v>
      </c>
      <c r="AO84" s="363" t="s">
        <v>145</v>
      </c>
      <c r="AP84" s="363">
        <f t="shared" ref="AP84:AR84" si="75">AP83</f>
        <v>0</v>
      </c>
      <c r="AQ84" s="363">
        <f t="shared" si="75"/>
        <v>0</v>
      </c>
      <c r="AR84" s="363">
        <f t="shared" si="75"/>
        <v>0</v>
      </c>
      <c r="AS84" s="362"/>
      <c r="AT84" s="362"/>
      <c r="AU84" s="362"/>
      <c r="AV84" s="362"/>
      <c r="AW84" s="362"/>
    </row>
    <row r="85" spans="1:49" ht="30" hidden="1" customHeight="1" thickTop="1" thickBot="1" x14ac:dyDescent="0.35">
      <c r="A85" s="1"/>
      <c r="B85" s="1"/>
      <c r="C85" s="266">
        <f>AN85</f>
        <v>40</v>
      </c>
      <c r="D85" s="271" t="s">
        <v>145</v>
      </c>
      <c r="E85" s="273"/>
      <c r="F85" s="273"/>
      <c r="G85" s="275"/>
      <c r="H85" s="273"/>
      <c r="I85" s="273"/>
      <c r="J85" s="273"/>
      <c r="K85" s="273"/>
      <c r="L85" s="277"/>
      <c r="M85" s="277"/>
      <c r="N85" s="279"/>
      <c r="O85" s="116" t="s">
        <v>142</v>
      </c>
      <c r="P85" s="106"/>
      <c r="Q85" s="106"/>
      <c r="R85" s="100"/>
      <c r="S85" s="100"/>
      <c r="T85" s="100"/>
      <c r="U85" s="101"/>
      <c r="V85" s="102"/>
      <c r="W85" s="103"/>
      <c r="X85" s="103"/>
      <c r="Y85" s="103"/>
      <c r="Z85" s="103"/>
      <c r="AA85" s="103"/>
      <c r="AB85" s="101"/>
      <c r="AC85" s="102"/>
      <c r="AD85" s="103"/>
      <c r="AE85" s="103"/>
      <c r="AF85" s="103"/>
      <c r="AG85" s="103"/>
      <c r="AH85" s="103"/>
      <c r="AI85" s="103"/>
      <c r="AJ85" s="103"/>
      <c r="AK85" s="1"/>
      <c r="AL85" s="362"/>
      <c r="AM85" s="362"/>
      <c r="AN85" s="363">
        <f>AN83+1</f>
        <v>40</v>
      </c>
      <c r="AO85" s="363" t="s">
        <v>145</v>
      </c>
      <c r="AP85" s="363">
        <f>I85</f>
        <v>0</v>
      </c>
      <c r="AQ85" s="363">
        <f>K85</f>
        <v>0</v>
      </c>
      <c r="AR85" s="363">
        <f t="shared" ref="AR85" si="76">G85</f>
        <v>0</v>
      </c>
      <c r="AS85" s="362"/>
      <c r="AT85" s="362"/>
      <c r="AU85" s="362"/>
      <c r="AV85" s="362"/>
      <c r="AW85" s="362"/>
    </row>
    <row r="86" spans="1:49" ht="30" hidden="1" customHeight="1" thickTop="1" thickBot="1" x14ac:dyDescent="0.35">
      <c r="A86" s="1"/>
      <c r="B86" s="1"/>
      <c r="C86" s="265"/>
      <c r="D86" s="272"/>
      <c r="E86" s="274"/>
      <c r="F86" s="274"/>
      <c r="G86" s="276"/>
      <c r="H86" s="274"/>
      <c r="I86" s="274"/>
      <c r="J86" s="274"/>
      <c r="K86" s="274"/>
      <c r="L86" s="278"/>
      <c r="M86" s="278"/>
      <c r="N86" s="270"/>
      <c r="O86" s="117" t="s">
        <v>143</v>
      </c>
      <c r="P86" s="109"/>
      <c r="Q86" s="109"/>
      <c r="R86" s="120"/>
      <c r="S86" s="121"/>
      <c r="T86" s="121"/>
      <c r="U86" s="120"/>
      <c r="V86" s="122"/>
      <c r="W86" s="123"/>
      <c r="X86" s="123"/>
      <c r="Y86" s="123"/>
      <c r="Z86" s="123"/>
      <c r="AA86" s="123"/>
      <c r="AB86" s="120"/>
      <c r="AC86" s="122"/>
      <c r="AD86" s="123"/>
      <c r="AE86" s="123"/>
      <c r="AF86" s="123"/>
      <c r="AG86" s="123"/>
      <c r="AH86" s="123"/>
      <c r="AI86" s="123"/>
      <c r="AJ86" s="123"/>
      <c r="AK86" s="1"/>
      <c r="AL86" s="362"/>
      <c r="AM86" s="362"/>
      <c r="AN86" s="363" t="str">
        <f>IF((O86="MW"),G86," ")</f>
        <v xml:space="preserve"> </v>
      </c>
      <c r="AO86" s="363" t="s">
        <v>145</v>
      </c>
      <c r="AP86" s="363">
        <f t="shared" ref="AP86:AR86" si="77">AP85</f>
        <v>0</v>
      </c>
      <c r="AQ86" s="363">
        <f t="shared" si="77"/>
        <v>0</v>
      </c>
      <c r="AR86" s="363">
        <f t="shared" si="77"/>
        <v>0</v>
      </c>
      <c r="AS86" s="362"/>
      <c r="AT86" s="362"/>
      <c r="AU86" s="362"/>
      <c r="AV86" s="362"/>
      <c r="AW86" s="362"/>
    </row>
    <row r="87" spans="1:49" ht="30" hidden="1" customHeight="1" thickTop="1" thickBot="1" x14ac:dyDescent="0.35">
      <c r="A87" s="1"/>
      <c r="B87" s="1"/>
      <c r="C87" s="266">
        <f>AN87</f>
        <v>41</v>
      </c>
      <c r="D87" s="271" t="s">
        <v>145</v>
      </c>
      <c r="E87" s="273"/>
      <c r="F87" s="273"/>
      <c r="G87" s="275"/>
      <c r="H87" s="273"/>
      <c r="I87" s="273"/>
      <c r="J87" s="273"/>
      <c r="K87" s="273"/>
      <c r="L87" s="277"/>
      <c r="M87" s="277"/>
      <c r="N87" s="279"/>
      <c r="O87" s="116" t="s">
        <v>142</v>
      </c>
      <c r="P87" s="106"/>
      <c r="Q87" s="106"/>
      <c r="R87" s="100"/>
      <c r="S87" s="100"/>
      <c r="T87" s="100"/>
      <c r="U87" s="101"/>
      <c r="V87" s="102"/>
      <c r="W87" s="103"/>
      <c r="X87" s="103"/>
      <c r="Y87" s="103"/>
      <c r="Z87" s="103"/>
      <c r="AA87" s="103"/>
      <c r="AB87" s="101"/>
      <c r="AC87" s="102"/>
      <c r="AD87" s="103"/>
      <c r="AE87" s="103"/>
      <c r="AF87" s="103"/>
      <c r="AG87" s="103"/>
      <c r="AH87" s="103"/>
      <c r="AI87" s="103"/>
      <c r="AJ87" s="103"/>
      <c r="AK87" s="1"/>
      <c r="AL87" s="362"/>
      <c r="AM87" s="362"/>
      <c r="AN87" s="363">
        <f>AN85+1</f>
        <v>41</v>
      </c>
      <c r="AO87" s="363" t="s">
        <v>145</v>
      </c>
      <c r="AP87" s="363">
        <f>I87</f>
        <v>0</v>
      </c>
      <c r="AQ87" s="363">
        <f>K87</f>
        <v>0</v>
      </c>
      <c r="AR87" s="363">
        <f t="shared" ref="AR87" si="78">G87</f>
        <v>0</v>
      </c>
      <c r="AS87" s="362"/>
      <c r="AT87" s="362"/>
      <c r="AU87" s="362"/>
      <c r="AV87" s="362"/>
      <c r="AW87" s="362"/>
    </row>
    <row r="88" spans="1:49" ht="30" hidden="1" customHeight="1" thickTop="1" thickBot="1" x14ac:dyDescent="0.35">
      <c r="A88" s="1"/>
      <c r="B88" s="1"/>
      <c r="C88" s="265"/>
      <c r="D88" s="272"/>
      <c r="E88" s="274"/>
      <c r="F88" s="274"/>
      <c r="G88" s="276"/>
      <c r="H88" s="274"/>
      <c r="I88" s="274"/>
      <c r="J88" s="274"/>
      <c r="K88" s="274"/>
      <c r="L88" s="278"/>
      <c r="M88" s="278"/>
      <c r="N88" s="270"/>
      <c r="O88" s="117" t="s">
        <v>143</v>
      </c>
      <c r="P88" s="109"/>
      <c r="Q88" s="109"/>
      <c r="R88" s="120"/>
      <c r="S88" s="121"/>
      <c r="T88" s="121"/>
      <c r="U88" s="120"/>
      <c r="V88" s="122"/>
      <c r="W88" s="123"/>
      <c r="X88" s="123"/>
      <c r="Y88" s="123"/>
      <c r="Z88" s="123"/>
      <c r="AA88" s="123"/>
      <c r="AB88" s="120"/>
      <c r="AC88" s="122"/>
      <c r="AD88" s="123"/>
      <c r="AE88" s="123"/>
      <c r="AF88" s="123"/>
      <c r="AG88" s="123"/>
      <c r="AH88" s="123"/>
      <c r="AI88" s="123"/>
      <c r="AJ88" s="123"/>
      <c r="AK88" s="1"/>
      <c r="AL88" s="362"/>
      <c r="AM88" s="362"/>
      <c r="AN88" s="363" t="str">
        <f>IF((O88="MW"),G88," ")</f>
        <v xml:space="preserve"> </v>
      </c>
      <c r="AO88" s="363" t="s">
        <v>145</v>
      </c>
      <c r="AP88" s="363">
        <f t="shared" ref="AP88:AR88" si="79">AP87</f>
        <v>0</v>
      </c>
      <c r="AQ88" s="363">
        <f t="shared" si="79"/>
        <v>0</v>
      </c>
      <c r="AR88" s="363">
        <f t="shared" si="79"/>
        <v>0</v>
      </c>
      <c r="AS88" s="362"/>
      <c r="AT88" s="362"/>
      <c r="AU88" s="362"/>
      <c r="AV88" s="362"/>
      <c r="AW88" s="362"/>
    </row>
    <row r="89" spans="1:49" ht="30" hidden="1" customHeight="1" thickTop="1" thickBot="1" x14ac:dyDescent="0.35">
      <c r="A89" s="1"/>
      <c r="B89" s="1"/>
      <c r="C89" s="266">
        <f>AN89</f>
        <v>42</v>
      </c>
      <c r="D89" s="271" t="s">
        <v>145</v>
      </c>
      <c r="E89" s="273"/>
      <c r="F89" s="273"/>
      <c r="G89" s="275"/>
      <c r="H89" s="273"/>
      <c r="I89" s="273"/>
      <c r="J89" s="273"/>
      <c r="K89" s="273"/>
      <c r="L89" s="277"/>
      <c r="M89" s="277"/>
      <c r="N89" s="279"/>
      <c r="O89" s="116" t="s">
        <v>142</v>
      </c>
      <c r="P89" s="106"/>
      <c r="Q89" s="106"/>
      <c r="R89" s="100"/>
      <c r="S89" s="100"/>
      <c r="T89" s="100"/>
      <c r="U89" s="101"/>
      <c r="V89" s="102"/>
      <c r="W89" s="103"/>
      <c r="X89" s="103"/>
      <c r="Y89" s="103"/>
      <c r="Z89" s="103"/>
      <c r="AA89" s="103"/>
      <c r="AB89" s="101"/>
      <c r="AC89" s="102"/>
      <c r="AD89" s="103"/>
      <c r="AE89" s="103"/>
      <c r="AF89" s="103"/>
      <c r="AG89" s="103"/>
      <c r="AH89" s="103"/>
      <c r="AI89" s="103"/>
      <c r="AJ89" s="103"/>
      <c r="AK89" s="1"/>
      <c r="AL89" s="362"/>
      <c r="AM89" s="362"/>
      <c r="AN89" s="363">
        <f>AN87+1</f>
        <v>42</v>
      </c>
      <c r="AO89" s="363" t="s">
        <v>145</v>
      </c>
      <c r="AP89" s="363">
        <f>I89</f>
        <v>0</v>
      </c>
      <c r="AQ89" s="363">
        <f>K89</f>
        <v>0</v>
      </c>
      <c r="AR89" s="363">
        <f t="shared" ref="AR89" si="80">G89</f>
        <v>0</v>
      </c>
      <c r="AS89" s="362"/>
      <c r="AT89" s="362"/>
      <c r="AU89" s="362"/>
      <c r="AV89" s="362"/>
      <c r="AW89" s="362"/>
    </row>
    <row r="90" spans="1:49" ht="30" hidden="1" customHeight="1" thickTop="1" thickBot="1" x14ac:dyDescent="0.35">
      <c r="A90" s="1"/>
      <c r="B90" s="1"/>
      <c r="C90" s="265"/>
      <c r="D90" s="272"/>
      <c r="E90" s="274"/>
      <c r="F90" s="274"/>
      <c r="G90" s="276"/>
      <c r="H90" s="274"/>
      <c r="I90" s="274"/>
      <c r="J90" s="274"/>
      <c r="K90" s="274"/>
      <c r="L90" s="278"/>
      <c r="M90" s="278"/>
      <c r="N90" s="270"/>
      <c r="O90" s="117" t="s">
        <v>143</v>
      </c>
      <c r="P90" s="109"/>
      <c r="Q90" s="109"/>
      <c r="R90" s="120"/>
      <c r="S90" s="121"/>
      <c r="T90" s="121"/>
      <c r="U90" s="120"/>
      <c r="V90" s="122"/>
      <c r="W90" s="123"/>
      <c r="X90" s="123"/>
      <c r="Y90" s="123"/>
      <c r="Z90" s="123"/>
      <c r="AA90" s="123"/>
      <c r="AB90" s="120"/>
      <c r="AC90" s="122"/>
      <c r="AD90" s="123"/>
      <c r="AE90" s="123"/>
      <c r="AF90" s="123"/>
      <c r="AG90" s="123"/>
      <c r="AH90" s="123"/>
      <c r="AI90" s="123"/>
      <c r="AJ90" s="123"/>
      <c r="AK90" s="1"/>
      <c r="AL90" s="362"/>
      <c r="AM90" s="362"/>
      <c r="AN90" s="363" t="str">
        <f>IF((O90="MW"),G90," ")</f>
        <v xml:space="preserve"> </v>
      </c>
      <c r="AO90" s="363" t="s">
        <v>145</v>
      </c>
      <c r="AP90" s="363">
        <f t="shared" ref="AP90:AR90" si="81">AP89</f>
        <v>0</v>
      </c>
      <c r="AQ90" s="363">
        <f t="shared" si="81"/>
        <v>0</v>
      </c>
      <c r="AR90" s="363">
        <f t="shared" si="81"/>
        <v>0</v>
      </c>
      <c r="AS90" s="362"/>
      <c r="AT90" s="362"/>
      <c r="AU90" s="362"/>
      <c r="AV90" s="362"/>
      <c r="AW90" s="362"/>
    </row>
    <row r="91" spans="1:49" ht="30" hidden="1" customHeight="1" thickTop="1" thickBot="1" x14ac:dyDescent="0.35">
      <c r="A91" s="1"/>
      <c r="B91" s="1"/>
      <c r="C91" s="266">
        <f>AN91</f>
        <v>43</v>
      </c>
      <c r="D91" s="271" t="s">
        <v>145</v>
      </c>
      <c r="E91" s="273"/>
      <c r="F91" s="273"/>
      <c r="G91" s="275"/>
      <c r="H91" s="273"/>
      <c r="I91" s="273"/>
      <c r="J91" s="273"/>
      <c r="K91" s="273"/>
      <c r="L91" s="277"/>
      <c r="M91" s="277"/>
      <c r="N91" s="279"/>
      <c r="O91" s="116" t="s">
        <v>142</v>
      </c>
      <c r="P91" s="106"/>
      <c r="Q91" s="106"/>
      <c r="R91" s="100"/>
      <c r="S91" s="100"/>
      <c r="T91" s="100"/>
      <c r="U91" s="101"/>
      <c r="V91" s="102"/>
      <c r="W91" s="103"/>
      <c r="X91" s="103"/>
      <c r="Y91" s="103"/>
      <c r="Z91" s="103"/>
      <c r="AA91" s="103"/>
      <c r="AB91" s="101"/>
      <c r="AC91" s="102"/>
      <c r="AD91" s="103"/>
      <c r="AE91" s="103"/>
      <c r="AF91" s="103"/>
      <c r="AG91" s="103"/>
      <c r="AH91" s="103"/>
      <c r="AI91" s="103"/>
      <c r="AJ91" s="103"/>
      <c r="AK91" s="1"/>
      <c r="AL91" s="362"/>
      <c r="AM91" s="362"/>
      <c r="AN91" s="363">
        <f>AN89+1</f>
        <v>43</v>
      </c>
      <c r="AO91" s="363" t="s">
        <v>145</v>
      </c>
      <c r="AP91" s="363">
        <f>I91</f>
        <v>0</v>
      </c>
      <c r="AQ91" s="363">
        <f>K91</f>
        <v>0</v>
      </c>
      <c r="AR91" s="363">
        <f t="shared" ref="AR91" si="82">G91</f>
        <v>0</v>
      </c>
      <c r="AS91" s="362"/>
      <c r="AT91" s="362"/>
      <c r="AU91" s="362"/>
      <c r="AV91" s="362"/>
      <c r="AW91" s="362"/>
    </row>
    <row r="92" spans="1:49" ht="30" hidden="1" customHeight="1" thickTop="1" thickBot="1" x14ac:dyDescent="0.35">
      <c r="A92" s="1"/>
      <c r="B92" s="1"/>
      <c r="C92" s="265"/>
      <c r="D92" s="272"/>
      <c r="E92" s="274"/>
      <c r="F92" s="274"/>
      <c r="G92" s="276"/>
      <c r="H92" s="274"/>
      <c r="I92" s="274"/>
      <c r="J92" s="274"/>
      <c r="K92" s="274"/>
      <c r="L92" s="278"/>
      <c r="M92" s="278"/>
      <c r="N92" s="270"/>
      <c r="O92" s="117" t="s">
        <v>143</v>
      </c>
      <c r="P92" s="109"/>
      <c r="Q92" s="109"/>
      <c r="R92" s="120"/>
      <c r="S92" s="121"/>
      <c r="T92" s="121"/>
      <c r="U92" s="120"/>
      <c r="V92" s="122"/>
      <c r="W92" s="123"/>
      <c r="X92" s="123"/>
      <c r="Y92" s="123"/>
      <c r="Z92" s="123"/>
      <c r="AA92" s="123"/>
      <c r="AB92" s="120"/>
      <c r="AC92" s="122"/>
      <c r="AD92" s="123"/>
      <c r="AE92" s="123"/>
      <c r="AF92" s="123"/>
      <c r="AG92" s="123"/>
      <c r="AH92" s="123"/>
      <c r="AI92" s="123"/>
      <c r="AJ92" s="123"/>
      <c r="AK92" s="1"/>
      <c r="AL92" s="362"/>
      <c r="AM92" s="362"/>
      <c r="AN92" s="363" t="str">
        <f>IF((O92="MW"),G92," ")</f>
        <v xml:space="preserve"> </v>
      </c>
      <c r="AO92" s="363" t="s">
        <v>145</v>
      </c>
      <c r="AP92" s="363">
        <f t="shared" ref="AP92:AR92" si="83">AP91</f>
        <v>0</v>
      </c>
      <c r="AQ92" s="363">
        <f t="shared" si="83"/>
        <v>0</v>
      </c>
      <c r="AR92" s="363">
        <f t="shared" si="83"/>
        <v>0</v>
      </c>
      <c r="AS92" s="362"/>
      <c r="AT92" s="362"/>
      <c r="AU92" s="362"/>
      <c r="AV92" s="362"/>
      <c r="AW92" s="362"/>
    </row>
    <row r="93" spans="1:49" ht="30" hidden="1" customHeight="1" thickTop="1" thickBot="1" x14ac:dyDescent="0.35">
      <c r="A93" s="1"/>
      <c r="B93" s="1"/>
      <c r="C93" s="266">
        <f>AN93</f>
        <v>44</v>
      </c>
      <c r="D93" s="271" t="s">
        <v>145</v>
      </c>
      <c r="E93" s="273"/>
      <c r="F93" s="273"/>
      <c r="G93" s="275"/>
      <c r="H93" s="273"/>
      <c r="I93" s="273"/>
      <c r="J93" s="273"/>
      <c r="K93" s="273"/>
      <c r="L93" s="277"/>
      <c r="M93" s="277"/>
      <c r="N93" s="279"/>
      <c r="O93" s="116" t="s">
        <v>142</v>
      </c>
      <c r="P93" s="106"/>
      <c r="Q93" s="106"/>
      <c r="R93" s="100"/>
      <c r="S93" s="100"/>
      <c r="T93" s="100"/>
      <c r="U93" s="101"/>
      <c r="V93" s="102"/>
      <c r="W93" s="103"/>
      <c r="X93" s="103"/>
      <c r="Y93" s="103"/>
      <c r="Z93" s="103"/>
      <c r="AA93" s="103"/>
      <c r="AB93" s="101"/>
      <c r="AC93" s="102"/>
      <c r="AD93" s="103"/>
      <c r="AE93" s="103"/>
      <c r="AF93" s="103"/>
      <c r="AG93" s="103"/>
      <c r="AH93" s="103"/>
      <c r="AI93" s="103"/>
      <c r="AJ93" s="103"/>
      <c r="AK93" s="1"/>
      <c r="AL93" s="362"/>
      <c r="AM93" s="362"/>
      <c r="AN93" s="363">
        <f>AN91+1</f>
        <v>44</v>
      </c>
      <c r="AO93" s="363" t="s">
        <v>145</v>
      </c>
      <c r="AP93" s="363">
        <f>I93</f>
        <v>0</v>
      </c>
      <c r="AQ93" s="363">
        <f>K93</f>
        <v>0</v>
      </c>
      <c r="AR93" s="363">
        <f t="shared" ref="AR93" si="84">G93</f>
        <v>0</v>
      </c>
      <c r="AS93" s="362"/>
      <c r="AT93" s="362"/>
      <c r="AU93" s="362"/>
      <c r="AV93" s="362"/>
      <c r="AW93" s="362"/>
    </row>
    <row r="94" spans="1:49" ht="30" hidden="1" customHeight="1" thickTop="1" thickBot="1" x14ac:dyDescent="0.35">
      <c r="A94" s="1"/>
      <c r="B94" s="1"/>
      <c r="C94" s="265"/>
      <c r="D94" s="272"/>
      <c r="E94" s="274"/>
      <c r="F94" s="274"/>
      <c r="G94" s="276"/>
      <c r="H94" s="274"/>
      <c r="I94" s="274"/>
      <c r="J94" s="274"/>
      <c r="K94" s="274"/>
      <c r="L94" s="278"/>
      <c r="M94" s="278"/>
      <c r="N94" s="270"/>
      <c r="O94" s="117" t="s">
        <v>143</v>
      </c>
      <c r="P94" s="109"/>
      <c r="Q94" s="109"/>
      <c r="R94" s="120"/>
      <c r="S94" s="121"/>
      <c r="T94" s="121"/>
      <c r="U94" s="120"/>
      <c r="V94" s="122"/>
      <c r="W94" s="123"/>
      <c r="X94" s="123"/>
      <c r="Y94" s="123"/>
      <c r="Z94" s="123"/>
      <c r="AA94" s="123"/>
      <c r="AB94" s="120"/>
      <c r="AC94" s="122"/>
      <c r="AD94" s="123"/>
      <c r="AE94" s="123"/>
      <c r="AF94" s="123"/>
      <c r="AG94" s="123"/>
      <c r="AH94" s="123"/>
      <c r="AI94" s="123"/>
      <c r="AJ94" s="123"/>
      <c r="AK94" s="1"/>
      <c r="AL94" s="362"/>
      <c r="AM94" s="362"/>
      <c r="AN94" s="363" t="str">
        <f>IF((O94="MW"),G94," ")</f>
        <v xml:space="preserve"> </v>
      </c>
      <c r="AO94" s="363" t="s">
        <v>145</v>
      </c>
      <c r="AP94" s="363">
        <f t="shared" ref="AP94:AR94" si="85">AP93</f>
        <v>0</v>
      </c>
      <c r="AQ94" s="363">
        <f t="shared" si="85"/>
        <v>0</v>
      </c>
      <c r="AR94" s="363">
        <f t="shared" si="85"/>
        <v>0</v>
      </c>
      <c r="AS94" s="362"/>
      <c r="AT94" s="362"/>
      <c r="AU94" s="362"/>
      <c r="AV94" s="362"/>
      <c r="AW94" s="362"/>
    </row>
    <row r="95" spans="1:49" ht="30" hidden="1" customHeight="1" thickTop="1" thickBot="1" x14ac:dyDescent="0.35">
      <c r="A95" s="1"/>
      <c r="B95" s="1"/>
      <c r="C95" s="266">
        <f>AN95</f>
        <v>45</v>
      </c>
      <c r="D95" s="271" t="s">
        <v>145</v>
      </c>
      <c r="E95" s="273"/>
      <c r="F95" s="273"/>
      <c r="G95" s="275"/>
      <c r="H95" s="273"/>
      <c r="I95" s="273"/>
      <c r="J95" s="273"/>
      <c r="K95" s="273"/>
      <c r="L95" s="277"/>
      <c r="M95" s="277"/>
      <c r="N95" s="279"/>
      <c r="O95" s="116" t="s">
        <v>142</v>
      </c>
      <c r="P95" s="106"/>
      <c r="Q95" s="106"/>
      <c r="R95" s="100"/>
      <c r="S95" s="100"/>
      <c r="T95" s="100"/>
      <c r="U95" s="101"/>
      <c r="V95" s="102"/>
      <c r="W95" s="103"/>
      <c r="X95" s="103"/>
      <c r="Y95" s="103"/>
      <c r="Z95" s="103"/>
      <c r="AA95" s="103"/>
      <c r="AB95" s="101"/>
      <c r="AC95" s="102"/>
      <c r="AD95" s="103"/>
      <c r="AE95" s="103"/>
      <c r="AF95" s="103"/>
      <c r="AG95" s="103"/>
      <c r="AH95" s="103"/>
      <c r="AI95" s="103"/>
      <c r="AJ95" s="103"/>
      <c r="AK95" s="1"/>
      <c r="AL95" s="362"/>
      <c r="AM95" s="362"/>
      <c r="AN95" s="363">
        <f>AN93+1</f>
        <v>45</v>
      </c>
      <c r="AO95" s="363" t="s">
        <v>145</v>
      </c>
      <c r="AP95" s="363">
        <f>I95</f>
        <v>0</v>
      </c>
      <c r="AQ95" s="363">
        <f>K95</f>
        <v>0</v>
      </c>
      <c r="AR95" s="363">
        <f t="shared" ref="AR95" si="86">G95</f>
        <v>0</v>
      </c>
      <c r="AS95" s="362"/>
      <c r="AT95" s="362"/>
      <c r="AU95" s="362"/>
      <c r="AV95" s="362"/>
      <c r="AW95" s="362"/>
    </row>
    <row r="96" spans="1:49" ht="30" hidden="1" customHeight="1" thickTop="1" thickBot="1" x14ac:dyDescent="0.35">
      <c r="A96" s="1"/>
      <c r="B96" s="1"/>
      <c r="C96" s="265"/>
      <c r="D96" s="272"/>
      <c r="E96" s="274"/>
      <c r="F96" s="274"/>
      <c r="G96" s="276"/>
      <c r="H96" s="274"/>
      <c r="I96" s="274"/>
      <c r="J96" s="274"/>
      <c r="K96" s="274"/>
      <c r="L96" s="278"/>
      <c r="M96" s="278"/>
      <c r="N96" s="270"/>
      <c r="O96" s="117" t="s">
        <v>143</v>
      </c>
      <c r="P96" s="109"/>
      <c r="Q96" s="109"/>
      <c r="R96" s="120"/>
      <c r="S96" s="121"/>
      <c r="T96" s="121"/>
      <c r="U96" s="120"/>
      <c r="V96" s="122"/>
      <c r="W96" s="123"/>
      <c r="X96" s="123"/>
      <c r="Y96" s="123"/>
      <c r="Z96" s="123"/>
      <c r="AA96" s="123"/>
      <c r="AB96" s="120"/>
      <c r="AC96" s="122"/>
      <c r="AD96" s="123"/>
      <c r="AE96" s="123"/>
      <c r="AF96" s="123"/>
      <c r="AG96" s="123"/>
      <c r="AH96" s="123"/>
      <c r="AI96" s="123"/>
      <c r="AJ96" s="123"/>
      <c r="AK96" s="1"/>
      <c r="AL96" s="362"/>
      <c r="AM96" s="362"/>
      <c r="AN96" s="363" t="str">
        <f>IF((O96="MW"),G96," ")</f>
        <v xml:space="preserve"> </v>
      </c>
      <c r="AO96" s="363" t="s">
        <v>145</v>
      </c>
      <c r="AP96" s="363">
        <f t="shared" ref="AP96:AR96" si="87">AP95</f>
        <v>0</v>
      </c>
      <c r="AQ96" s="363">
        <f t="shared" si="87"/>
        <v>0</v>
      </c>
      <c r="AR96" s="363">
        <f t="shared" si="87"/>
        <v>0</v>
      </c>
      <c r="AS96" s="362"/>
      <c r="AT96" s="362"/>
      <c r="AU96" s="362"/>
      <c r="AV96" s="362"/>
      <c r="AW96" s="362"/>
    </row>
    <row r="97" spans="1:49" ht="30" hidden="1" customHeight="1" thickTop="1" thickBot="1" x14ac:dyDescent="0.35">
      <c r="A97" s="1"/>
      <c r="B97" s="1"/>
      <c r="C97" s="266">
        <f>AN97</f>
        <v>46</v>
      </c>
      <c r="D97" s="271" t="s">
        <v>145</v>
      </c>
      <c r="E97" s="273"/>
      <c r="F97" s="273"/>
      <c r="G97" s="275"/>
      <c r="H97" s="273"/>
      <c r="I97" s="273"/>
      <c r="J97" s="273"/>
      <c r="K97" s="273"/>
      <c r="L97" s="277"/>
      <c r="M97" s="277"/>
      <c r="N97" s="279"/>
      <c r="O97" s="116" t="s">
        <v>142</v>
      </c>
      <c r="P97" s="106"/>
      <c r="Q97" s="106"/>
      <c r="R97" s="100"/>
      <c r="S97" s="100"/>
      <c r="T97" s="100"/>
      <c r="U97" s="101"/>
      <c r="V97" s="102"/>
      <c r="W97" s="103"/>
      <c r="X97" s="103"/>
      <c r="Y97" s="103"/>
      <c r="Z97" s="103"/>
      <c r="AA97" s="103"/>
      <c r="AB97" s="101"/>
      <c r="AC97" s="102"/>
      <c r="AD97" s="103"/>
      <c r="AE97" s="103"/>
      <c r="AF97" s="103"/>
      <c r="AG97" s="103"/>
      <c r="AH97" s="103"/>
      <c r="AI97" s="103"/>
      <c r="AJ97" s="103"/>
      <c r="AK97" s="1"/>
      <c r="AL97" s="362"/>
      <c r="AM97" s="362"/>
      <c r="AN97" s="363">
        <f>AN95+1</f>
        <v>46</v>
      </c>
      <c r="AO97" s="363" t="s">
        <v>145</v>
      </c>
      <c r="AP97" s="363">
        <f>I97</f>
        <v>0</v>
      </c>
      <c r="AQ97" s="363">
        <f>K97</f>
        <v>0</v>
      </c>
      <c r="AR97" s="363">
        <f t="shared" ref="AR97" si="88">G97</f>
        <v>0</v>
      </c>
      <c r="AS97" s="362"/>
      <c r="AT97" s="362"/>
      <c r="AU97" s="362"/>
      <c r="AV97" s="362"/>
      <c r="AW97" s="362"/>
    </row>
    <row r="98" spans="1:49" ht="30" hidden="1" customHeight="1" thickTop="1" thickBot="1" x14ac:dyDescent="0.35">
      <c r="A98" s="1"/>
      <c r="B98" s="1"/>
      <c r="C98" s="265"/>
      <c r="D98" s="272"/>
      <c r="E98" s="274"/>
      <c r="F98" s="274"/>
      <c r="G98" s="276"/>
      <c r="H98" s="274"/>
      <c r="I98" s="274"/>
      <c r="J98" s="274"/>
      <c r="K98" s="274"/>
      <c r="L98" s="278"/>
      <c r="M98" s="278"/>
      <c r="N98" s="270"/>
      <c r="O98" s="117" t="s">
        <v>143</v>
      </c>
      <c r="P98" s="109"/>
      <c r="Q98" s="109"/>
      <c r="R98" s="120"/>
      <c r="S98" s="121"/>
      <c r="T98" s="121"/>
      <c r="U98" s="120"/>
      <c r="V98" s="122"/>
      <c r="W98" s="123"/>
      <c r="X98" s="123"/>
      <c r="Y98" s="123"/>
      <c r="Z98" s="123"/>
      <c r="AA98" s="123"/>
      <c r="AB98" s="120"/>
      <c r="AC98" s="122"/>
      <c r="AD98" s="123"/>
      <c r="AE98" s="123"/>
      <c r="AF98" s="123"/>
      <c r="AG98" s="123"/>
      <c r="AH98" s="123"/>
      <c r="AI98" s="123"/>
      <c r="AJ98" s="123"/>
      <c r="AK98" s="1"/>
      <c r="AL98" s="362"/>
      <c r="AM98" s="362"/>
      <c r="AN98" s="363" t="str">
        <f>IF((O98="MW"),G98," ")</f>
        <v xml:space="preserve"> </v>
      </c>
      <c r="AO98" s="363" t="s">
        <v>145</v>
      </c>
      <c r="AP98" s="363">
        <f t="shared" ref="AP98:AR98" si="89">AP97</f>
        <v>0</v>
      </c>
      <c r="AQ98" s="363">
        <f t="shared" si="89"/>
        <v>0</v>
      </c>
      <c r="AR98" s="363">
        <f t="shared" si="89"/>
        <v>0</v>
      </c>
      <c r="AS98" s="362"/>
      <c r="AT98" s="362"/>
      <c r="AU98" s="362"/>
      <c r="AV98" s="362"/>
      <c r="AW98" s="362"/>
    </row>
    <row r="99" spans="1:49" ht="30" hidden="1" customHeight="1" thickTop="1" thickBot="1" x14ac:dyDescent="0.35">
      <c r="A99" s="1"/>
      <c r="B99" s="1"/>
      <c r="C99" s="266">
        <f>AN99</f>
        <v>47</v>
      </c>
      <c r="D99" s="271" t="s">
        <v>145</v>
      </c>
      <c r="E99" s="273"/>
      <c r="F99" s="273"/>
      <c r="G99" s="275"/>
      <c r="H99" s="273"/>
      <c r="I99" s="273"/>
      <c r="J99" s="273"/>
      <c r="K99" s="273"/>
      <c r="L99" s="277"/>
      <c r="M99" s="277"/>
      <c r="N99" s="279"/>
      <c r="O99" s="116" t="s">
        <v>142</v>
      </c>
      <c r="P99" s="106"/>
      <c r="Q99" s="106"/>
      <c r="R99" s="100"/>
      <c r="S99" s="100"/>
      <c r="T99" s="100"/>
      <c r="U99" s="101"/>
      <c r="V99" s="102"/>
      <c r="W99" s="103"/>
      <c r="X99" s="103"/>
      <c r="Y99" s="103"/>
      <c r="Z99" s="103"/>
      <c r="AA99" s="103"/>
      <c r="AB99" s="101"/>
      <c r="AC99" s="102"/>
      <c r="AD99" s="103"/>
      <c r="AE99" s="103"/>
      <c r="AF99" s="103"/>
      <c r="AG99" s="103"/>
      <c r="AH99" s="103"/>
      <c r="AI99" s="103"/>
      <c r="AJ99" s="103"/>
      <c r="AK99" s="1"/>
      <c r="AL99" s="362"/>
      <c r="AM99" s="362"/>
      <c r="AN99" s="363">
        <f>AN97+1</f>
        <v>47</v>
      </c>
      <c r="AO99" s="363" t="s">
        <v>145</v>
      </c>
      <c r="AP99" s="363">
        <f>I99</f>
        <v>0</v>
      </c>
      <c r="AQ99" s="363">
        <f>K99</f>
        <v>0</v>
      </c>
      <c r="AR99" s="363">
        <f t="shared" ref="AR99" si="90">G99</f>
        <v>0</v>
      </c>
      <c r="AS99" s="362"/>
      <c r="AT99" s="362"/>
      <c r="AU99" s="362"/>
      <c r="AV99" s="362"/>
      <c r="AW99" s="362"/>
    </row>
    <row r="100" spans="1:49" ht="30" hidden="1" customHeight="1" thickTop="1" thickBot="1" x14ac:dyDescent="0.35">
      <c r="A100" s="1"/>
      <c r="B100" s="1"/>
      <c r="C100" s="265"/>
      <c r="D100" s="272"/>
      <c r="E100" s="274"/>
      <c r="F100" s="274"/>
      <c r="G100" s="276"/>
      <c r="H100" s="274"/>
      <c r="I100" s="274"/>
      <c r="J100" s="274"/>
      <c r="K100" s="274"/>
      <c r="L100" s="278"/>
      <c r="M100" s="278"/>
      <c r="N100" s="270"/>
      <c r="O100" s="117" t="s">
        <v>143</v>
      </c>
      <c r="P100" s="109"/>
      <c r="Q100" s="109"/>
      <c r="R100" s="120"/>
      <c r="S100" s="121"/>
      <c r="T100" s="121"/>
      <c r="U100" s="120"/>
      <c r="V100" s="122"/>
      <c r="W100" s="123"/>
      <c r="X100" s="123"/>
      <c r="Y100" s="123"/>
      <c r="Z100" s="123"/>
      <c r="AA100" s="123"/>
      <c r="AB100" s="120"/>
      <c r="AC100" s="122"/>
      <c r="AD100" s="123"/>
      <c r="AE100" s="123"/>
      <c r="AF100" s="123"/>
      <c r="AG100" s="123"/>
      <c r="AH100" s="123"/>
      <c r="AI100" s="123"/>
      <c r="AJ100" s="123"/>
      <c r="AK100" s="1"/>
      <c r="AL100" s="362"/>
      <c r="AM100" s="362"/>
      <c r="AN100" s="363" t="str">
        <f>IF((O100="MW"),G100," ")</f>
        <v xml:space="preserve"> </v>
      </c>
      <c r="AO100" s="363" t="s">
        <v>145</v>
      </c>
      <c r="AP100" s="363">
        <f t="shared" ref="AP100:AR100" si="91">AP99</f>
        <v>0</v>
      </c>
      <c r="AQ100" s="363">
        <f t="shared" si="91"/>
        <v>0</v>
      </c>
      <c r="AR100" s="363">
        <f t="shared" si="91"/>
        <v>0</v>
      </c>
      <c r="AS100" s="362"/>
      <c r="AT100" s="362"/>
      <c r="AU100" s="362"/>
      <c r="AV100" s="362"/>
      <c r="AW100" s="362"/>
    </row>
    <row r="101" spans="1:49" ht="30" hidden="1" customHeight="1" thickTop="1" thickBot="1" x14ac:dyDescent="0.35">
      <c r="A101" s="1"/>
      <c r="B101" s="1"/>
      <c r="C101" s="266">
        <f>AN101</f>
        <v>48</v>
      </c>
      <c r="D101" s="271" t="s">
        <v>145</v>
      </c>
      <c r="E101" s="273"/>
      <c r="F101" s="273"/>
      <c r="G101" s="275"/>
      <c r="H101" s="273"/>
      <c r="I101" s="273"/>
      <c r="J101" s="273"/>
      <c r="K101" s="273"/>
      <c r="L101" s="277"/>
      <c r="M101" s="277"/>
      <c r="N101" s="279"/>
      <c r="O101" s="116" t="s">
        <v>142</v>
      </c>
      <c r="P101" s="106"/>
      <c r="Q101" s="106"/>
      <c r="R101" s="100"/>
      <c r="S101" s="100"/>
      <c r="T101" s="100"/>
      <c r="U101" s="101"/>
      <c r="V101" s="102"/>
      <c r="W101" s="103"/>
      <c r="X101" s="103"/>
      <c r="Y101" s="103"/>
      <c r="Z101" s="103"/>
      <c r="AA101" s="103"/>
      <c r="AB101" s="101"/>
      <c r="AC101" s="102"/>
      <c r="AD101" s="103"/>
      <c r="AE101" s="103"/>
      <c r="AF101" s="103"/>
      <c r="AG101" s="103"/>
      <c r="AH101" s="103"/>
      <c r="AI101" s="103"/>
      <c r="AJ101" s="103"/>
      <c r="AK101" s="1"/>
      <c r="AL101" s="362"/>
      <c r="AM101" s="362"/>
      <c r="AN101" s="363">
        <f>AN99+1</f>
        <v>48</v>
      </c>
      <c r="AO101" s="363" t="s">
        <v>145</v>
      </c>
      <c r="AP101" s="363">
        <f>I101</f>
        <v>0</v>
      </c>
      <c r="AQ101" s="363">
        <f>K101</f>
        <v>0</v>
      </c>
      <c r="AR101" s="363">
        <f t="shared" ref="AR101" si="92">G101</f>
        <v>0</v>
      </c>
      <c r="AS101" s="362"/>
      <c r="AT101" s="362"/>
      <c r="AU101" s="362"/>
      <c r="AV101" s="362"/>
      <c r="AW101" s="362"/>
    </row>
    <row r="102" spans="1:49" ht="30" hidden="1" customHeight="1" thickTop="1" thickBot="1" x14ac:dyDescent="0.35">
      <c r="A102" s="1"/>
      <c r="B102" s="1"/>
      <c r="C102" s="265"/>
      <c r="D102" s="272"/>
      <c r="E102" s="274"/>
      <c r="F102" s="274"/>
      <c r="G102" s="276"/>
      <c r="H102" s="274"/>
      <c r="I102" s="274"/>
      <c r="J102" s="274"/>
      <c r="K102" s="274"/>
      <c r="L102" s="278"/>
      <c r="M102" s="278"/>
      <c r="N102" s="270"/>
      <c r="O102" s="117" t="s">
        <v>143</v>
      </c>
      <c r="P102" s="109"/>
      <c r="Q102" s="109"/>
      <c r="R102" s="120"/>
      <c r="S102" s="121"/>
      <c r="T102" s="121"/>
      <c r="U102" s="120"/>
      <c r="V102" s="122"/>
      <c r="W102" s="123"/>
      <c r="X102" s="123"/>
      <c r="Y102" s="123"/>
      <c r="Z102" s="123"/>
      <c r="AA102" s="123"/>
      <c r="AB102" s="120"/>
      <c r="AC102" s="122"/>
      <c r="AD102" s="123"/>
      <c r="AE102" s="123"/>
      <c r="AF102" s="123"/>
      <c r="AG102" s="123"/>
      <c r="AH102" s="123"/>
      <c r="AI102" s="123"/>
      <c r="AJ102" s="123"/>
      <c r="AK102" s="1"/>
      <c r="AL102" s="362"/>
      <c r="AM102" s="362"/>
      <c r="AN102" s="363" t="str">
        <f>IF((O102="MW"),G102," ")</f>
        <v xml:space="preserve"> </v>
      </c>
      <c r="AO102" s="363" t="s">
        <v>145</v>
      </c>
      <c r="AP102" s="363">
        <f t="shared" ref="AP102:AR102" si="93">AP101</f>
        <v>0</v>
      </c>
      <c r="AQ102" s="363">
        <f t="shared" si="93"/>
        <v>0</v>
      </c>
      <c r="AR102" s="363">
        <f t="shared" si="93"/>
        <v>0</v>
      </c>
      <c r="AS102" s="362"/>
      <c r="AT102" s="362"/>
      <c r="AU102" s="362"/>
      <c r="AV102" s="362"/>
      <c r="AW102" s="362"/>
    </row>
    <row r="103" spans="1:49" ht="30" hidden="1" customHeight="1" thickTop="1" thickBot="1" x14ac:dyDescent="0.35">
      <c r="A103" s="1"/>
      <c r="B103" s="1"/>
      <c r="C103" s="266">
        <f>AN103</f>
        <v>49</v>
      </c>
      <c r="D103" s="271" t="s">
        <v>145</v>
      </c>
      <c r="E103" s="273"/>
      <c r="F103" s="273"/>
      <c r="G103" s="275"/>
      <c r="H103" s="273"/>
      <c r="I103" s="273"/>
      <c r="J103" s="273"/>
      <c r="K103" s="273"/>
      <c r="L103" s="277"/>
      <c r="M103" s="277"/>
      <c r="N103" s="279"/>
      <c r="O103" s="116" t="s">
        <v>142</v>
      </c>
      <c r="P103" s="106"/>
      <c r="Q103" s="106"/>
      <c r="R103" s="100"/>
      <c r="S103" s="100"/>
      <c r="T103" s="100"/>
      <c r="U103" s="101"/>
      <c r="V103" s="102"/>
      <c r="W103" s="103"/>
      <c r="X103" s="103"/>
      <c r="Y103" s="103"/>
      <c r="Z103" s="103"/>
      <c r="AA103" s="103"/>
      <c r="AB103" s="101"/>
      <c r="AC103" s="102"/>
      <c r="AD103" s="103"/>
      <c r="AE103" s="103"/>
      <c r="AF103" s="103"/>
      <c r="AG103" s="103"/>
      <c r="AH103" s="103"/>
      <c r="AI103" s="103"/>
      <c r="AJ103" s="103"/>
      <c r="AK103" s="1"/>
      <c r="AL103" s="362"/>
      <c r="AM103" s="362"/>
      <c r="AN103" s="363">
        <f>AN101+1</f>
        <v>49</v>
      </c>
      <c r="AO103" s="363" t="s">
        <v>145</v>
      </c>
      <c r="AP103" s="363">
        <f>I103</f>
        <v>0</v>
      </c>
      <c r="AQ103" s="363">
        <f>K103</f>
        <v>0</v>
      </c>
      <c r="AR103" s="363">
        <f t="shared" ref="AR103" si="94">G103</f>
        <v>0</v>
      </c>
      <c r="AS103" s="362"/>
      <c r="AT103" s="362"/>
      <c r="AU103" s="362"/>
      <c r="AV103" s="362"/>
      <c r="AW103" s="362"/>
    </row>
    <row r="104" spans="1:49" ht="30" hidden="1" customHeight="1" thickTop="1" thickBot="1" x14ac:dyDescent="0.35">
      <c r="A104" s="1"/>
      <c r="B104" s="1"/>
      <c r="C104" s="265"/>
      <c r="D104" s="272"/>
      <c r="E104" s="274"/>
      <c r="F104" s="274"/>
      <c r="G104" s="276"/>
      <c r="H104" s="274"/>
      <c r="I104" s="274"/>
      <c r="J104" s="274"/>
      <c r="K104" s="274"/>
      <c r="L104" s="278"/>
      <c r="M104" s="278"/>
      <c r="N104" s="270"/>
      <c r="O104" s="117" t="s">
        <v>143</v>
      </c>
      <c r="P104" s="109"/>
      <c r="Q104" s="109"/>
      <c r="R104" s="120"/>
      <c r="S104" s="121"/>
      <c r="T104" s="121"/>
      <c r="U104" s="120"/>
      <c r="V104" s="122"/>
      <c r="W104" s="123"/>
      <c r="X104" s="123"/>
      <c r="Y104" s="123"/>
      <c r="Z104" s="123"/>
      <c r="AA104" s="123"/>
      <c r="AB104" s="120"/>
      <c r="AC104" s="122"/>
      <c r="AD104" s="123"/>
      <c r="AE104" s="123"/>
      <c r="AF104" s="123"/>
      <c r="AG104" s="123"/>
      <c r="AH104" s="123"/>
      <c r="AI104" s="123"/>
      <c r="AJ104" s="123"/>
      <c r="AK104" s="1"/>
      <c r="AL104" s="362"/>
      <c r="AM104" s="362"/>
      <c r="AN104" s="363" t="str">
        <f>IF((O104="MW"),G104," ")</f>
        <v xml:space="preserve"> </v>
      </c>
      <c r="AO104" s="363" t="s">
        <v>145</v>
      </c>
      <c r="AP104" s="363">
        <f t="shared" ref="AP104:AR104" si="95">AP103</f>
        <v>0</v>
      </c>
      <c r="AQ104" s="363">
        <f t="shared" si="95"/>
        <v>0</v>
      </c>
      <c r="AR104" s="363">
        <f t="shared" si="95"/>
        <v>0</v>
      </c>
      <c r="AS104" s="362"/>
      <c r="AT104" s="362"/>
      <c r="AU104" s="362"/>
      <c r="AV104" s="362"/>
      <c r="AW104" s="362"/>
    </row>
    <row r="105" spans="1:49" ht="30" hidden="1" customHeight="1" thickTop="1" thickBot="1" x14ac:dyDescent="0.35">
      <c r="A105" s="1"/>
      <c r="B105" s="1"/>
      <c r="C105" s="266">
        <f>AN105</f>
        <v>50</v>
      </c>
      <c r="D105" s="271" t="s">
        <v>145</v>
      </c>
      <c r="E105" s="273"/>
      <c r="F105" s="273"/>
      <c r="G105" s="275"/>
      <c r="H105" s="273"/>
      <c r="I105" s="273"/>
      <c r="J105" s="273"/>
      <c r="K105" s="273"/>
      <c r="L105" s="277"/>
      <c r="M105" s="277"/>
      <c r="N105" s="279"/>
      <c r="O105" s="116" t="s">
        <v>142</v>
      </c>
      <c r="P105" s="106"/>
      <c r="Q105" s="106"/>
      <c r="R105" s="100"/>
      <c r="S105" s="100"/>
      <c r="T105" s="100"/>
      <c r="U105" s="101"/>
      <c r="V105" s="102"/>
      <c r="W105" s="103"/>
      <c r="X105" s="103"/>
      <c r="Y105" s="103"/>
      <c r="Z105" s="103"/>
      <c r="AA105" s="103"/>
      <c r="AB105" s="101"/>
      <c r="AC105" s="102"/>
      <c r="AD105" s="103"/>
      <c r="AE105" s="103"/>
      <c r="AF105" s="103"/>
      <c r="AG105" s="103"/>
      <c r="AH105" s="103"/>
      <c r="AI105" s="103"/>
      <c r="AJ105" s="103"/>
      <c r="AK105" s="1"/>
      <c r="AL105" s="362"/>
      <c r="AM105" s="362"/>
      <c r="AN105" s="363">
        <f>AN103+1</f>
        <v>50</v>
      </c>
      <c r="AO105" s="363" t="s">
        <v>145</v>
      </c>
      <c r="AP105" s="363">
        <f>I105</f>
        <v>0</v>
      </c>
      <c r="AQ105" s="363">
        <f>K105</f>
        <v>0</v>
      </c>
      <c r="AR105" s="363">
        <f t="shared" ref="AR105" si="96">G105</f>
        <v>0</v>
      </c>
      <c r="AS105" s="362"/>
      <c r="AT105" s="362"/>
      <c r="AU105" s="362"/>
      <c r="AV105" s="362"/>
      <c r="AW105" s="362"/>
    </row>
    <row r="106" spans="1:49" ht="30" hidden="1" customHeight="1" thickTop="1" thickBot="1" x14ac:dyDescent="0.35">
      <c r="A106" s="1"/>
      <c r="B106" s="1"/>
      <c r="C106" s="265"/>
      <c r="D106" s="272"/>
      <c r="E106" s="274"/>
      <c r="F106" s="274"/>
      <c r="G106" s="276"/>
      <c r="H106" s="274"/>
      <c r="I106" s="274"/>
      <c r="J106" s="274"/>
      <c r="K106" s="274"/>
      <c r="L106" s="278"/>
      <c r="M106" s="278"/>
      <c r="N106" s="270"/>
      <c r="O106" s="117" t="s">
        <v>143</v>
      </c>
      <c r="P106" s="109"/>
      <c r="Q106" s="109"/>
      <c r="R106" s="120"/>
      <c r="S106" s="121"/>
      <c r="T106" s="121"/>
      <c r="U106" s="120"/>
      <c r="V106" s="122"/>
      <c r="W106" s="123"/>
      <c r="X106" s="123"/>
      <c r="Y106" s="123"/>
      <c r="Z106" s="123"/>
      <c r="AA106" s="123"/>
      <c r="AB106" s="120"/>
      <c r="AC106" s="122"/>
      <c r="AD106" s="123"/>
      <c r="AE106" s="123"/>
      <c r="AF106" s="123"/>
      <c r="AG106" s="123"/>
      <c r="AH106" s="123"/>
      <c r="AI106" s="123"/>
      <c r="AJ106" s="123"/>
      <c r="AK106" s="1"/>
      <c r="AL106" s="362"/>
      <c r="AM106" s="362"/>
      <c r="AN106" s="363" t="str">
        <f>IF((O106="MW"),G106," ")</f>
        <v xml:space="preserve"> </v>
      </c>
      <c r="AO106" s="363" t="s">
        <v>145</v>
      </c>
      <c r="AP106" s="363">
        <f t="shared" ref="AP106:AR106" si="97">AP105</f>
        <v>0</v>
      </c>
      <c r="AQ106" s="363">
        <f t="shared" si="97"/>
        <v>0</v>
      </c>
      <c r="AR106" s="363">
        <f t="shared" si="97"/>
        <v>0</v>
      </c>
      <c r="AS106" s="362"/>
      <c r="AT106" s="362"/>
      <c r="AU106" s="362"/>
      <c r="AV106" s="362"/>
      <c r="AW106" s="362"/>
    </row>
    <row r="107" spans="1:49" ht="30" hidden="1" customHeight="1" thickTop="1" thickBot="1" x14ac:dyDescent="0.35">
      <c r="A107" s="1"/>
      <c r="B107" s="1"/>
      <c r="C107" s="266">
        <f>AN107</f>
        <v>51</v>
      </c>
      <c r="D107" s="271" t="s">
        <v>145</v>
      </c>
      <c r="E107" s="273"/>
      <c r="F107" s="273"/>
      <c r="G107" s="275"/>
      <c r="H107" s="273"/>
      <c r="I107" s="273"/>
      <c r="J107" s="273"/>
      <c r="K107" s="273"/>
      <c r="L107" s="277"/>
      <c r="M107" s="277"/>
      <c r="N107" s="279"/>
      <c r="O107" s="116" t="s">
        <v>142</v>
      </c>
      <c r="P107" s="106"/>
      <c r="Q107" s="106"/>
      <c r="R107" s="100"/>
      <c r="S107" s="100"/>
      <c r="T107" s="100"/>
      <c r="U107" s="101"/>
      <c r="V107" s="102"/>
      <c r="W107" s="103"/>
      <c r="X107" s="103"/>
      <c r="Y107" s="103"/>
      <c r="Z107" s="103"/>
      <c r="AA107" s="103"/>
      <c r="AB107" s="101"/>
      <c r="AC107" s="102"/>
      <c r="AD107" s="103"/>
      <c r="AE107" s="103"/>
      <c r="AF107" s="103"/>
      <c r="AG107" s="103"/>
      <c r="AH107" s="103"/>
      <c r="AI107" s="103"/>
      <c r="AJ107" s="103"/>
      <c r="AK107" s="1"/>
      <c r="AL107" s="362"/>
      <c r="AM107" s="362"/>
      <c r="AN107" s="363">
        <f>AN105+1</f>
        <v>51</v>
      </c>
      <c r="AO107" s="363" t="s">
        <v>145</v>
      </c>
      <c r="AP107" s="363">
        <f>I107</f>
        <v>0</v>
      </c>
      <c r="AQ107" s="363">
        <f>K107</f>
        <v>0</v>
      </c>
      <c r="AR107" s="363">
        <f t="shared" ref="AR107" si="98">G107</f>
        <v>0</v>
      </c>
      <c r="AS107" s="362"/>
      <c r="AT107" s="362"/>
      <c r="AU107" s="362"/>
      <c r="AV107" s="362"/>
      <c r="AW107" s="362"/>
    </row>
    <row r="108" spans="1:49" ht="30" hidden="1" customHeight="1" thickTop="1" thickBot="1" x14ac:dyDescent="0.35">
      <c r="A108" s="1"/>
      <c r="B108" s="1"/>
      <c r="C108" s="265"/>
      <c r="D108" s="272"/>
      <c r="E108" s="274"/>
      <c r="F108" s="274"/>
      <c r="G108" s="276"/>
      <c r="H108" s="274"/>
      <c r="I108" s="274"/>
      <c r="J108" s="274"/>
      <c r="K108" s="274"/>
      <c r="L108" s="278"/>
      <c r="M108" s="278"/>
      <c r="N108" s="270"/>
      <c r="O108" s="117" t="s">
        <v>143</v>
      </c>
      <c r="P108" s="109"/>
      <c r="Q108" s="109"/>
      <c r="R108" s="120"/>
      <c r="S108" s="121"/>
      <c r="T108" s="121"/>
      <c r="U108" s="120"/>
      <c r="V108" s="122"/>
      <c r="W108" s="123"/>
      <c r="X108" s="123"/>
      <c r="Y108" s="123"/>
      <c r="Z108" s="123"/>
      <c r="AA108" s="123"/>
      <c r="AB108" s="120"/>
      <c r="AC108" s="122"/>
      <c r="AD108" s="123"/>
      <c r="AE108" s="123"/>
      <c r="AF108" s="123"/>
      <c r="AG108" s="123"/>
      <c r="AH108" s="123"/>
      <c r="AI108" s="123"/>
      <c r="AJ108" s="123"/>
      <c r="AK108" s="1"/>
      <c r="AL108" s="362"/>
      <c r="AM108" s="362"/>
      <c r="AN108" s="363" t="str">
        <f>IF((O108="MW"),G108," ")</f>
        <v xml:space="preserve"> </v>
      </c>
      <c r="AO108" s="363" t="s">
        <v>145</v>
      </c>
      <c r="AP108" s="363">
        <f t="shared" ref="AP108:AR108" si="99">AP107</f>
        <v>0</v>
      </c>
      <c r="AQ108" s="363">
        <f t="shared" si="99"/>
        <v>0</v>
      </c>
      <c r="AR108" s="363">
        <f t="shared" si="99"/>
        <v>0</v>
      </c>
      <c r="AS108" s="362"/>
      <c r="AT108" s="362"/>
      <c r="AU108" s="362"/>
      <c r="AV108" s="362"/>
      <c r="AW108" s="362"/>
    </row>
    <row r="109" spans="1:49" ht="30" hidden="1" customHeight="1" thickTop="1" thickBot="1" x14ac:dyDescent="0.35">
      <c r="A109" s="1"/>
      <c r="B109" s="1"/>
      <c r="C109" s="266">
        <f>AN109</f>
        <v>52</v>
      </c>
      <c r="D109" s="271" t="s">
        <v>145</v>
      </c>
      <c r="E109" s="273"/>
      <c r="F109" s="273"/>
      <c r="G109" s="275"/>
      <c r="H109" s="273"/>
      <c r="I109" s="273"/>
      <c r="J109" s="273"/>
      <c r="K109" s="273"/>
      <c r="L109" s="277"/>
      <c r="M109" s="277"/>
      <c r="N109" s="279"/>
      <c r="O109" s="116" t="s">
        <v>142</v>
      </c>
      <c r="P109" s="106"/>
      <c r="Q109" s="106"/>
      <c r="R109" s="100"/>
      <c r="S109" s="100"/>
      <c r="T109" s="100"/>
      <c r="U109" s="101"/>
      <c r="V109" s="102"/>
      <c r="W109" s="103"/>
      <c r="X109" s="103"/>
      <c r="Y109" s="103"/>
      <c r="Z109" s="103"/>
      <c r="AA109" s="103"/>
      <c r="AB109" s="101"/>
      <c r="AC109" s="102"/>
      <c r="AD109" s="103"/>
      <c r="AE109" s="103"/>
      <c r="AF109" s="103"/>
      <c r="AG109" s="103"/>
      <c r="AH109" s="103"/>
      <c r="AI109" s="103"/>
      <c r="AJ109" s="103"/>
      <c r="AK109" s="1"/>
      <c r="AL109" s="362"/>
      <c r="AM109" s="362"/>
      <c r="AN109" s="363">
        <f>AN107+1</f>
        <v>52</v>
      </c>
      <c r="AO109" s="363" t="s">
        <v>145</v>
      </c>
      <c r="AP109" s="363">
        <f>I109</f>
        <v>0</v>
      </c>
      <c r="AQ109" s="363">
        <f>K109</f>
        <v>0</v>
      </c>
      <c r="AR109" s="363">
        <f t="shared" ref="AR109" si="100">G109</f>
        <v>0</v>
      </c>
      <c r="AS109" s="362"/>
      <c r="AT109" s="362"/>
      <c r="AU109" s="362"/>
      <c r="AV109" s="362"/>
      <c r="AW109" s="362"/>
    </row>
    <row r="110" spans="1:49" ht="30" hidden="1" customHeight="1" thickTop="1" thickBot="1" x14ac:dyDescent="0.35">
      <c r="A110" s="1"/>
      <c r="B110" s="1"/>
      <c r="C110" s="265"/>
      <c r="D110" s="272"/>
      <c r="E110" s="274"/>
      <c r="F110" s="274"/>
      <c r="G110" s="276"/>
      <c r="H110" s="274"/>
      <c r="I110" s="274"/>
      <c r="J110" s="274"/>
      <c r="K110" s="274"/>
      <c r="L110" s="278"/>
      <c r="M110" s="278"/>
      <c r="N110" s="270"/>
      <c r="O110" s="117" t="s">
        <v>143</v>
      </c>
      <c r="P110" s="109"/>
      <c r="Q110" s="109"/>
      <c r="R110" s="120"/>
      <c r="S110" s="121"/>
      <c r="T110" s="121"/>
      <c r="U110" s="120"/>
      <c r="V110" s="122"/>
      <c r="W110" s="123"/>
      <c r="X110" s="123"/>
      <c r="Y110" s="123"/>
      <c r="Z110" s="123"/>
      <c r="AA110" s="123"/>
      <c r="AB110" s="120"/>
      <c r="AC110" s="122"/>
      <c r="AD110" s="123"/>
      <c r="AE110" s="123"/>
      <c r="AF110" s="123"/>
      <c r="AG110" s="123"/>
      <c r="AH110" s="123"/>
      <c r="AI110" s="123"/>
      <c r="AJ110" s="123"/>
      <c r="AK110" s="1"/>
      <c r="AL110" s="362"/>
      <c r="AM110" s="362"/>
      <c r="AN110" s="363" t="str">
        <f>IF((O110="MW"),G110," ")</f>
        <v xml:space="preserve"> </v>
      </c>
      <c r="AO110" s="363" t="s">
        <v>145</v>
      </c>
      <c r="AP110" s="363">
        <f t="shared" ref="AP110:AR110" si="101">AP109</f>
        <v>0</v>
      </c>
      <c r="AQ110" s="363">
        <f t="shared" si="101"/>
        <v>0</v>
      </c>
      <c r="AR110" s="363">
        <f t="shared" si="101"/>
        <v>0</v>
      </c>
      <c r="AS110" s="362"/>
      <c r="AT110" s="362"/>
      <c r="AU110" s="362"/>
      <c r="AV110" s="362"/>
      <c r="AW110" s="362"/>
    </row>
    <row r="111" spans="1:49" ht="30" hidden="1" customHeight="1" thickTop="1" thickBot="1" x14ac:dyDescent="0.35">
      <c r="A111" s="1"/>
      <c r="B111" s="1"/>
      <c r="C111" s="266">
        <f>AN111</f>
        <v>53</v>
      </c>
      <c r="D111" s="271" t="s">
        <v>145</v>
      </c>
      <c r="E111" s="273"/>
      <c r="F111" s="273"/>
      <c r="G111" s="275"/>
      <c r="H111" s="273"/>
      <c r="I111" s="273"/>
      <c r="J111" s="273"/>
      <c r="K111" s="273"/>
      <c r="L111" s="277"/>
      <c r="M111" s="277"/>
      <c r="N111" s="279"/>
      <c r="O111" s="116" t="s">
        <v>142</v>
      </c>
      <c r="P111" s="106"/>
      <c r="Q111" s="106"/>
      <c r="R111" s="100"/>
      <c r="S111" s="100"/>
      <c r="T111" s="100"/>
      <c r="U111" s="101"/>
      <c r="V111" s="102"/>
      <c r="W111" s="103"/>
      <c r="X111" s="103"/>
      <c r="Y111" s="103"/>
      <c r="Z111" s="103"/>
      <c r="AA111" s="103"/>
      <c r="AB111" s="101"/>
      <c r="AC111" s="102"/>
      <c r="AD111" s="103"/>
      <c r="AE111" s="103"/>
      <c r="AF111" s="103"/>
      <c r="AG111" s="103"/>
      <c r="AH111" s="103"/>
      <c r="AI111" s="103"/>
      <c r="AJ111" s="103"/>
      <c r="AK111" s="1"/>
      <c r="AL111" s="362"/>
      <c r="AM111" s="362"/>
      <c r="AN111" s="363">
        <f>AN109+1</f>
        <v>53</v>
      </c>
      <c r="AO111" s="363" t="s">
        <v>145</v>
      </c>
      <c r="AP111" s="363">
        <f>I111</f>
        <v>0</v>
      </c>
      <c r="AQ111" s="363">
        <f>K111</f>
        <v>0</v>
      </c>
      <c r="AR111" s="363">
        <f t="shared" ref="AR111" si="102">G111</f>
        <v>0</v>
      </c>
      <c r="AS111" s="362"/>
      <c r="AT111" s="362"/>
      <c r="AU111" s="362"/>
      <c r="AV111" s="362"/>
      <c r="AW111" s="362"/>
    </row>
    <row r="112" spans="1:49" ht="30" hidden="1" customHeight="1" thickTop="1" thickBot="1" x14ac:dyDescent="0.35">
      <c r="A112" s="1"/>
      <c r="B112" s="1"/>
      <c r="C112" s="265"/>
      <c r="D112" s="272"/>
      <c r="E112" s="274"/>
      <c r="F112" s="274"/>
      <c r="G112" s="276"/>
      <c r="H112" s="274"/>
      <c r="I112" s="274"/>
      <c r="J112" s="274"/>
      <c r="K112" s="274"/>
      <c r="L112" s="278"/>
      <c r="M112" s="278"/>
      <c r="N112" s="270"/>
      <c r="O112" s="117" t="s">
        <v>143</v>
      </c>
      <c r="P112" s="109"/>
      <c r="Q112" s="109"/>
      <c r="R112" s="120"/>
      <c r="S112" s="121"/>
      <c r="T112" s="121"/>
      <c r="U112" s="120"/>
      <c r="V112" s="122"/>
      <c r="W112" s="123"/>
      <c r="X112" s="123"/>
      <c r="Y112" s="123"/>
      <c r="Z112" s="123"/>
      <c r="AA112" s="123"/>
      <c r="AB112" s="120"/>
      <c r="AC112" s="122"/>
      <c r="AD112" s="123"/>
      <c r="AE112" s="123"/>
      <c r="AF112" s="123"/>
      <c r="AG112" s="123"/>
      <c r="AH112" s="123"/>
      <c r="AI112" s="123"/>
      <c r="AJ112" s="123"/>
      <c r="AK112" s="1"/>
      <c r="AL112" s="362"/>
      <c r="AM112" s="362"/>
      <c r="AN112" s="363" t="str">
        <f>IF((O112="MW"),G112," ")</f>
        <v xml:space="preserve"> </v>
      </c>
      <c r="AO112" s="363" t="s">
        <v>145</v>
      </c>
      <c r="AP112" s="363">
        <f t="shared" ref="AP112:AR112" si="103">AP111</f>
        <v>0</v>
      </c>
      <c r="AQ112" s="363">
        <f t="shared" si="103"/>
        <v>0</v>
      </c>
      <c r="AR112" s="363">
        <f t="shared" si="103"/>
        <v>0</v>
      </c>
      <c r="AS112" s="362"/>
      <c r="AT112" s="362"/>
      <c r="AU112" s="362"/>
      <c r="AV112" s="362"/>
      <c r="AW112" s="362"/>
    </row>
    <row r="113" spans="1:49" ht="30" hidden="1" customHeight="1" thickTop="1" thickBot="1" x14ac:dyDescent="0.35">
      <c r="A113" s="1"/>
      <c r="B113" s="1"/>
      <c r="C113" s="266">
        <f>AN113</f>
        <v>54</v>
      </c>
      <c r="D113" s="271" t="s">
        <v>145</v>
      </c>
      <c r="E113" s="273"/>
      <c r="F113" s="273"/>
      <c r="G113" s="275"/>
      <c r="H113" s="273"/>
      <c r="I113" s="273"/>
      <c r="J113" s="273"/>
      <c r="K113" s="273"/>
      <c r="L113" s="277"/>
      <c r="M113" s="277"/>
      <c r="N113" s="279"/>
      <c r="O113" s="116" t="s">
        <v>142</v>
      </c>
      <c r="P113" s="106"/>
      <c r="Q113" s="106"/>
      <c r="R113" s="100"/>
      <c r="S113" s="100"/>
      <c r="T113" s="100"/>
      <c r="U113" s="101"/>
      <c r="V113" s="102"/>
      <c r="W113" s="103"/>
      <c r="X113" s="103"/>
      <c r="Y113" s="103"/>
      <c r="Z113" s="103"/>
      <c r="AA113" s="103"/>
      <c r="AB113" s="101"/>
      <c r="AC113" s="102"/>
      <c r="AD113" s="103"/>
      <c r="AE113" s="103"/>
      <c r="AF113" s="103"/>
      <c r="AG113" s="103"/>
      <c r="AH113" s="103"/>
      <c r="AI113" s="103"/>
      <c r="AJ113" s="103"/>
      <c r="AK113" s="1"/>
      <c r="AL113" s="362"/>
      <c r="AM113" s="362"/>
      <c r="AN113" s="363">
        <f>AN111+1</f>
        <v>54</v>
      </c>
      <c r="AO113" s="363" t="s">
        <v>145</v>
      </c>
      <c r="AP113" s="363">
        <f>I113</f>
        <v>0</v>
      </c>
      <c r="AQ113" s="363">
        <f>K113</f>
        <v>0</v>
      </c>
      <c r="AR113" s="363">
        <f t="shared" ref="AR113" si="104">G113</f>
        <v>0</v>
      </c>
      <c r="AS113" s="362"/>
      <c r="AT113" s="362"/>
      <c r="AU113" s="362"/>
      <c r="AV113" s="362"/>
      <c r="AW113" s="362"/>
    </row>
    <row r="114" spans="1:49" ht="30" hidden="1" customHeight="1" thickTop="1" thickBot="1" x14ac:dyDescent="0.35">
      <c r="A114" s="1"/>
      <c r="B114" s="1"/>
      <c r="C114" s="265"/>
      <c r="D114" s="272"/>
      <c r="E114" s="274"/>
      <c r="F114" s="274"/>
      <c r="G114" s="276"/>
      <c r="H114" s="274"/>
      <c r="I114" s="274"/>
      <c r="J114" s="274"/>
      <c r="K114" s="274"/>
      <c r="L114" s="278"/>
      <c r="M114" s="278"/>
      <c r="N114" s="270"/>
      <c r="O114" s="117" t="s">
        <v>143</v>
      </c>
      <c r="P114" s="109"/>
      <c r="Q114" s="109"/>
      <c r="R114" s="120"/>
      <c r="S114" s="121"/>
      <c r="T114" s="121"/>
      <c r="U114" s="120"/>
      <c r="V114" s="122"/>
      <c r="W114" s="123"/>
      <c r="X114" s="123"/>
      <c r="Y114" s="123"/>
      <c r="Z114" s="123"/>
      <c r="AA114" s="123"/>
      <c r="AB114" s="120"/>
      <c r="AC114" s="122"/>
      <c r="AD114" s="123"/>
      <c r="AE114" s="123"/>
      <c r="AF114" s="123"/>
      <c r="AG114" s="123"/>
      <c r="AH114" s="123"/>
      <c r="AI114" s="123"/>
      <c r="AJ114" s="123"/>
      <c r="AK114" s="1"/>
      <c r="AL114" s="362"/>
      <c r="AM114" s="362"/>
      <c r="AN114" s="363" t="str">
        <f>IF((O114="MW"),G114," ")</f>
        <v xml:space="preserve"> </v>
      </c>
      <c r="AO114" s="363" t="s">
        <v>145</v>
      </c>
      <c r="AP114" s="363">
        <f t="shared" ref="AP114:AR114" si="105">AP113</f>
        <v>0</v>
      </c>
      <c r="AQ114" s="363">
        <f t="shared" si="105"/>
        <v>0</v>
      </c>
      <c r="AR114" s="363">
        <f t="shared" si="105"/>
        <v>0</v>
      </c>
      <c r="AS114" s="362"/>
      <c r="AT114" s="362"/>
      <c r="AU114" s="362"/>
      <c r="AV114" s="362"/>
      <c r="AW114" s="362"/>
    </row>
    <row r="115" spans="1:49" ht="30" hidden="1" customHeight="1" thickTop="1" thickBot="1" x14ac:dyDescent="0.35">
      <c r="A115" s="1"/>
      <c r="B115" s="1"/>
      <c r="C115" s="266">
        <f>AN115</f>
        <v>55</v>
      </c>
      <c r="D115" s="271" t="s">
        <v>145</v>
      </c>
      <c r="E115" s="273"/>
      <c r="F115" s="273"/>
      <c r="G115" s="275"/>
      <c r="H115" s="273"/>
      <c r="I115" s="273"/>
      <c r="J115" s="273"/>
      <c r="K115" s="273"/>
      <c r="L115" s="277"/>
      <c r="M115" s="277"/>
      <c r="N115" s="279"/>
      <c r="O115" s="116" t="s">
        <v>142</v>
      </c>
      <c r="P115" s="106"/>
      <c r="Q115" s="106"/>
      <c r="R115" s="100"/>
      <c r="S115" s="100"/>
      <c r="T115" s="100"/>
      <c r="U115" s="101"/>
      <c r="V115" s="102"/>
      <c r="W115" s="103"/>
      <c r="X115" s="103"/>
      <c r="Y115" s="103"/>
      <c r="Z115" s="103"/>
      <c r="AA115" s="103"/>
      <c r="AB115" s="101"/>
      <c r="AC115" s="102"/>
      <c r="AD115" s="103"/>
      <c r="AE115" s="103"/>
      <c r="AF115" s="103"/>
      <c r="AG115" s="103"/>
      <c r="AH115" s="103"/>
      <c r="AI115" s="103"/>
      <c r="AJ115" s="103"/>
      <c r="AK115" s="1"/>
      <c r="AL115" s="362"/>
      <c r="AM115" s="362"/>
      <c r="AN115" s="363">
        <f>AN113+1</f>
        <v>55</v>
      </c>
      <c r="AO115" s="363" t="s">
        <v>145</v>
      </c>
      <c r="AP115" s="363">
        <f>I115</f>
        <v>0</v>
      </c>
      <c r="AQ115" s="363">
        <f>K115</f>
        <v>0</v>
      </c>
      <c r="AR115" s="363">
        <f t="shared" ref="AR115" si="106">G115</f>
        <v>0</v>
      </c>
      <c r="AS115" s="362"/>
      <c r="AT115" s="362"/>
      <c r="AU115" s="362"/>
      <c r="AV115" s="362"/>
      <c r="AW115" s="362"/>
    </row>
    <row r="116" spans="1:49" ht="30" hidden="1" customHeight="1" thickTop="1" thickBot="1" x14ac:dyDescent="0.35">
      <c r="A116" s="1"/>
      <c r="B116" s="1"/>
      <c r="C116" s="265"/>
      <c r="D116" s="272"/>
      <c r="E116" s="274"/>
      <c r="F116" s="274"/>
      <c r="G116" s="276"/>
      <c r="H116" s="274"/>
      <c r="I116" s="274"/>
      <c r="J116" s="274"/>
      <c r="K116" s="274"/>
      <c r="L116" s="278"/>
      <c r="M116" s="278"/>
      <c r="N116" s="270"/>
      <c r="O116" s="117" t="s">
        <v>143</v>
      </c>
      <c r="P116" s="109"/>
      <c r="Q116" s="109"/>
      <c r="R116" s="120"/>
      <c r="S116" s="121"/>
      <c r="T116" s="121"/>
      <c r="U116" s="120"/>
      <c r="V116" s="122"/>
      <c r="W116" s="123"/>
      <c r="X116" s="123"/>
      <c r="Y116" s="123"/>
      <c r="Z116" s="123"/>
      <c r="AA116" s="123"/>
      <c r="AB116" s="120"/>
      <c r="AC116" s="122"/>
      <c r="AD116" s="123"/>
      <c r="AE116" s="123"/>
      <c r="AF116" s="123"/>
      <c r="AG116" s="123"/>
      <c r="AH116" s="123"/>
      <c r="AI116" s="123"/>
      <c r="AJ116" s="123"/>
      <c r="AK116" s="1"/>
      <c r="AL116" s="362"/>
      <c r="AM116" s="362"/>
      <c r="AN116" s="363" t="str">
        <f>IF((O116="MW"),G116," ")</f>
        <v xml:space="preserve"> </v>
      </c>
      <c r="AO116" s="363" t="s">
        <v>145</v>
      </c>
      <c r="AP116" s="363">
        <f t="shared" ref="AP116:AR116" si="107">AP115</f>
        <v>0</v>
      </c>
      <c r="AQ116" s="363">
        <f t="shared" si="107"/>
        <v>0</v>
      </c>
      <c r="AR116" s="363">
        <f t="shared" si="107"/>
        <v>0</v>
      </c>
      <c r="AS116" s="362"/>
      <c r="AT116" s="362"/>
      <c r="AU116" s="362"/>
      <c r="AV116" s="362"/>
      <c r="AW116" s="362"/>
    </row>
    <row r="117" spans="1:49" ht="30" hidden="1" customHeight="1" thickTop="1" thickBot="1" x14ac:dyDescent="0.35">
      <c r="A117" s="1"/>
      <c r="B117" s="1"/>
      <c r="C117" s="266">
        <f>AN117</f>
        <v>56</v>
      </c>
      <c r="D117" s="271" t="s">
        <v>145</v>
      </c>
      <c r="E117" s="273"/>
      <c r="F117" s="273"/>
      <c r="G117" s="275"/>
      <c r="H117" s="273"/>
      <c r="I117" s="273"/>
      <c r="J117" s="273"/>
      <c r="K117" s="273"/>
      <c r="L117" s="277"/>
      <c r="M117" s="277"/>
      <c r="N117" s="279"/>
      <c r="O117" s="116" t="s">
        <v>142</v>
      </c>
      <c r="P117" s="106"/>
      <c r="Q117" s="106"/>
      <c r="R117" s="100"/>
      <c r="S117" s="100"/>
      <c r="T117" s="100"/>
      <c r="U117" s="101"/>
      <c r="V117" s="102"/>
      <c r="W117" s="103"/>
      <c r="X117" s="103"/>
      <c r="Y117" s="103"/>
      <c r="Z117" s="103"/>
      <c r="AA117" s="103"/>
      <c r="AB117" s="101"/>
      <c r="AC117" s="102"/>
      <c r="AD117" s="103"/>
      <c r="AE117" s="103"/>
      <c r="AF117" s="103"/>
      <c r="AG117" s="103"/>
      <c r="AH117" s="103"/>
      <c r="AI117" s="103"/>
      <c r="AJ117" s="103"/>
      <c r="AK117" s="1"/>
      <c r="AL117" s="362"/>
      <c r="AM117" s="362"/>
      <c r="AN117" s="363">
        <f>AN115+1</f>
        <v>56</v>
      </c>
      <c r="AO117" s="363" t="s">
        <v>145</v>
      </c>
      <c r="AP117" s="363">
        <f>I117</f>
        <v>0</v>
      </c>
      <c r="AQ117" s="363">
        <f>K117</f>
        <v>0</v>
      </c>
      <c r="AR117" s="363">
        <f t="shared" ref="AR117" si="108">G117</f>
        <v>0</v>
      </c>
      <c r="AS117" s="362"/>
      <c r="AT117" s="362"/>
      <c r="AU117" s="362"/>
      <c r="AV117" s="362"/>
      <c r="AW117" s="362"/>
    </row>
    <row r="118" spans="1:49" ht="30" hidden="1" customHeight="1" thickTop="1" thickBot="1" x14ac:dyDescent="0.35">
      <c r="A118" s="1"/>
      <c r="B118" s="1"/>
      <c r="C118" s="265"/>
      <c r="D118" s="272"/>
      <c r="E118" s="274"/>
      <c r="F118" s="274"/>
      <c r="G118" s="276"/>
      <c r="H118" s="274"/>
      <c r="I118" s="274"/>
      <c r="J118" s="274"/>
      <c r="K118" s="274"/>
      <c r="L118" s="278"/>
      <c r="M118" s="278"/>
      <c r="N118" s="270"/>
      <c r="O118" s="117" t="s">
        <v>143</v>
      </c>
      <c r="P118" s="109"/>
      <c r="Q118" s="109"/>
      <c r="R118" s="120"/>
      <c r="S118" s="121"/>
      <c r="T118" s="121"/>
      <c r="U118" s="120"/>
      <c r="V118" s="122"/>
      <c r="W118" s="123"/>
      <c r="X118" s="123"/>
      <c r="Y118" s="123"/>
      <c r="Z118" s="123"/>
      <c r="AA118" s="123"/>
      <c r="AB118" s="120"/>
      <c r="AC118" s="122"/>
      <c r="AD118" s="123"/>
      <c r="AE118" s="123"/>
      <c r="AF118" s="123"/>
      <c r="AG118" s="123"/>
      <c r="AH118" s="123"/>
      <c r="AI118" s="123"/>
      <c r="AJ118" s="123"/>
      <c r="AK118" s="1"/>
      <c r="AL118" s="362"/>
      <c r="AM118" s="362"/>
      <c r="AN118" s="363" t="str">
        <f>IF((O118="MW"),G118," ")</f>
        <v xml:space="preserve"> </v>
      </c>
      <c r="AO118" s="363" t="s">
        <v>145</v>
      </c>
      <c r="AP118" s="363">
        <f t="shared" ref="AP118:AR118" si="109">AP117</f>
        <v>0</v>
      </c>
      <c r="AQ118" s="363">
        <f t="shared" si="109"/>
        <v>0</v>
      </c>
      <c r="AR118" s="363">
        <f t="shared" si="109"/>
        <v>0</v>
      </c>
      <c r="AS118" s="362"/>
      <c r="AT118" s="362"/>
      <c r="AU118" s="362"/>
      <c r="AV118" s="362"/>
      <c r="AW118" s="362"/>
    </row>
    <row r="119" spans="1:49" ht="30" hidden="1" customHeight="1" thickTop="1" thickBot="1" x14ac:dyDescent="0.35">
      <c r="A119" s="1"/>
      <c r="B119" s="1"/>
      <c r="C119" s="266">
        <f>AN119</f>
        <v>57</v>
      </c>
      <c r="D119" s="271" t="s">
        <v>145</v>
      </c>
      <c r="E119" s="273"/>
      <c r="F119" s="273"/>
      <c r="G119" s="275"/>
      <c r="H119" s="273"/>
      <c r="I119" s="273"/>
      <c r="J119" s="273"/>
      <c r="K119" s="273"/>
      <c r="L119" s="277"/>
      <c r="M119" s="277"/>
      <c r="N119" s="279"/>
      <c r="O119" s="116" t="s">
        <v>142</v>
      </c>
      <c r="P119" s="106"/>
      <c r="Q119" s="106"/>
      <c r="R119" s="100"/>
      <c r="S119" s="100"/>
      <c r="T119" s="100"/>
      <c r="U119" s="101"/>
      <c r="V119" s="102"/>
      <c r="W119" s="103"/>
      <c r="X119" s="103"/>
      <c r="Y119" s="103"/>
      <c r="Z119" s="103"/>
      <c r="AA119" s="103"/>
      <c r="AB119" s="101"/>
      <c r="AC119" s="102"/>
      <c r="AD119" s="103"/>
      <c r="AE119" s="103"/>
      <c r="AF119" s="103"/>
      <c r="AG119" s="103"/>
      <c r="AH119" s="103"/>
      <c r="AI119" s="103"/>
      <c r="AJ119" s="103"/>
      <c r="AK119" s="1"/>
      <c r="AL119" s="362"/>
      <c r="AM119" s="362"/>
      <c r="AN119" s="363">
        <f>AN117+1</f>
        <v>57</v>
      </c>
      <c r="AO119" s="363" t="s">
        <v>145</v>
      </c>
      <c r="AP119" s="363">
        <f>I119</f>
        <v>0</v>
      </c>
      <c r="AQ119" s="363">
        <f>K119</f>
        <v>0</v>
      </c>
      <c r="AR119" s="363">
        <f t="shared" ref="AR119" si="110">G119</f>
        <v>0</v>
      </c>
      <c r="AS119" s="362"/>
      <c r="AT119" s="362"/>
      <c r="AU119" s="362"/>
      <c r="AV119" s="362"/>
      <c r="AW119" s="362"/>
    </row>
    <row r="120" spans="1:49" ht="30" hidden="1" customHeight="1" thickTop="1" thickBot="1" x14ac:dyDescent="0.35">
      <c r="A120" s="1"/>
      <c r="B120" s="1"/>
      <c r="C120" s="265"/>
      <c r="D120" s="272"/>
      <c r="E120" s="274"/>
      <c r="F120" s="274"/>
      <c r="G120" s="276"/>
      <c r="H120" s="274"/>
      <c r="I120" s="274"/>
      <c r="J120" s="274"/>
      <c r="K120" s="274"/>
      <c r="L120" s="278"/>
      <c r="M120" s="278"/>
      <c r="N120" s="270"/>
      <c r="O120" s="117" t="s">
        <v>143</v>
      </c>
      <c r="P120" s="109"/>
      <c r="Q120" s="109"/>
      <c r="R120" s="120"/>
      <c r="S120" s="121"/>
      <c r="T120" s="121"/>
      <c r="U120" s="120"/>
      <c r="V120" s="122"/>
      <c r="W120" s="123"/>
      <c r="X120" s="123"/>
      <c r="Y120" s="123"/>
      <c r="Z120" s="123"/>
      <c r="AA120" s="123"/>
      <c r="AB120" s="120"/>
      <c r="AC120" s="122"/>
      <c r="AD120" s="123"/>
      <c r="AE120" s="123"/>
      <c r="AF120" s="123"/>
      <c r="AG120" s="123"/>
      <c r="AH120" s="123"/>
      <c r="AI120" s="123"/>
      <c r="AJ120" s="123"/>
      <c r="AK120" s="1"/>
      <c r="AL120" s="362"/>
      <c r="AM120" s="362"/>
      <c r="AN120" s="363" t="str">
        <f>IF((O120="MW"),G120," ")</f>
        <v xml:space="preserve"> </v>
      </c>
      <c r="AO120" s="363" t="s">
        <v>145</v>
      </c>
      <c r="AP120" s="363">
        <f t="shared" ref="AP120:AR120" si="111">AP119</f>
        <v>0</v>
      </c>
      <c r="AQ120" s="363">
        <f t="shared" si="111"/>
        <v>0</v>
      </c>
      <c r="AR120" s="363">
        <f t="shared" si="111"/>
        <v>0</v>
      </c>
      <c r="AS120" s="362"/>
      <c r="AT120" s="362"/>
      <c r="AU120" s="362"/>
      <c r="AV120" s="362"/>
      <c r="AW120" s="362"/>
    </row>
    <row r="121" spans="1:49" ht="30" hidden="1" customHeight="1" thickTop="1" thickBot="1" x14ac:dyDescent="0.35">
      <c r="A121" s="1"/>
      <c r="B121" s="1"/>
      <c r="C121" s="266">
        <f>AN121</f>
        <v>58</v>
      </c>
      <c r="D121" s="271" t="s">
        <v>145</v>
      </c>
      <c r="E121" s="273"/>
      <c r="F121" s="273"/>
      <c r="G121" s="275"/>
      <c r="H121" s="273"/>
      <c r="I121" s="273"/>
      <c r="J121" s="273"/>
      <c r="K121" s="273"/>
      <c r="L121" s="277"/>
      <c r="M121" s="277"/>
      <c r="N121" s="279"/>
      <c r="O121" s="116" t="s">
        <v>142</v>
      </c>
      <c r="P121" s="106"/>
      <c r="Q121" s="106"/>
      <c r="R121" s="100"/>
      <c r="S121" s="100"/>
      <c r="T121" s="100"/>
      <c r="U121" s="101"/>
      <c r="V121" s="102"/>
      <c r="W121" s="103"/>
      <c r="X121" s="103"/>
      <c r="Y121" s="103"/>
      <c r="Z121" s="103"/>
      <c r="AA121" s="103"/>
      <c r="AB121" s="101"/>
      <c r="AC121" s="102"/>
      <c r="AD121" s="103"/>
      <c r="AE121" s="103"/>
      <c r="AF121" s="103"/>
      <c r="AG121" s="103"/>
      <c r="AH121" s="103"/>
      <c r="AI121" s="103"/>
      <c r="AJ121" s="103"/>
      <c r="AK121" s="1"/>
      <c r="AL121" s="362"/>
      <c r="AM121" s="362"/>
      <c r="AN121" s="363">
        <f>AN119+1</f>
        <v>58</v>
      </c>
      <c r="AO121" s="363" t="s">
        <v>145</v>
      </c>
      <c r="AP121" s="363">
        <f>I121</f>
        <v>0</v>
      </c>
      <c r="AQ121" s="363">
        <f>K121</f>
        <v>0</v>
      </c>
      <c r="AR121" s="363">
        <f t="shared" ref="AR121" si="112">G121</f>
        <v>0</v>
      </c>
      <c r="AS121" s="362"/>
      <c r="AT121" s="362"/>
      <c r="AU121" s="362"/>
      <c r="AV121" s="362"/>
      <c r="AW121" s="362"/>
    </row>
    <row r="122" spans="1:49" ht="30" hidden="1" customHeight="1" thickTop="1" thickBot="1" x14ac:dyDescent="0.35">
      <c r="A122" s="1"/>
      <c r="B122" s="1"/>
      <c r="C122" s="265"/>
      <c r="D122" s="272"/>
      <c r="E122" s="274"/>
      <c r="F122" s="274"/>
      <c r="G122" s="276"/>
      <c r="H122" s="274"/>
      <c r="I122" s="274"/>
      <c r="J122" s="274"/>
      <c r="K122" s="274"/>
      <c r="L122" s="278"/>
      <c r="M122" s="278"/>
      <c r="N122" s="270"/>
      <c r="O122" s="117" t="s">
        <v>143</v>
      </c>
      <c r="P122" s="109"/>
      <c r="Q122" s="109"/>
      <c r="R122" s="120"/>
      <c r="S122" s="121"/>
      <c r="T122" s="121"/>
      <c r="U122" s="120"/>
      <c r="V122" s="122"/>
      <c r="W122" s="123"/>
      <c r="X122" s="123"/>
      <c r="Y122" s="123"/>
      <c r="Z122" s="123"/>
      <c r="AA122" s="123"/>
      <c r="AB122" s="120"/>
      <c r="AC122" s="122"/>
      <c r="AD122" s="123"/>
      <c r="AE122" s="123"/>
      <c r="AF122" s="123"/>
      <c r="AG122" s="123"/>
      <c r="AH122" s="123"/>
      <c r="AI122" s="123"/>
      <c r="AJ122" s="123"/>
      <c r="AK122" s="1"/>
      <c r="AL122" s="362"/>
      <c r="AM122" s="362"/>
      <c r="AN122" s="363" t="str">
        <f>IF((O122="MW"),G122," ")</f>
        <v xml:space="preserve"> </v>
      </c>
      <c r="AO122" s="363" t="s">
        <v>145</v>
      </c>
      <c r="AP122" s="363">
        <f t="shared" ref="AP122:AR122" si="113">AP121</f>
        <v>0</v>
      </c>
      <c r="AQ122" s="363">
        <f t="shared" si="113"/>
        <v>0</v>
      </c>
      <c r="AR122" s="363">
        <f t="shared" si="113"/>
        <v>0</v>
      </c>
      <c r="AS122" s="362"/>
      <c r="AT122" s="362"/>
      <c r="AU122" s="362"/>
      <c r="AV122" s="362"/>
      <c r="AW122" s="362"/>
    </row>
    <row r="123" spans="1:49" ht="30" hidden="1" customHeight="1" thickTop="1" thickBot="1" x14ac:dyDescent="0.35">
      <c r="A123" s="1"/>
      <c r="B123" s="1"/>
      <c r="C123" s="266">
        <f>AN123</f>
        <v>59</v>
      </c>
      <c r="D123" s="271" t="s">
        <v>145</v>
      </c>
      <c r="E123" s="273"/>
      <c r="F123" s="273"/>
      <c r="G123" s="275"/>
      <c r="H123" s="273"/>
      <c r="I123" s="273"/>
      <c r="J123" s="273"/>
      <c r="K123" s="273"/>
      <c r="L123" s="277"/>
      <c r="M123" s="277"/>
      <c r="N123" s="279"/>
      <c r="O123" s="116" t="s">
        <v>142</v>
      </c>
      <c r="P123" s="106"/>
      <c r="Q123" s="106"/>
      <c r="R123" s="100"/>
      <c r="S123" s="100"/>
      <c r="T123" s="100"/>
      <c r="U123" s="101"/>
      <c r="V123" s="102"/>
      <c r="W123" s="103"/>
      <c r="X123" s="103"/>
      <c r="Y123" s="103"/>
      <c r="Z123" s="103"/>
      <c r="AA123" s="103"/>
      <c r="AB123" s="101"/>
      <c r="AC123" s="102"/>
      <c r="AD123" s="103"/>
      <c r="AE123" s="103"/>
      <c r="AF123" s="103"/>
      <c r="AG123" s="103"/>
      <c r="AH123" s="103"/>
      <c r="AI123" s="103"/>
      <c r="AJ123" s="103"/>
      <c r="AK123" s="1"/>
      <c r="AL123" s="362"/>
      <c r="AM123" s="362"/>
      <c r="AN123" s="363">
        <f>AN121+1</f>
        <v>59</v>
      </c>
      <c r="AO123" s="363" t="s">
        <v>145</v>
      </c>
      <c r="AP123" s="363">
        <f>I123</f>
        <v>0</v>
      </c>
      <c r="AQ123" s="363">
        <f>K123</f>
        <v>0</v>
      </c>
      <c r="AR123" s="363">
        <f t="shared" ref="AR123" si="114">G123</f>
        <v>0</v>
      </c>
      <c r="AS123" s="362"/>
      <c r="AT123" s="362"/>
      <c r="AU123" s="362"/>
      <c r="AV123" s="362"/>
      <c r="AW123" s="362"/>
    </row>
    <row r="124" spans="1:49" ht="30" hidden="1" customHeight="1" thickTop="1" thickBot="1" x14ac:dyDescent="0.35">
      <c r="A124" s="1"/>
      <c r="B124" s="1"/>
      <c r="C124" s="265"/>
      <c r="D124" s="272"/>
      <c r="E124" s="274"/>
      <c r="F124" s="274"/>
      <c r="G124" s="276"/>
      <c r="H124" s="274"/>
      <c r="I124" s="274"/>
      <c r="J124" s="274"/>
      <c r="K124" s="274"/>
      <c r="L124" s="278"/>
      <c r="M124" s="278"/>
      <c r="N124" s="270"/>
      <c r="O124" s="117" t="s">
        <v>143</v>
      </c>
      <c r="P124" s="109"/>
      <c r="Q124" s="109"/>
      <c r="R124" s="120"/>
      <c r="S124" s="121"/>
      <c r="T124" s="121"/>
      <c r="U124" s="120"/>
      <c r="V124" s="122"/>
      <c r="W124" s="123"/>
      <c r="X124" s="123"/>
      <c r="Y124" s="123"/>
      <c r="Z124" s="123"/>
      <c r="AA124" s="123"/>
      <c r="AB124" s="120"/>
      <c r="AC124" s="122"/>
      <c r="AD124" s="123"/>
      <c r="AE124" s="123"/>
      <c r="AF124" s="123"/>
      <c r="AG124" s="123"/>
      <c r="AH124" s="123"/>
      <c r="AI124" s="123"/>
      <c r="AJ124" s="123"/>
      <c r="AK124" s="1"/>
      <c r="AL124" s="362"/>
      <c r="AM124" s="362"/>
      <c r="AN124" s="363" t="str">
        <f>IF((O124="MW"),G124," ")</f>
        <v xml:space="preserve"> </v>
      </c>
      <c r="AO124" s="363" t="s">
        <v>145</v>
      </c>
      <c r="AP124" s="363">
        <f t="shared" ref="AP124:AR124" si="115">AP123</f>
        <v>0</v>
      </c>
      <c r="AQ124" s="363">
        <f t="shared" si="115"/>
        <v>0</v>
      </c>
      <c r="AR124" s="363">
        <f t="shared" si="115"/>
        <v>0</v>
      </c>
      <c r="AS124" s="362"/>
      <c r="AT124" s="362"/>
      <c r="AU124" s="362"/>
      <c r="AV124" s="362"/>
      <c r="AW124" s="362"/>
    </row>
    <row r="125" spans="1:49" ht="30" customHeight="1" thickTop="1" thickBot="1" x14ac:dyDescent="0.35">
      <c r="A125" s="1"/>
      <c r="B125" s="1"/>
      <c r="C125" s="267">
        <f>AN125</f>
        <v>60</v>
      </c>
      <c r="D125" s="295" t="s">
        <v>145</v>
      </c>
      <c r="E125" s="289"/>
      <c r="F125" s="289"/>
      <c r="G125" s="297"/>
      <c r="H125" s="289"/>
      <c r="I125" s="289"/>
      <c r="J125" s="289"/>
      <c r="K125" s="289"/>
      <c r="L125" s="291"/>
      <c r="M125" s="291"/>
      <c r="N125" s="293"/>
      <c r="O125" s="117" t="s">
        <v>142</v>
      </c>
      <c r="P125" s="109"/>
      <c r="Q125" s="109"/>
      <c r="R125" s="110"/>
      <c r="S125" s="110"/>
      <c r="T125" s="110"/>
      <c r="U125" s="111"/>
      <c r="V125" s="112"/>
      <c r="W125" s="113"/>
      <c r="X125" s="113"/>
      <c r="Y125" s="113"/>
      <c r="Z125" s="113"/>
      <c r="AA125" s="113"/>
      <c r="AB125" s="111"/>
      <c r="AC125" s="112"/>
      <c r="AD125" s="113"/>
      <c r="AE125" s="113"/>
      <c r="AF125" s="113"/>
      <c r="AG125" s="113"/>
      <c r="AH125" s="113"/>
      <c r="AI125" s="113"/>
      <c r="AJ125" s="113"/>
      <c r="AK125" s="1"/>
      <c r="AL125" s="362"/>
      <c r="AM125" s="362"/>
      <c r="AN125" s="363">
        <f>AN123+1</f>
        <v>60</v>
      </c>
      <c r="AO125" s="363" t="s">
        <v>145</v>
      </c>
      <c r="AP125" s="363">
        <f>I125</f>
        <v>0</v>
      </c>
      <c r="AQ125" s="363">
        <f>K125</f>
        <v>0</v>
      </c>
      <c r="AR125" s="363">
        <f t="shared" ref="AR125" si="116">G125</f>
        <v>0</v>
      </c>
      <c r="AS125" s="362"/>
      <c r="AT125" s="362"/>
      <c r="AU125" s="362"/>
      <c r="AV125" s="362"/>
      <c r="AW125" s="362"/>
    </row>
    <row r="126" spans="1:49" ht="30" customHeight="1" thickTop="1" thickBot="1" x14ac:dyDescent="0.35">
      <c r="A126" s="1"/>
      <c r="B126" s="1"/>
      <c r="C126" s="268"/>
      <c r="D126" s="296"/>
      <c r="E126" s="290"/>
      <c r="F126" s="290"/>
      <c r="G126" s="298"/>
      <c r="H126" s="290"/>
      <c r="I126" s="290"/>
      <c r="J126" s="290"/>
      <c r="K126" s="290"/>
      <c r="L126" s="292"/>
      <c r="M126" s="292"/>
      <c r="N126" s="294"/>
      <c r="O126" s="124" t="s">
        <v>143</v>
      </c>
      <c r="P126" s="125"/>
      <c r="Q126" s="125"/>
      <c r="R126" s="126"/>
      <c r="S126" s="127"/>
      <c r="T126" s="127"/>
      <c r="U126" s="126"/>
      <c r="V126" s="128"/>
      <c r="W126" s="129"/>
      <c r="X126" s="129"/>
      <c r="Y126" s="129"/>
      <c r="Z126" s="129"/>
      <c r="AA126" s="129"/>
      <c r="AB126" s="126"/>
      <c r="AC126" s="128"/>
      <c r="AD126" s="129"/>
      <c r="AE126" s="129"/>
      <c r="AF126" s="129"/>
      <c r="AG126" s="129"/>
      <c r="AH126" s="129"/>
      <c r="AI126" s="129"/>
      <c r="AJ126" s="129"/>
      <c r="AK126" s="1"/>
      <c r="AL126" s="362"/>
      <c r="AM126" s="362"/>
      <c r="AN126" s="363" t="str">
        <f>IF((O126="MW"),G126," ")</f>
        <v xml:space="preserve"> </v>
      </c>
      <c r="AO126" s="363" t="s">
        <v>145</v>
      </c>
      <c r="AP126" s="363">
        <f t="shared" ref="AP126:AR126" si="117">AP125</f>
        <v>0</v>
      </c>
      <c r="AQ126" s="363">
        <f t="shared" si="117"/>
        <v>0</v>
      </c>
      <c r="AR126" s="363">
        <f t="shared" si="117"/>
        <v>0</v>
      </c>
      <c r="AS126" s="362"/>
      <c r="AT126" s="362"/>
      <c r="AU126" s="362"/>
      <c r="AV126" s="362"/>
      <c r="AW126" s="362"/>
    </row>
    <row r="127" spans="1:49" ht="15" thickTop="1" x14ac:dyDescent="0.3">
      <c r="B127" s="1"/>
      <c r="C127" s="8"/>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365"/>
      <c r="AM127" s="362"/>
      <c r="AN127" s="363"/>
      <c r="AO127" s="363"/>
      <c r="AP127" s="363"/>
      <c r="AQ127" s="363"/>
      <c r="AR127" s="363"/>
      <c r="AS127" s="362"/>
      <c r="AT127" s="362"/>
      <c r="AU127" s="362"/>
      <c r="AV127" s="362"/>
      <c r="AW127" s="362"/>
    </row>
    <row r="128" spans="1:49" ht="15" thickBot="1" x14ac:dyDescent="0.35">
      <c r="B128" s="1"/>
      <c r="C128" s="8"/>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365"/>
      <c r="AM128" s="362"/>
      <c r="AN128" s="363"/>
      <c r="AO128" s="363"/>
      <c r="AP128" s="363"/>
      <c r="AQ128" s="363"/>
      <c r="AR128" s="363"/>
      <c r="AS128" s="362"/>
      <c r="AT128" s="362"/>
      <c r="AU128" s="362"/>
      <c r="AV128" s="362"/>
      <c r="AW128" s="362"/>
    </row>
    <row r="129" spans="2:49" ht="30" customHeight="1" thickTop="1" thickBot="1" x14ac:dyDescent="0.35">
      <c r="B129" s="1"/>
      <c r="C129" s="8"/>
      <c r="D129" s="1"/>
      <c r="E129" s="1"/>
      <c r="F129" s="1"/>
      <c r="G129" s="1"/>
      <c r="H129" s="1"/>
      <c r="I129" s="1"/>
      <c r="J129" s="1"/>
      <c r="K129" s="1"/>
      <c r="L129" s="1"/>
      <c r="M129" s="1"/>
      <c r="N129" s="286" t="s">
        <v>223</v>
      </c>
      <c r="O129" s="138" t="s">
        <v>142</v>
      </c>
      <c r="P129" s="139">
        <f>SUMIF($O$7:$O$126,$O129,P$7:P$126)</f>
        <v>0</v>
      </c>
      <c r="Q129" s="139">
        <f>SUMIF($O$7:$O$126,$O129,Q$7:Q$126)</f>
        <v>0</v>
      </c>
      <c r="R129" s="140">
        <f t="shared" ref="R129:AJ130" si="118">SUMIF($O$7:$O$126,$O129,R$7:R$126)</f>
        <v>0</v>
      </c>
      <c r="S129" s="140">
        <f t="shared" si="118"/>
        <v>0</v>
      </c>
      <c r="T129" s="140">
        <f t="shared" si="118"/>
        <v>0</v>
      </c>
      <c r="U129" s="140">
        <f t="shared" si="118"/>
        <v>0</v>
      </c>
      <c r="V129" s="140">
        <f t="shared" si="118"/>
        <v>0</v>
      </c>
      <c r="W129" s="140">
        <f t="shared" si="118"/>
        <v>0</v>
      </c>
      <c r="X129" s="140">
        <f t="shared" si="118"/>
        <v>0</v>
      </c>
      <c r="Y129" s="140">
        <f t="shared" si="118"/>
        <v>0</v>
      </c>
      <c r="Z129" s="140">
        <f t="shared" si="118"/>
        <v>0</v>
      </c>
      <c r="AA129" s="140">
        <f t="shared" si="118"/>
        <v>0</v>
      </c>
      <c r="AB129" s="140">
        <f t="shared" si="118"/>
        <v>0</v>
      </c>
      <c r="AC129" s="140">
        <f t="shared" si="118"/>
        <v>0</v>
      </c>
      <c r="AD129" s="140">
        <f t="shared" si="118"/>
        <v>0</v>
      </c>
      <c r="AE129" s="140">
        <f t="shared" si="118"/>
        <v>0</v>
      </c>
      <c r="AF129" s="140">
        <f t="shared" si="118"/>
        <v>0</v>
      </c>
      <c r="AG129" s="140">
        <f t="shared" si="118"/>
        <v>0</v>
      </c>
      <c r="AH129" s="140">
        <f t="shared" si="118"/>
        <v>0</v>
      </c>
      <c r="AI129" s="140">
        <f t="shared" si="118"/>
        <v>0</v>
      </c>
      <c r="AJ129" s="141">
        <f t="shared" si="118"/>
        <v>0</v>
      </c>
      <c r="AK129" s="1"/>
      <c r="AL129" s="365"/>
      <c r="AM129" s="362"/>
      <c r="AN129" s="363"/>
      <c r="AO129" s="363">
        <f>COUNTIF($AO$7:$AO$126,$N131)</f>
        <v>60</v>
      </c>
      <c r="AP129" s="363"/>
      <c r="AQ129" s="363"/>
      <c r="AR129" s="363"/>
      <c r="AS129" s="362"/>
      <c r="AT129" s="362"/>
      <c r="AU129" s="362"/>
      <c r="AV129" s="362"/>
      <c r="AW129" s="362"/>
    </row>
    <row r="130" spans="2:49" ht="30" customHeight="1" thickTop="1" thickBot="1" x14ac:dyDescent="0.35">
      <c r="B130" s="1"/>
      <c r="C130" s="8"/>
      <c r="D130" s="1"/>
      <c r="E130" s="1"/>
      <c r="F130" s="1"/>
      <c r="G130" s="1"/>
      <c r="H130" s="1"/>
      <c r="I130" s="1"/>
      <c r="J130" s="1"/>
      <c r="K130" s="1"/>
      <c r="L130" s="1"/>
      <c r="M130" s="1"/>
      <c r="N130" s="287"/>
      <c r="O130" s="142" t="s">
        <v>143</v>
      </c>
      <c r="P130" s="398">
        <f t="shared" ref="P130:AJ130" si="119">SUMIF($O$7:$O$126,$O130,P$7:P$126)</f>
        <v>0</v>
      </c>
      <c r="Q130" s="398">
        <f t="shared" si="119"/>
        <v>0</v>
      </c>
      <c r="R130" s="399">
        <f t="shared" si="118"/>
        <v>0</v>
      </c>
      <c r="S130" s="399">
        <f t="shared" si="118"/>
        <v>0</v>
      </c>
      <c r="T130" s="399">
        <f t="shared" si="118"/>
        <v>0</v>
      </c>
      <c r="U130" s="399">
        <f t="shared" si="118"/>
        <v>0</v>
      </c>
      <c r="V130" s="399">
        <f t="shared" si="118"/>
        <v>0</v>
      </c>
      <c r="W130" s="399">
        <f t="shared" si="118"/>
        <v>0</v>
      </c>
      <c r="X130" s="399">
        <f t="shared" si="118"/>
        <v>0</v>
      </c>
      <c r="Y130" s="399">
        <f t="shared" si="118"/>
        <v>0</v>
      </c>
      <c r="Z130" s="399">
        <f t="shared" si="118"/>
        <v>0</v>
      </c>
      <c r="AA130" s="399">
        <f t="shared" si="118"/>
        <v>0</v>
      </c>
      <c r="AB130" s="399">
        <f t="shared" si="118"/>
        <v>0</v>
      </c>
      <c r="AC130" s="399">
        <f t="shared" si="118"/>
        <v>0</v>
      </c>
      <c r="AD130" s="399">
        <f t="shared" si="118"/>
        <v>0</v>
      </c>
      <c r="AE130" s="399">
        <f t="shared" si="118"/>
        <v>0</v>
      </c>
      <c r="AF130" s="399">
        <f t="shared" si="118"/>
        <v>0</v>
      </c>
      <c r="AG130" s="399">
        <f t="shared" si="118"/>
        <v>0</v>
      </c>
      <c r="AH130" s="399">
        <f t="shared" si="118"/>
        <v>0</v>
      </c>
      <c r="AI130" s="399">
        <f t="shared" si="118"/>
        <v>0</v>
      </c>
      <c r="AJ130" s="400">
        <f t="shared" si="118"/>
        <v>0</v>
      </c>
      <c r="AK130" s="1"/>
      <c r="AL130" s="365"/>
      <c r="AM130" s="362"/>
      <c r="AN130" s="363"/>
      <c r="AO130" s="363">
        <f>COUNTIF($AO$7:$AO$126,$N133)</f>
        <v>60</v>
      </c>
      <c r="AP130" s="363"/>
      <c r="AQ130" s="363"/>
      <c r="AR130" s="363"/>
      <c r="AS130" s="362"/>
      <c r="AT130" s="362"/>
      <c r="AU130" s="362"/>
      <c r="AV130" s="362"/>
      <c r="AW130" s="362"/>
    </row>
    <row r="131" spans="2:49" ht="30" customHeight="1" thickTop="1" thickBot="1" x14ac:dyDescent="0.35">
      <c r="B131" s="1"/>
      <c r="C131" s="8"/>
      <c r="D131" s="1"/>
      <c r="E131" s="1"/>
      <c r="F131" s="1"/>
      <c r="G131" s="1"/>
      <c r="H131" s="1"/>
      <c r="I131" s="1"/>
      <c r="J131" s="1"/>
      <c r="K131" s="1"/>
      <c r="L131" s="1"/>
      <c r="M131" s="1"/>
      <c r="N131" s="284" t="s">
        <v>144</v>
      </c>
      <c r="O131" s="136" t="s">
        <v>142</v>
      </c>
      <c r="P131" s="137">
        <f t="shared" ref="P131:AE132" si="120">SUMIFS(P$7:P$126,$AO$7:$AO$126,$N$131,$O$7:$O$126,$O131)</f>
        <v>0</v>
      </c>
      <c r="Q131" s="137">
        <f t="shared" si="120"/>
        <v>0</v>
      </c>
      <c r="R131" s="114">
        <f t="shared" si="120"/>
        <v>0</v>
      </c>
      <c r="S131" s="114">
        <f t="shared" si="120"/>
        <v>0</v>
      </c>
      <c r="T131" s="114">
        <f t="shared" si="120"/>
        <v>0</v>
      </c>
      <c r="U131" s="114">
        <f t="shared" si="120"/>
        <v>0</v>
      </c>
      <c r="V131" s="114">
        <f t="shared" si="120"/>
        <v>0</v>
      </c>
      <c r="W131" s="114">
        <f t="shared" si="120"/>
        <v>0</v>
      </c>
      <c r="X131" s="114">
        <f t="shared" si="120"/>
        <v>0</v>
      </c>
      <c r="Y131" s="114">
        <f t="shared" si="120"/>
        <v>0</v>
      </c>
      <c r="Z131" s="114">
        <f t="shared" si="120"/>
        <v>0</v>
      </c>
      <c r="AA131" s="114">
        <f t="shared" si="120"/>
        <v>0</v>
      </c>
      <c r="AB131" s="114">
        <f t="shared" si="120"/>
        <v>0</v>
      </c>
      <c r="AC131" s="114">
        <f t="shared" si="120"/>
        <v>0</v>
      </c>
      <c r="AD131" s="114">
        <f t="shared" si="120"/>
        <v>0</v>
      </c>
      <c r="AE131" s="114">
        <f t="shared" si="120"/>
        <v>0</v>
      </c>
      <c r="AF131" s="114">
        <f t="shared" ref="AF131:AP132" si="121">SUMIFS(AF$7:AF$126,$AO$7:$AO$126,$N$131,$O$7:$O$126,$O131)</f>
        <v>0</v>
      </c>
      <c r="AG131" s="114">
        <f t="shared" si="121"/>
        <v>0</v>
      </c>
      <c r="AH131" s="114">
        <f t="shared" si="121"/>
        <v>0</v>
      </c>
      <c r="AI131" s="114">
        <f t="shared" si="121"/>
        <v>0</v>
      </c>
      <c r="AJ131" s="115">
        <f t="shared" si="121"/>
        <v>0</v>
      </c>
      <c r="AK131" s="1"/>
      <c r="AL131" s="365"/>
      <c r="AM131" s="362"/>
      <c r="AN131" s="363"/>
      <c r="AO131" s="363"/>
      <c r="AP131" s="363"/>
      <c r="AQ131" s="363"/>
      <c r="AR131" s="363"/>
      <c r="AS131" s="362"/>
      <c r="AT131" s="362"/>
      <c r="AU131" s="362"/>
      <c r="AV131" s="362"/>
      <c r="AW131" s="362"/>
    </row>
    <row r="132" spans="2:49" ht="30" customHeight="1" thickTop="1" thickBot="1" x14ac:dyDescent="0.35">
      <c r="B132" s="1"/>
      <c r="C132" s="8"/>
      <c r="D132" s="1"/>
      <c r="E132" s="1"/>
      <c r="F132" s="1"/>
      <c r="G132" s="1"/>
      <c r="H132" s="1"/>
      <c r="I132" s="1"/>
      <c r="J132" s="1"/>
      <c r="K132" s="1"/>
      <c r="L132" s="1"/>
      <c r="M132" s="1"/>
      <c r="N132" s="285"/>
      <c r="O132" s="134" t="s">
        <v>143</v>
      </c>
      <c r="P132" s="401">
        <f t="shared" si="120"/>
        <v>0</v>
      </c>
      <c r="Q132" s="401">
        <f t="shared" si="120"/>
        <v>0</v>
      </c>
      <c r="R132" s="402">
        <f t="shared" si="120"/>
        <v>0</v>
      </c>
      <c r="S132" s="402">
        <f t="shared" si="120"/>
        <v>0</v>
      </c>
      <c r="T132" s="402">
        <f t="shared" si="120"/>
        <v>0</v>
      </c>
      <c r="U132" s="402">
        <f t="shared" si="120"/>
        <v>0</v>
      </c>
      <c r="V132" s="402">
        <f t="shared" si="120"/>
        <v>0</v>
      </c>
      <c r="W132" s="402">
        <f t="shared" si="120"/>
        <v>0</v>
      </c>
      <c r="X132" s="402">
        <f t="shared" si="120"/>
        <v>0</v>
      </c>
      <c r="Y132" s="402">
        <f t="shared" si="120"/>
        <v>0</v>
      </c>
      <c r="Z132" s="402">
        <f t="shared" si="120"/>
        <v>0</v>
      </c>
      <c r="AA132" s="402">
        <f t="shared" si="120"/>
        <v>0</v>
      </c>
      <c r="AB132" s="402">
        <f t="shared" si="120"/>
        <v>0</v>
      </c>
      <c r="AC132" s="402">
        <f t="shared" si="120"/>
        <v>0</v>
      </c>
      <c r="AD132" s="402">
        <f t="shared" si="120"/>
        <v>0</v>
      </c>
      <c r="AE132" s="402">
        <f t="shared" si="120"/>
        <v>0</v>
      </c>
      <c r="AF132" s="402">
        <f t="shared" si="121"/>
        <v>0</v>
      </c>
      <c r="AG132" s="402">
        <f t="shared" si="121"/>
        <v>0</v>
      </c>
      <c r="AH132" s="402">
        <f t="shared" si="121"/>
        <v>0</v>
      </c>
      <c r="AI132" s="402">
        <f t="shared" si="121"/>
        <v>0</v>
      </c>
      <c r="AJ132" s="403">
        <f t="shared" si="121"/>
        <v>0</v>
      </c>
      <c r="AK132" s="1"/>
      <c r="AL132" s="365"/>
      <c r="AM132" s="362"/>
      <c r="AN132" s="363"/>
      <c r="AO132" s="363"/>
      <c r="AP132" s="363"/>
      <c r="AQ132" s="363"/>
      <c r="AR132" s="363"/>
      <c r="AS132" s="362"/>
      <c r="AT132" s="362"/>
      <c r="AU132" s="362"/>
      <c r="AV132" s="362"/>
      <c r="AW132" s="362"/>
    </row>
    <row r="133" spans="2:49" ht="30" customHeight="1" thickTop="1" thickBot="1" x14ac:dyDescent="0.35">
      <c r="B133" s="1"/>
      <c r="C133" s="8"/>
      <c r="D133" s="1"/>
      <c r="E133" s="1"/>
      <c r="F133" s="1"/>
      <c r="G133" s="1"/>
      <c r="H133" s="1"/>
      <c r="I133" s="1"/>
      <c r="J133" s="1"/>
      <c r="K133" s="1"/>
      <c r="L133" s="1"/>
      <c r="M133" s="1"/>
      <c r="N133" s="285" t="s">
        <v>145</v>
      </c>
      <c r="O133" s="134" t="s">
        <v>142</v>
      </c>
      <c r="P133" s="133">
        <f t="shared" ref="P133:AE134" si="122">SUMIFS(P$7:P$126,$AO$7:$AO$126,$N$133,$O$7:$O$126,$O133)</f>
        <v>0</v>
      </c>
      <c r="Q133" s="133">
        <f t="shared" si="122"/>
        <v>0</v>
      </c>
      <c r="R133" s="104">
        <f t="shared" si="122"/>
        <v>0</v>
      </c>
      <c r="S133" s="104">
        <f t="shared" si="122"/>
        <v>0</v>
      </c>
      <c r="T133" s="104">
        <f t="shared" si="122"/>
        <v>0</v>
      </c>
      <c r="U133" s="104">
        <f t="shared" si="122"/>
        <v>0</v>
      </c>
      <c r="V133" s="104">
        <f t="shared" si="122"/>
        <v>0</v>
      </c>
      <c r="W133" s="104">
        <f t="shared" si="122"/>
        <v>0</v>
      </c>
      <c r="X133" s="104">
        <f t="shared" si="122"/>
        <v>0</v>
      </c>
      <c r="Y133" s="104">
        <f t="shared" si="122"/>
        <v>0</v>
      </c>
      <c r="Z133" s="104">
        <f t="shared" si="122"/>
        <v>0</v>
      </c>
      <c r="AA133" s="104">
        <f t="shared" si="122"/>
        <v>0</v>
      </c>
      <c r="AB133" s="104">
        <f t="shared" si="122"/>
        <v>0</v>
      </c>
      <c r="AC133" s="104">
        <f t="shared" si="122"/>
        <v>0</v>
      </c>
      <c r="AD133" s="104">
        <f t="shared" si="122"/>
        <v>0</v>
      </c>
      <c r="AE133" s="104">
        <f t="shared" si="122"/>
        <v>0</v>
      </c>
      <c r="AF133" s="104">
        <f t="shared" ref="AF133:AP134" si="123">SUMIFS(AF$7:AF$126,$AO$7:$AO$126,$N$133,$O$7:$O$126,$O133)</f>
        <v>0</v>
      </c>
      <c r="AG133" s="104">
        <f t="shared" si="123"/>
        <v>0</v>
      </c>
      <c r="AH133" s="104">
        <f t="shared" si="123"/>
        <v>0</v>
      </c>
      <c r="AI133" s="104">
        <f t="shared" si="123"/>
        <v>0</v>
      </c>
      <c r="AJ133" s="105">
        <f t="shared" si="123"/>
        <v>0</v>
      </c>
      <c r="AK133" s="1"/>
      <c r="AL133" s="365"/>
      <c r="AM133" s="362"/>
      <c r="AN133" s="363"/>
      <c r="AO133" s="363"/>
      <c r="AP133" s="363"/>
      <c r="AQ133" s="363"/>
      <c r="AR133" s="363"/>
      <c r="AS133" s="362"/>
      <c r="AT133" s="362"/>
      <c r="AU133" s="362"/>
      <c r="AV133" s="362"/>
      <c r="AW133" s="362"/>
    </row>
    <row r="134" spans="2:49" ht="30" customHeight="1" thickTop="1" thickBot="1" x14ac:dyDescent="0.35">
      <c r="B134" s="1"/>
      <c r="C134" s="8"/>
      <c r="D134" s="1"/>
      <c r="E134" s="1"/>
      <c r="F134" s="1"/>
      <c r="G134" s="1"/>
      <c r="H134" s="1"/>
      <c r="I134" s="1"/>
      <c r="J134" s="1"/>
      <c r="K134" s="1"/>
      <c r="L134" s="1"/>
      <c r="M134" s="1"/>
      <c r="N134" s="288"/>
      <c r="O134" s="135" t="s">
        <v>143</v>
      </c>
      <c r="P134" s="404">
        <f t="shared" si="122"/>
        <v>0</v>
      </c>
      <c r="Q134" s="404">
        <f t="shared" si="122"/>
        <v>0</v>
      </c>
      <c r="R134" s="405">
        <f t="shared" si="122"/>
        <v>0</v>
      </c>
      <c r="S134" s="405">
        <f t="shared" si="122"/>
        <v>0</v>
      </c>
      <c r="T134" s="405">
        <f t="shared" si="122"/>
        <v>0</v>
      </c>
      <c r="U134" s="405">
        <f t="shared" si="122"/>
        <v>0</v>
      </c>
      <c r="V134" s="405">
        <f t="shared" si="122"/>
        <v>0</v>
      </c>
      <c r="W134" s="405">
        <f t="shared" si="122"/>
        <v>0</v>
      </c>
      <c r="X134" s="405">
        <f t="shared" si="122"/>
        <v>0</v>
      </c>
      <c r="Y134" s="405">
        <f t="shared" si="122"/>
        <v>0</v>
      </c>
      <c r="Z134" s="405">
        <f t="shared" si="122"/>
        <v>0</v>
      </c>
      <c r="AA134" s="405">
        <f t="shared" si="122"/>
        <v>0</v>
      </c>
      <c r="AB134" s="405">
        <f t="shared" si="122"/>
        <v>0</v>
      </c>
      <c r="AC134" s="405">
        <f t="shared" si="122"/>
        <v>0</v>
      </c>
      <c r="AD134" s="405">
        <f t="shared" si="122"/>
        <v>0</v>
      </c>
      <c r="AE134" s="405">
        <f t="shared" si="122"/>
        <v>0</v>
      </c>
      <c r="AF134" s="405">
        <f t="shared" si="123"/>
        <v>0</v>
      </c>
      <c r="AG134" s="405">
        <f t="shared" si="123"/>
        <v>0</v>
      </c>
      <c r="AH134" s="405">
        <f t="shared" si="123"/>
        <v>0</v>
      </c>
      <c r="AI134" s="405">
        <f t="shared" si="123"/>
        <v>0</v>
      </c>
      <c r="AJ134" s="406">
        <f t="shared" si="123"/>
        <v>0</v>
      </c>
      <c r="AK134" s="1"/>
      <c r="AL134" s="365"/>
      <c r="AM134" s="362"/>
      <c r="AN134" s="363"/>
      <c r="AO134" s="363"/>
      <c r="AP134" s="363"/>
      <c r="AQ134" s="363"/>
      <c r="AR134" s="363"/>
      <c r="AS134" s="362"/>
      <c r="AT134" s="362"/>
      <c r="AU134" s="362"/>
      <c r="AV134" s="362"/>
      <c r="AW134" s="362"/>
    </row>
    <row r="135" spans="2:49" ht="4.95" customHeight="1" thickTop="1" thickBot="1" x14ac:dyDescent="0.35">
      <c r="B135" s="1"/>
      <c r="C135" s="8"/>
      <c r="D135" s="1"/>
      <c r="E135" s="1"/>
      <c r="F135" s="1"/>
      <c r="G135" s="1"/>
      <c r="H135" s="1"/>
      <c r="I135" s="1"/>
      <c r="J135" s="1"/>
      <c r="K135" s="1"/>
      <c r="L135" s="1"/>
      <c r="M135" s="1"/>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
      <c r="AL135" s="365"/>
      <c r="AM135" s="362"/>
      <c r="AN135" s="363"/>
      <c r="AO135" s="363"/>
      <c r="AP135" s="363"/>
      <c r="AQ135" s="363"/>
      <c r="AR135" s="363"/>
      <c r="AS135" s="362"/>
      <c r="AT135" s="362"/>
      <c r="AU135" s="362"/>
      <c r="AV135" s="362"/>
      <c r="AW135" s="362"/>
    </row>
    <row r="136" spans="2:49" ht="30" hidden="1" customHeight="1" thickTop="1" thickBot="1" x14ac:dyDescent="0.35">
      <c r="B136" s="1"/>
      <c r="C136" s="8"/>
      <c r="D136" s="1"/>
      <c r="E136" s="1"/>
      <c r="F136" s="1"/>
      <c r="G136" s="1"/>
      <c r="H136" s="1"/>
      <c r="I136" s="1"/>
      <c r="J136" s="1"/>
      <c r="K136" s="1"/>
      <c r="L136" s="1"/>
      <c r="M136" s="307" t="s">
        <v>72</v>
      </c>
      <c r="N136" s="301" t="s">
        <v>170</v>
      </c>
      <c r="O136" s="138" t="s">
        <v>142</v>
      </c>
      <c r="P136" s="139">
        <f>SUMIFS(P$7:P$126,$AP$7:$AP$126,$M$136,$O$7:$O$126,$O136)</f>
        <v>0</v>
      </c>
      <c r="Q136" s="139">
        <f>SUMIFS(Q$7:Q$126,$AP$7:$AP$126,$M$136,$O$7:$O$126,$O136)</f>
        <v>0</v>
      </c>
      <c r="R136" s="140">
        <f>SUMIFS(R$7:R$126,$AP$7:$AP$126,$M$136,$O$7:$O$126,$O136)</f>
        <v>0</v>
      </c>
      <c r="S136" s="140">
        <f>SUMIFS(S$7:S$126,$AP$7:$AP$126,$M$136,$O$7:$O$126,$O136)</f>
        <v>0</v>
      </c>
      <c r="T136" s="140">
        <f>SUMIFS(T$7:T$126,$AP$7:$AP$126,$M$136,$O$7:$O$126,$O136)</f>
        <v>0</v>
      </c>
      <c r="U136" s="140">
        <f>SUMIFS(U$7:U$126,$AP$7:$AP$126,$M$136,$O$7:$O$126,$O136)</f>
        <v>0</v>
      </c>
      <c r="V136" s="140">
        <f>SUMIFS(V$7:V$126,$AP$7:$AP$126,$M$136,$O$7:$O$126,$O136)</f>
        <v>0</v>
      </c>
      <c r="W136" s="140">
        <f>SUMIFS(W$7:W$126,$AP$7:$AP$126,$M$136,$O$7:$O$126,$O136)</f>
        <v>0</v>
      </c>
      <c r="X136" s="140">
        <f>SUMIFS(X$7:X$126,$AP$7:$AP$126,$M$136,$O$7:$O$126,$O136)</f>
        <v>0</v>
      </c>
      <c r="Y136" s="140">
        <f>SUMIFS(Y$7:Y$126,$AP$7:$AP$126,$M$136,$O$7:$O$126,$O136)</f>
        <v>0</v>
      </c>
      <c r="Z136" s="140">
        <f>SUMIFS(Z$7:Z$126,$AP$7:$AP$126,$M$136,$O$7:$O$126,$O136)</f>
        <v>0</v>
      </c>
      <c r="AA136" s="140">
        <f>SUMIFS(AA$7:AA$126,$AP$7:$AP$126,$M$136,$O$7:$O$126,$O136)</f>
        <v>0</v>
      </c>
      <c r="AB136" s="140">
        <f>SUMIFS(AB$7:AB$126,$AP$7:$AP$126,$M$136,$O$7:$O$126,$O136)</f>
        <v>0</v>
      </c>
      <c r="AC136" s="140">
        <f>SUMIFS(AC$7:AC$126,$AP$7:$AP$126,$M$136,$O$7:$O$126,$O136)</f>
        <v>0</v>
      </c>
      <c r="AD136" s="140">
        <f>SUMIFS(AD$7:AD$126,$AP$7:$AP$126,$M$136,$O$7:$O$126,$O136)</f>
        <v>0</v>
      </c>
      <c r="AE136" s="140">
        <f>SUMIFS(AE$7:AE$126,$AP$7:$AP$126,$M$136,$O$7:$O$126,$O136)</f>
        <v>0</v>
      </c>
      <c r="AF136" s="140">
        <f>SUMIFS(AF$7:AF$126,$AP$7:$AP$126,$M$136,$O$7:$O$126,$O136)</f>
        <v>0</v>
      </c>
      <c r="AG136" s="140">
        <f>SUMIFS(AG$7:AG$126,$AP$7:$AP$126,$M$136,$O$7:$O$126,$O136)</f>
        <v>0</v>
      </c>
      <c r="AH136" s="140">
        <f>SUMIFS(AH$7:AH$126,$AP$7:$AP$126,$M$136,$O$7:$O$126,$O136)</f>
        <v>0</v>
      </c>
      <c r="AI136" s="140">
        <f>SUMIFS(AI$7:AI$126,$AP$7:$AP$126,$M$136,$O$7:$O$126,$O136)</f>
        <v>0</v>
      </c>
      <c r="AJ136" s="141">
        <f>SUMIFS(AJ$7:AJ$126,$AP$7:$AP$126,$M$136,$O$7:$O$126,$O136)</f>
        <v>0</v>
      </c>
      <c r="AK136" s="1"/>
      <c r="AL136" s="365"/>
      <c r="AM136" s="362"/>
      <c r="AN136" s="363"/>
      <c r="AO136" s="363"/>
      <c r="AP136" s="363"/>
      <c r="AQ136" s="363"/>
      <c r="AR136" s="363"/>
      <c r="AS136" s="362"/>
      <c r="AT136" s="362"/>
      <c r="AU136" s="362"/>
      <c r="AV136" s="362"/>
      <c r="AW136" s="362"/>
    </row>
    <row r="137" spans="2:49" ht="30" hidden="1" customHeight="1" thickTop="1" thickBot="1" x14ac:dyDescent="0.35">
      <c r="B137" s="1"/>
      <c r="C137" s="8"/>
      <c r="D137" s="1"/>
      <c r="E137" s="1"/>
      <c r="F137" s="1"/>
      <c r="G137" s="1"/>
      <c r="H137" s="1"/>
      <c r="I137" s="1"/>
      <c r="J137" s="1"/>
      <c r="K137" s="1"/>
      <c r="L137" s="1"/>
      <c r="M137" s="307"/>
      <c r="N137" s="302"/>
      <c r="O137" s="142" t="s">
        <v>143</v>
      </c>
      <c r="P137" s="398">
        <f>SUMIFS(P$7:P$126,$AP$7:$AP$126,$M$136,$O$7:$O$126,$O137)</f>
        <v>0</v>
      </c>
      <c r="Q137" s="398">
        <f>SUMIFS(Q$7:Q$126,$AP$7:$AP$126,$M$136,$O$7:$O$126,$O137)</f>
        <v>0</v>
      </c>
      <c r="R137" s="399">
        <f>SUMIFS(R$7:R$126,$AP$7:$AP$126,$M$136,$O$7:$O$126,$O137)</f>
        <v>0</v>
      </c>
      <c r="S137" s="399">
        <f>SUMIFS(S$7:S$126,$AP$7:$AP$126,$M$136,$O$7:$O$126,$O137)</f>
        <v>0</v>
      </c>
      <c r="T137" s="399">
        <f>SUMIFS(T$7:T$126,$AP$7:$AP$126,$M$136,$O$7:$O$126,$O137)</f>
        <v>0</v>
      </c>
      <c r="U137" s="399">
        <f>SUMIFS(U$7:U$126,$AP$7:$AP$126,$M$136,$O$7:$O$126,$O137)</f>
        <v>0</v>
      </c>
      <c r="V137" s="399">
        <f>SUMIFS(V$7:V$126,$AP$7:$AP$126,$M$136,$O$7:$O$126,$O137)</f>
        <v>0</v>
      </c>
      <c r="W137" s="399">
        <f>SUMIFS(W$7:W$126,$AP$7:$AP$126,$M$136,$O$7:$O$126,$O137)</f>
        <v>0</v>
      </c>
      <c r="X137" s="399">
        <f>SUMIFS(X$7:X$126,$AP$7:$AP$126,$M$136,$O$7:$O$126,$O137)</f>
        <v>0</v>
      </c>
      <c r="Y137" s="399">
        <f>SUMIFS(Y$7:Y$126,$AP$7:$AP$126,$M$136,$O$7:$O$126,$O137)</f>
        <v>0</v>
      </c>
      <c r="Z137" s="399">
        <f>SUMIFS(Z$7:Z$126,$AP$7:$AP$126,$M$136,$O$7:$O$126,$O137)</f>
        <v>0</v>
      </c>
      <c r="AA137" s="399">
        <f>SUMIFS(AA$7:AA$126,$AP$7:$AP$126,$M$136,$O$7:$O$126,$O137)</f>
        <v>0</v>
      </c>
      <c r="AB137" s="399">
        <f>SUMIFS(AB$7:AB$126,$AP$7:$AP$126,$M$136,$O$7:$O$126,$O137)</f>
        <v>0</v>
      </c>
      <c r="AC137" s="399">
        <f>SUMIFS(AC$7:AC$126,$AP$7:$AP$126,$M$136,$O$7:$O$126,$O137)</f>
        <v>0</v>
      </c>
      <c r="AD137" s="399">
        <f>SUMIFS(AD$7:AD$126,$AP$7:$AP$126,$M$136,$O$7:$O$126,$O137)</f>
        <v>0</v>
      </c>
      <c r="AE137" s="399">
        <f>SUMIFS(AE$7:AE$126,$AP$7:$AP$126,$M$136,$O$7:$O$126,$O137)</f>
        <v>0</v>
      </c>
      <c r="AF137" s="399">
        <f>SUMIFS(AF$7:AF$126,$AP$7:$AP$126,$M$136,$O$7:$O$126,$O137)</f>
        <v>0</v>
      </c>
      <c r="AG137" s="399">
        <f>SUMIFS(AG$7:AG$126,$AP$7:$AP$126,$M$136,$O$7:$O$126,$O137)</f>
        <v>0</v>
      </c>
      <c r="AH137" s="399">
        <f>SUMIFS(AH$7:AH$126,$AP$7:$AP$126,$M$136,$O$7:$O$126,$O137)</f>
        <v>0</v>
      </c>
      <c r="AI137" s="399">
        <f>SUMIFS(AI$7:AI$126,$AP$7:$AP$126,$M$136,$O$7:$O$126,$O137)</f>
        <v>0</v>
      </c>
      <c r="AJ137" s="400">
        <f>SUMIFS(AJ$7:AJ$126,$AP$7:$AP$126,$M$136,$O$7:$O$126,$O137)</f>
        <v>0</v>
      </c>
      <c r="AK137" s="1"/>
      <c r="AL137" s="365"/>
      <c r="AM137" s="362"/>
      <c r="AN137" s="363"/>
      <c r="AO137" s="363"/>
      <c r="AP137" s="363"/>
      <c r="AQ137" s="363"/>
      <c r="AR137" s="363"/>
      <c r="AS137" s="362"/>
      <c r="AT137" s="362"/>
      <c r="AU137" s="362"/>
      <c r="AV137" s="362"/>
      <c r="AW137" s="362"/>
    </row>
    <row r="138" spans="2:49" ht="30" hidden="1" customHeight="1" thickTop="1" thickBot="1" x14ac:dyDescent="0.35">
      <c r="B138" s="1"/>
      <c r="C138" s="8"/>
      <c r="D138" s="1"/>
      <c r="E138" s="1"/>
      <c r="F138" s="1"/>
      <c r="G138" s="1"/>
      <c r="H138" s="1"/>
      <c r="I138" s="1"/>
      <c r="J138" s="1"/>
      <c r="K138" s="1"/>
      <c r="L138" s="1"/>
      <c r="M138" s="1"/>
      <c r="N138" s="303" t="s">
        <v>78</v>
      </c>
      <c r="O138" s="136" t="s">
        <v>142</v>
      </c>
      <c r="P138" s="137">
        <f>SUMIFS(P$7:P$126,$AP$7:$AP$126,$M$136,$AQ$7:$AQ$126,$N$138,$O$7:$O$126,$O138)</f>
        <v>0</v>
      </c>
      <c r="Q138" s="137">
        <f>SUMIFS(Q$7:Q$126,$AP$7:$AP$126,$M$136,$AQ$7:$AQ$126,$N$138,$O$7:$O$126,$O138)</f>
        <v>0</v>
      </c>
      <c r="R138" s="114">
        <f>SUMIFS(R$7:R$126,$AP$7:$AP$126,$M$136,$AQ$7:$AQ$126,$N$138,$O$7:$O$126,$O138)</f>
        <v>0</v>
      </c>
      <c r="S138" s="114">
        <f>SUMIFS(S$7:S$126,$AP$7:$AP$126,$M$136,$AQ$7:$AQ$126,$N$138,$O$7:$O$126,$O138)</f>
        <v>0</v>
      </c>
      <c r="T138" s="114">
        <f>SUMIFS(T$7:T$126,$AP$7:$AP$126,$M$136,$AQ$7:$AQ$126,$N$138,$O$7:$O$126,$O138)</f>
        <v>0</v>
      </c>
      <c r="U138" s="114">
        <f>SUMIFS(U$7:U$126,$AP$7:$AP$126,$M$136,$AQ$7:$AQ$126,$N$138,$O$7:$O$126,$O138)</f>
        <v>0</v>
      </c>
      <c r="V138" s="114">
        <f>SUMIFS(V$7:V$126,$AP$7:$AP$126,$M$136,$AQ$7:$AQ$126,$N$138,$O$7:$O$126,$O138)</f>
        <v>0</v>
      </c>
      <c r="W138" s="114">
        <f>SUMIFS(W$7:W$126,$AP$7:$AP$126,$M$136,$AQ$7:$AQ$126,$N$138,$O$7:$O$126,$O138)</f>
        <v>0</v>
      </c>
      <c r="X138" s="114">
        <f>SUMIFS(X$7:X$126,$AP$7:$AP$126,$M$136,$AQ$7:$AQ$126,$N$138,$O$7:$O$126,$O138)</f>
        <v>0</v>
      </c>
      <c r="Y138" s="114">
        <f>SUMIFS(Y$7:Y$126,$AP$7:$AP$126,$M$136,$AQ$7:$AQ$126,$N$138,$O$7:$O$126,$O138)</f>
        <v>0</v>
      </c>
      <c r="Z138" s="114">
        <f>SUMIFS(Z$7:Z$126,$AP$7:$AP$126,$M$136,$AQ$7:$AQ$126,$N$138,$O$7:$O$126,$O138)</f>
        <v>0</v>
      </c>
      <c r="AA138" s="114">
        <f>SUMIFS(AA$7:AA$126,$AP$7:$AP$126,$M$136,$AQ$7:$AQ$126,$N$138,$O$7:$O$126,$O138)</f>
        <v>0</v>
      </c>
      <c r="AB138" s="114">
        <f>SUMIFS(AB$7:AB$126,$AP$7:$AP$126,$M$136,$AQ$7:$AQ$126,$N$138,$O$7:$O$126,$O138)</f>
        <v>0</v>
      </c>
      <c r="AC138" s="114">
        <f>SUMIFS(AC$7:AC$126,$AP$7:$AP$126,$M$136,$AQ$7:$AQ$126,$N$138,$O$7:$O$126,$O138)</f>
        <v>0</v>
      </c>
      <c r="AD138" s="114">
        <f>SUMIFS(AD$7:AD$126,$AP$7:$AP$126,$M$136,$AQ$7:$AQ$126,$N$138,$O$7:$O$126,$O138)</f>
        <v>0</v>
      </c>
      <c r="AE138" s="114">
        <f>SUMIFS(AE$7:AE$126,$AP$7:$AP$126,$M$136,$AQ$7:$AQ$126,$N$138,$O$7:$O$126,$O138)</f>
        <v>0</v>
      </c>
      <c r="AF138" s="114">
        <f>SUMIFS(AF$7:AF$126,$AP$7:$AP$126,$M$136,$AQ$7:$AQ$126,$N$138,$O$7:$O$126,$O138)</f>
        <v>0</v>
      </c>
      <c r="AG138" s="114">
        <f>SUMIFS(AG$7:AG$126,$AP$7:$AP$126,$M$136,$AQ$7:$AQ$126,$N$138,$O$7:$O$126,$O138)</f>
        <v>0</v>
      </c>
      <c r="AH138" s="114">
        <f>SUMIFS(AH$7:AH$126,$AP$7:$AP$126,$M$136,$AQ$7:$AQ$126,$N$138,$O$7:$O$126,$O138)</f>
        <v>0</v>
      </c>
      <c r="AI138" s="114">
        <f>SUMIFS(AI$7:AI$126,$AP$7:$AP$126,$M$136,$AQ$7:$AQ$126,$N$138,$O$7:$O$126,$O138)</f>
        <v>0</v>
      </c>
      <c r="AJ138" s="115">
        <f>SUMIFS(AJ$7:AJ$126,$AP$7:$AP$126,$M$136,$AQ$7:$AQ$126,$N$138,$O$7:$O$126,$O138)</f>
        <v>0</v>
      </c>
      <c r="AK138" s="1"/>
      <c r="AL138" s="365"/>
      <c r="AM138" s="362"/>
      <c r="AN138" s="363"/>
      <c r="AO138" s="363"/>
      <c r="AP138" s="363"/>
      <c r="AQ138" s="363"/>
      <c r="AR138" s="363"/>
      <c r="AS138" s="362"/>
      <c r="AT138" s="362"/>
      <c r="AU138" s="362"/>
      <c r="AV138" s="362"/>
      <c r="AW138" s="362"/>
    </row>
    <row r="139" spans="2:49" ht="30" hidden="1" customHeight="1" thickTop="1" thickBot="1" x14ac:dyDescent="0.35">
      <c r="B139" s="1"/>
      <c r="C139" s="8"/>
      <c r="D139" s="1"/>
      <c r="E139" s="1"/>
      <c r="F139" s="1"/>
      <c r="G139" s="1"/>
      <c r="H139" s="1"/>
      <c r="I139" s="1"/>
      <c r="J139" s="1"/>
      <c r="K139" s="1"/>
      <c r="L139" s="1"/>
      <c r="M139" s="1"/>
      <c r="N139" s="284"/>
      <c r="O139" s="134" t="s">
        <v>143</v>
      </c>
      <c r="P139" s="401">
        <f>SUMIFS(P$7:P$126,$AP$7:$AP$126,$M$136,$AQ$7:$AQ$126,$N$138,$O$7:$O$126,$O139)</f>
        <v>0</v>
      </c>
      <c r="Q139" s="401">
        <f>SUMIFS(Q$7:Q$126,$AP$7:$AP$126,$M$136,$AQ$7:$AQ$126,$N$138,$O$7:$O$126,$O139)</f>
        <v>0</v>
      </c>
      <c r="R139" s="402">
        <f>SUMIFS(R$7:R$126,$AP$7:$AP$126,$M$136,$AQ$7:$AQ$126,$N$138,$O$7:$O$126,$O139)</f>
        <v>0</v>
      </c>
      <c r="S139" s="402">
        <f>SUMIFS(S$7:S$126,$AP$7:$AP$126,$M$136,$AQ$7:$AQ$126,$N$138,$O$7:$O$126,$O139)</f>
        <v>0</v>
      </c>
      <c r="T139" s="402">
        <f>SUMIFS(T$7:T$126,$AP$7:$AP$126,$M$136,$AQ$7:$AQ$126,$N$138,$O$7:$O$126,$O139)</f>
        <v>0</v>
      </c>
      <c r="U139" s="402">
        <f>SUMIFS(U$7:U$126,$AP$7:$AP$126,$M$136,$AQ$7:$AQ$126,$N$138,$O$7:$O$126,$O139)</f>
        <v>0</v>
      </c>
      <c r="V139" s="402">
        <f>SUMIFS(V$7:V$126,$AP$7:$AP$126,$M$136,$AQ$7:$AQ$126,$N$138,$O$7:$O$126,$O139)</f>
        <v>0</v>
      </c>
      <c r="W139" s="402">
        <f>SUMIFS(W$7:W$126,$AP$7:$AP$126,$M$136,$AQ$7:$AQ$126,$N$138,$O$7:$O$126,$O139)</f>
        <v>0</v>
      </c>
      <c r="X139" s="402">
        <f>SUMIFS(X$7:X$126,$AP$7:$AP$126,$M$136,$AQ$7:$AQ$126,$N$138,$O$7:$O$126,$O139)</f>
        <v>0</v>
      </c>
      <c r="Y139" s="402">
        <f>SUMIFS(Y$7:Y$126,$AP$7:$AP$126,$M$136,$AQ$7:$AQ$126,$N$138,$O$7:$O$126,$O139)</f>
        <v>0</v>
      </c>
      <c r="Z139" s="402">
        <f>SUMIFS(Z$7:Z$126,$AP$7:$AP$126,$M$136,$AQ$7:$AQ$126,$N$138,$O$7:$O$126,$O139)</f>
        <v>0</v>
      </c>
      <c r="AA139" s="402">
        <f>SUMIFS(AA$7:AA$126,$AP$7:$AP$126,$M$136,$AQ$7:$AQ$126,$N$138,$O$7:$O$126,$O139)</f>
        <v>0</v>
      </c>
      <c r="AB139" s="402">
        <f>SUMIFS(AB$7:AB$126,$AP$7:$AP$126,$M$136,$AQ$7:$AQ$126,$N$138,$O$7:$O$126,$O139)</f>
        <v>0</v>
      </c>
      <c r="AC139" s="402">
        <f>SUMIFS(AC$7:AC$126,$AP$7:$AP$126,$M$136,$AQ$7:$AQ$126,$N$138,$O$7:$O$126,$O139)</f>
        <v>0</v>
      </c>
      <c r="AD139" s="402">
        <f>SUMIFS(AD$7:AD$126,$AP$7:$AP$126,$M$136,$AQ$7:$AQ$126,$N$138,$O$7:$O$126,$O139)</f>
        <v>0</v>
      </c>
      <c r="AE139" s="402">
        <f>SUMIFS(AE$7:AE$126,$AP$7:$AP$126,$M$136,$AQ$7:$AQ$126,$N$138,$O$7:$O$126,$O139)</f>
        <v>0</v>
      </c>
      <c r="AF139" s="402">
        <f>SUMIFS(AF$7:AF$126,$AP$7:$AP$126,$M$136,$AQ$7:$AQ$126,$N$138,$O$7:$O$126,$O139)</f>
        <v>0</v>
      </c>
      <c r="AG139" s="402">
        <f>SUMIFS(AG$7:AG$126,$AP$7:$AP$126,$M$136,$AQ$7:$AQ$126,$N$138,$O$7:$O$126,$O139)</f>
        <v>0</v>
      </c>
      <c r="AH139" s="402">
        <f>SUMIFS(AH$7:AH$126,$AP$7:$AP$126,$M$136,$AQ$7:$AQ$126,$N$138,$O$7:$O$126,$O139)</f>
        <v>0</v>
      </c>
      <c r="AI139" s="402">
        <f>SUMIFS(AI$7:AI$126,$AP$7:$AP$126,$M$136,$AQ$7:$AQ$126,$N$138,$O$7:$O$126,$O139)</f>
        <v>0</v>
      </c>
      <c r="AJ139" s="403">
        <f>SUMIFS(AJ$7:AJ$126,$AP$7:$AP$126,$M$136,$AQ$7:$AQ$126,$N$138,$O$7:$O$126,$O139)</f>
        <v>0</v>
      </c>
      <c r="AK139" s="1"/>
      <c r="AL139" s="365"/>
      <c r="AM139" s="362"/>
      <c r="AN139" s="363"/>
      <c r="AO139" s="363"/>
      <c r="AP139" s="363"/>
      <c r="AQ139" s="363"/>
      <c r="AR139" s="363"/>
      <c r="AS139" s="362"/>
      <c r="AT139" s="362"/>
      <c r="AU139" s="362"/>
      <c r="AV139" s="362"/>
      <c r="AW139" s="362"/>
    </row>
    <row r="140" spans="2:49" ht="30" hidden="1" customHeight="1" thickTop="1" thickBot="1" x14ac:dyDescent="0.35">
      <c r="B140" s="1"/>
      <c r="C140" s="8"/>
      <c r="D140" s="1"/>
      <c r="E140" s="1"/>
      <c r="F140" s="1"/>
      <c r="G140" s="1"/>
      <c r="H140" s="1"/>
      <c r="I140" s="1"/>
      <c r="J140" s="1"/>
      <c r="K140" s="1"/>
      <c r="L140" s="1"/>
      <c r="M140" s="1"/>
      <c r="N140" s="299" t="s">
        <v>73</v>
      </c>
      <c r="O140" s="134" t="s">
        <v>142</v>
      </c>
      <c r="P140" s="133">
        <f>SUMIFS(P$7:P$126,$AP$7:$AP$126,$M$136,$AQ$7:$AQ$126,$N$140,$O$7:$O$126,$O140)</f>
        <v>0</v>
      </c>
      <c r="Q140" s="133">
        <f>SUMIFS(Q$7:Q$126,$AP$7:$AP$126,$M$136,$AQ$7:$AQ$126,$N$140,$O$7:$O$126,$O140)</f>
        <v>0</v>
      </c>
      <c r="R140" s="104">
        <f>SUMIFS(R$7:R$126,$AP$7:$AP$126,$M$136,$AQ$7:$AQ$126,$N$140,$O$7:$O$126,$O140)</f>
        <v>0</v>
      </c>
      <c r="S140" s="104">
        <f>SUMIFS(S$7:S$126,$AP$7:$AP$126,$M$136,$AQ$7:$AQ$126,$N$140,$O$7:$O$126,$O140)</f>
        <v>0</v>
      </c>
      <c r="T140" s="104">
        <f>SUMIFS(T$7:T$126,$AP$7:$AP$126,$M$136,$AQ$7:$AQ$126,$N$140,$O$7:$O$126,$O140)</f>
        <v>0</v>
      </c>
      <c r="U140" s="104">
        <f>SUMIFS(U$7:U$126,$AP$7:$AP$126,$M$136,$AQ$7:$AQ$126,$N$140,$O$7:$O$126,$O140)</f>
        <v>0</v>
      </c>
      <c r="V140" s="104">
        <f>SUMIFS(V$7:V$126,$AP$7:$AP$126,$M$136,$AQ$7:$AQ$126,$N$140,$O$7:$O$126,$O140)</f>
        <v>0</v>
      </c>
      <c r="W140" s="104">
        <f>SUMIFS(W$7:W$126,$AP$7:$AP$126,$M$136,$AQ$7:$AQ$126,$N$140,$O$7:$O$126,$O140)</f>
        <v>0</v>
      </c>
      <c r="X140" s="104">
        <f>SUMIFS(X$7:X$126,$AP$7:$AP$126,$M$136,$AQ$7:$AQ$126,$N$140,$O$7:$O$126,$O140)</f>
        <v>0</v>
      </c>
      <c r="Y140" s="104">
        <f>SUMIFS(Y$7:Y$126,$AP$7:$AP$126,$M$136,$AQ$7:$AQ$126,$N$140,$O$7:$O$126,$O140)</f>
        <v>0</v>
      </c>
      <c r="Z140" s="104">
        <f>SUMIFS(Z$7:Z$126,$AP$7:$AP$126,$M$136,$AQ$7:$AQ$126,$N$140,$O$7:$O$126,$O140)</f>
        <v>0</v>
      </c>
      <c r="AA140" s="104">
        <f>SUMIFS(AA$7:AA$126,$AP$7:$AP$126,$M$136,$AQ$7:$AQ$126,$N$140,$O$7:$O$126,$O140)</f>
        <v>0</v>
      </c>
      <c r="AB140" s="104">
        <f>SUMIFS(AB$7:AB$126,$AP$7:$AP$126,$M$136,$AQ$7:$AQ$126,$N$140,$O$7:$O$126,$O140)</f>
        <v>0</v>
      </c>
      <c r="AC140" s="104">
        <f>SUMIFS(AC$7:AC$126,$AP$7:$AP$126,$M$136,$AQ$7:$AQ$126,$N$140,$O$7:$O$126,$O140)</f>
        <v>0</v>
      </c>
      <c r="AD140" s="104">
        <f>SUMIFS(AD$7:AD$126,$AP$7:$AP$126,$M$136,$AQ$7:$AQ$126,$N$140,$O$7:$O$126,$O140)</f>
        <v>0</v>
      </c>
      <c r="AE140" s="104">
        <f>SUMIFS(AE$7:AE$126,$AP$7:$AP$126,$M$136,$AQ$7:$AQ$126,$N$140,$O$7:$O$126,$O140)</f>
        <v>0</v>
      </c>
      <c r="AF140" s="104">
        <f>SUMIFS(AF$7:AF$126,$AP$7:$AP$126,$M$136,$AQ$7:$AQ$126,$N$140,$O$7:$O$126,$O140)</f>
        <v>0</v>
      </c>
      <c r="AG140" s="104">
        <f>SUMIFS(AG$7:AG$126,$AP$7:$AP$126,$M$136,$AQ$7:$AQ$126,$N$140,$O$7:$O$126,$O140)</f>
        <v>0</v>
      </c>
      <c r="AH140" s="104">
        <f>SUMIFS(AH$7:AH$126,$AP$7:$AP$126,$M$136,$AQ$7:$AQ$126,$N$140,$O$7:$O$126,$O140)</f>
        <v>0</v>
      </c>
      <c r="AI140" s="104">
        <f>SUMIFS(AI$7:AI$126,$AP$7:$AP$126,$M$136,$AQ$7:$AQ$126,$N$140,$O$7:$O$126,$O140)</f>
        <v>0</v>
      </c>
      <c r="AJ140" s="105">
        <f>SUMIFS(AJ$7:AJ$126,$AP$7:$AP$126,$M$136,$AQ$7:$AQ$126,$N$140,$O$7:$O$126,$O140)</f>
        <v>0</v>
      </c>
      <c r="AK140" s="1"/>
      <c r="AL140" s="365"/>
      <c r="AM140" s="362"/>
      <c r="AN140" s="363"/>
      <c r="AO140" s="363"/>
      <c r="AP140" s="363"/>
      <c r="AQ140" s="363"/>
      <c r="AR140" s="363"/>
      <c r="AS140" s="362"/>
      <c r="AT140" s="362"/>
      <c r="AU140" s="362"/>
      <c r="AV140" s="362"/>
      <c r="AW140" s="362"/>
    </row>
    <row r="141" spans="2:49" ht="30" hidden="1" customHeight="1" thickTop="1" thickBot="1" x14ac:dyDescent="0.35">
      <c r="B141" s="1"/>
      <c r="C141" s="8"/>
      <c r="D141" s="1"/>
      <c r="E141" s="1"/>
      <c r="F141" s="1"/>
      <c r="G141" s="1"/>
      <c r="H141" s="1"/>
      <c r="I141" s="1"/>
      <c r="J141" s="1"/>
      <c r="K141" s="1"/>
      <c r="L141" s="1"/>
      <c r="M141" s="1"/>
      <c r="N141" s="284"/>
      <c r="O141" s="134" t="s">
        <v>143</v>
      </c>
      <c r="P141" s="401">
        <f>SUMIFS(P$7:P$126,$AP$7:$AP$126,$M$136,$AQ$7:$AQ$126,$N$140,$O$7:$O$126,$O141)</f>
        <v>0</v>
      </c>
      <c r="Q141" s="401">
        <f>SUMIFS(Q$7:Q$126,$AP$7:$AP$126,$M$136,$AQ$7:$AQ$126,$N$140,$O$7:$O$126,$O141)</f>
        <v>0</v>
      </c>
      <c r="R141" s="402">
        <f>SUMIFS(R$7:R$126,$AP$7:$AP$126,$M$136,$AQ$7:$AQ$126,$N$140,$O$7:$O$126,$O141)</f>
        <v>0</v>
      </c>
      <c r="S141" s="402">
        <f>SUMIFS(S$7:S$126,$AP$7:$AP$126,$M$136,$AQ$7:$AQ$126,$N$140,$O$7:$O$126,$O141)</f>
        <v>0</v>
      </c>
      <c r="T141" s="402">
        <f>SUMIFS(T$7:T$126,$AP$7:$AP$126,$M$136,$AQ$7:$AQ$126,$N$140,$O$7:$O$126,$O141)</f>
        <v>0</v>
      </c>
      <c r="U141" s="402">
        <f>SUMIFS(U$7:U$126,$AP$7:$AP$126,$M$136,$AQ$7:$AQ$126,$N$140,$O$7:$O$126,$O141)</f>
        <v>0</v>
      </c>
      <c r="V141" s="402">
        <f>SUMIFS(V$7:V$126,$AP$7:$AP$126,$M$136,$AQ$7:$AQ$126,$N$140,$O$7:$O$126,$O141)</f>
        <v>0</v>
      </c>
      <c r="W141" s="402">
        <f>SUMIFS(W$7:W$126,$AP$7:$AP$126,$M$136,$AQ$7:$AQ$126,$N$140,$O$7:$O$126,$O141)</f>
        <v>0</v>
      </c>
      <c r="X141" s="402">
        <f>SUMIFS(X$7:X$126,$AP$7:$AP$126,$M$136,$AQ$7:$AQ$126,$N$140,$O$7:$O$126,$O141)</f>
        <v>0</v>
      </c>
      <c r="Y141" s="402">
        <f>SUMIFS(Y$7:Y$126,$AP$7:$AP$126,$M$136,$AQ$7:$AQ$126,$N$140,$O$7:$O$126,$O141)</f>
        <v>0</v>
      </c>
      <c r="Z141" s="402">
        <f>SUMIFS(Z$7:Z$126,$AP$7:$AP$126,$M$136,$AQ$7:$AQ$126,$N$140,$O$7:$O$126,$O141)</f>
        <v>0</v>
      </c>
      <c r="AA141" s="402">
        <f>SUMIFS(AA$7:AA$126,$AP$7:$AP$126,$M$136,$AQ$7:$AQ$126,$N$140,$O$7:$O$126,$O141)</f>
        <v>0</v>
      </c>
      <c r="AB141" s="402">
        <f>SUMIFS(AB$7:AB$126,$AP$7:$AP$126,$M$136,$AQ$7:$AQ$126,$N$140,$O$7:$O$126,$O141)</f>
        <v>0</v>
      </c>
      <c r="AC141" s="402">
        <f>SUMIFS(AC$7:AC$126,$AP$7:$AP$126,$M$136,$AQ$7:$AQ$126,$N$140,$O$7:$O$126,$O141)</f>
        <v>0</v>
      </c>
      <c r="AD141" s="402">
        <f>SUMIFS(AD$7:AD$126,$AP$7:$AP$126,$M$136,$AQ$7:$AQ$126,$N$140,$O$7:$O$126,$O141)</f>
        <v>0</v>
      </c>
      <c r="AE141" s="402">
        <f>SUMIFS(AE$7:AE$126,$AP$7:$AP$126,$M$136,$AQ$7:$AQ$126,$N$140,$O$7:$O$126,$O141)</f>
        <v>0</v>
      </c>
      <c r="AF141" s="402">
        <f>SUMIFS(AF$7:AF$126,$AP$7:$AP$126,$M$136,$AQ$7:$AQ$126,$N$140,$O$7:$O$126,$O141)</f>
        <v>0</v>
      </c>
      <c r="AG141" s="402">
        <f>SUMIFS(AG$7:AG$126,$AP$7:$AP$126,$M$136,$AQ$7:$AQ$126,$N$140,$O$7:$O$126,$O141)</f>
        <v>0</v>
      </c>
      <c r="AH141" s="402">
        <f>SUMIFS(AH$7:AH$126,$AP$7:$AP$126,$M$136,$AQ$7:$AQ$126,$N$140,$O$7:$O$126,$O141)</f>
        <v>0</v>
      </c>
      <c r="AI141" s="402">
        <f>SUMIFS(AI$7:AI$126,$AP$7:$AP$126,$M$136,$AQ$7:$AQ$126,$N$140,$O$7:$O$126,$O141)</f>
        <v>0</v>
      </c>
      <c r="AJ141" s="403">
        <f>SUMIFS(AJ$7:AJ$126,$AP$7:$AP$126,$M$136,$AQ$7:$AQ$126,$N$140,$O$7:$O$126,$O141)</f>
        <v>0</v>
      </c>
      <c r="AK141" s="1"/>
      <c r="AL141" s="365"/>
      <c r="AM141" s="362"/>
      <c r="AN141" s="363"/>
      <c r="AO141" s="363"/>
      <c r="AP141" s="363"/>
      <c r="AQ141" s="363"/>
      <c r="AR141" s="363"/>
      <c r="AS141" s="362"/>
      <c r="AT141" s="362"/>
      <c r="AU141" s="362"/>
      <c r="AV141" s="362"/>
      <c r="AW141" s="362"/>
    </row>
    <row r="142" spans="2:49" ht="30" hidden="1" customHeight="1" thickTop="1" thickBot="1" x14ac:dyDescent="0.35">
      <c r="B142" s="1"/>
      <c r="C142" s="8"/>
      <c r="D142" s="1"/>
      <c r="E142" s="1"/>
      <c r="F142" s="1"/>
      <c r="G142" s="1"/>
      <c r="H142" s="1"/>
      <c r="I142" s="1"/>
      <c r="J142" s="1"/>
      <c r="K142" s="1"/>
      <c r="L142" s="1"/>
      <c r="M142" s="1"/>
      <c r="N142" s="299" t="s">
        <v>77</v>
      </c>
      <c r="O142" s="134" t="s">
        <v>142</v>
      </c>
      <c r="P142" s="133">
        <f>SUMIFS(P$7:P$126,$AP$7:$AP$126,$M$136,$AQ$7:$AQ$126,$N$142,$O$7:$O$126,$O142)</f>
        <v>0</v>
      </c>
      <c r="Q142" s="133">
        <f>SUMIFS(Q$7:Q$126,$AP$7:$AP$126,$M$136,$AQ$7:$AQ$126,$N$142,$O$7:$O$126,$O142)</f>
        <v>0</v>
      </c>
      <c r="R142" s="104">
        <f>SUMIFS(R$7:R$126,$AP$7:$AP$126,$M$136,$AQ$7:$AQ$126,$N$142,$O$7:$O$126,$O142)</f>
        <v>0</v>
      </c>
      <c r="S142" s="104">
        <f>SUMIFS(S$7:S$126,$AP$7:$AP$126,$M$136,$AQ$7:$AQ$126,$N$142,$O$7:$O$126,$O142)</f>
        <v>0</v>
      </c>
      <c r="T142" s="104">
        <f>SUMIFS(T$7:T$126,$AP$7:$AP$126,$M$136,$AQ$7:$AQ$126,$N$142,$O$7:$O$126,$O142)</f>
        <v>0</v>
      </c>
      <c r="U142" s="104">
        <f>SUMIFS(U$7:U$126,$AP$7:$AP$126,$M$136,$AQ$7:$AQ$126,$N$142,$O$7:$O$126,$O142)</f>
        <v>0</v>
      </c>
      <c r="V142" s="104">
        <f>SUMIFS(V$7:V$126,$AP$7:$AP$126,$M$136,$AQ$7:$AQ$126,$N$142,$O$7:$O$126,$O142)</f>
        <v>0</v>
      </c>
      <c r="W142" s="104">
        <f>SUMIFS(W$7:W$126,$AP$7:$AP$126,$M$136,$AQ$7:$AQ$126,$N$142,$O$7:$O$126,$O142)</f>
        <v>0</v>
      </c>
      <c r="X142" s="104">
        <f>SUMIFS(X$7:X$126,$AP$7:$AP$126,$M$136,$AQ$7:$AQ$126,$N$142,$O$7:$O$126,$O142)</f>
        <v>0</v>
      </c>
      <c r="Y142" s="104">
        <f>SUMIFS(Y$7:Y$126,$AP$7:$AP$126,$M$136,$AQ$7:$AQ$126,$N$142,$O$7:$O$126,$O142)</f>
        <v>0</v>
      </c>
      <c r="Z142" s="104">
        <f>SUMIFS(Z$7:Z$126,$AP$7:$AP$126,$M$136,$AQ$7:$AQ$126,$N$142,$O$7:$O$126,$O142)</f>
        <v>0</v>
      </c>
      <c r="AA142" s="104">
        <f>SUMIFS(AA$7:AA$126,$AP$7:$AP$126,$M$136,$AQ$7:$AQ$126,$N$142,$O$7:$O$126,$O142)</f>
        <v>0</v>
      </c>
      <c r="AB142" s="104">
        <f>SUMIFS(AB$7:AB$126,$AP$7:$AP$126,$M$136,$AQ$7:$AQ$126,$N$142,$O$7:$O$126,$O142)</f>
        <v>0</v>
      </c>
      <c r="AC142" s="104">
        <f>SUMIFS(AC$7:AC$126,$AP$7:$AP$126,$M$136,$AQ$7:$AQ$126,$N$142,$O$7:$O$126,$O142)</f>
        <v>0</v>
      </c>
      <c r="AD142" s="104">
        <f>SUMIFS(AD$7:AD$126,$AP$7:$AP$126,$M$136,$AQ$7:$AQ$126,$N$142,$O$7:$O$126,$O142)</f>
        <v>0</v>
      </c>
      <c r="AE142" s="104">
        <f>SUMIFS(AE$7:AE$126,$AP$7:$AP$126,$M$136,$AQ$7:$AQ$126,$N$142,$O$7:$O$126,$O142)</f>
        <v>0</v>
      </c>
      <c r="AF142" s="104">
        <f>SUMIFS(AF$7:AF$126,$AP$7:$AP$126,$M$136,$AQ$7:$AQ$126,$N$142,$O$7:$O$126,$O142)</f>
        <v>0</v>
      </c>
      <c r="AG142" s="104">
        <f>SUMIFS(AG$7:AG$126,$AP$7:$AP$126,$M$136,$AQ$7:$AQ$126,$N$142,$O$7:$O$126,$O142)</f>
        <v>0</v>
      </c>
      <c r="AH142" s="104">
        <f>SUMIFS(AH$7:AH$126,$AP$7:$AP$126,$M$136,$AQ$7:$AQ$126,$N$142,$O$7:$O$126,$O142)</f>
        <v>0</v>
      </c>
      <c r="AI142" s="104">
        <f>SUMIFS(AI$7:AI$126,$AP$7:$AP$126,$M$136,$AQ$7:$AQ$126,$N$142,$O$7:$O$126,$O142)</f>
        <v>0</v>
      </c>
      <c r="AJ142" s="105">
        <f>SUMIFS(AJ$7:AJ$126,$AP$7:$AP$126,$M$136,$AQ$7:$AQ$126,$N$142,$O$7:$O$126,$O142)</f>
        <v>0</v>
      </c>
      <c r="AK142" s="1"/>
      <c r="AL142" s="365"/>
      <c r="AM142" s="362"/>
      <c r="AN142" s="363"/>
      <c r="AO142" s="363"/>
      <c r="AP142" s="363"/>
      <c r="AQ142" s="363"/>
      <c r="AR142" s="363"/>
      <c r="AS142" s="362"/>
      <c r="AT142" s="362"/>
      <c r="AU142" s="362"/>
      <c r="AV142" s="362"/>
      <c r="AW142" s="362"/>
    </row>
    <row r="143" spans="2:49" ht="30" hidden="1" customHeight="1" thickTop="1" thickBot="1" x14ac:dyDescent="0.35">
      <c r="B143" s="1"/>
      <c r="C143" s="8"/>
      <c r="D143" s="1"/>
      <c r="E143" s="1"/>
      <c r="F143" s="1"/>
      <c r="G143" s="1"/>
      <c r="H143" s="1"/>
      <c r="I143" s="1"/>
      <c r="J143" s="1"/>
      <c r="K143" s="1"/>
      <c r="L143" s="1"/>
      <c r="M143" s="1"/>
      <c r="N143" s="284"/>
      <c r="O143" s="134" t="s">
        <v>143</v>
      </c>
      <c r="P143" s="401">
        <f>SUMIFS(P$7:P$126,$AP$7:$AP$126,$M$136,$AQ$7:$AQ$126,$N$142,$O$7:$O$126,$O143)</f>
        <v>0</v>
      </c>
      <c r="Q143" s="401">
        <f>SUMIFS(Q$7:Q$126,$AP$7:$AP$126,$M$136,$AQ$7:$AQ$126,$N$142,$O$7:$O$126,$O143)</f>
        <v>0</v>
      </c>
      <c r="R143" s="402">
        <f>SUMIFS(R$7:R$126,$AP$7:$AP$126,$M$136,$AQ$7:$AQ$126,$N$142,$O$7:$O$126,$O143)</f>
        <v>0</v>
      </c>
      <c r="S143" s="402">
        <f>SUMIFS(S$7:S$126,$AP$7:$AP$126,$M$136,$AQ$7:$AQ$126,$N$142,$O$7:$O$126,$O143)</f>
        <v>0</v>
      </c>
      <c r="T143" s="402">
        <f>SUMIFS(T$7:T$126,$AP$7:$AP$126,$M$136,$AQ$7:$AQ$126,$N$142,$O$7:$O$126,$O143)</f>
        <v>0</v>
      </c>
      <c r="U143" s="402">
        <f>SUMIFS(U$7:U$126,$AP$7:$AP$126,$M$136,$AQ$7:$AQ$126,$N$142,$O$7:$O$126,$O143)</f>
        <v>0</v>
      </c>
      <c r="V143" s="402">
        <f>SUMIFS(V$7:V$126,$AP$7:$AP$126,$M$136,$AQ$7:$AQ$126,$N$142,$O$7:$O$126,$O143)</f>
        <v>0</v>
      </c>
      <c r="W143" s="402">
        <f>SUMIFS(W$7:W$126,$AP$7:$AP$126,$M$136,$AQ$7:$AQ$126,$N$142,$O$7:$O$126,$O143)</f>
        <v>0</v>
      </c>
      <c r="X143" s="402">
        <f>SUMIFS(X$7:X$126,$AP$7:$AP$126,$M$136,$AQ$7:$AQ$126,$N$142,$O$7:$O$126,$O143)</f>
        <v>0</v>
      </c>
      <c r="Y143" s="402">
        <f>SUMIFS(Y$7:Y$126,$AP$7:$AP$126,$M$136,$AQ$7:$AQ$126,$N$142,$O$7:$O$126,$O143)</f>
        <v>0</v>
      </c>
      <c r="Z143" s="402">
        <f>SUMIFS(Z$7:Z$126,$AP$7:$AP$126,$M$136,$AQ$7:$AQ$126,$N$142,$O$7:$O$126,$O143)</f>
        <v>0</v>
      </c>
      <c r="AA143" s="402">
        <f>SUMIFS(AA$7:AA$126,$AP$7:$AP$126,$M$136,$AQ$7:$AQ$126,$N$142,$O$7:$O$126,$O143)</f>
        <v>0</v>
      </c>
      <c r="AB143" s="402">
        <f>SUMIFS(AB$7:AB$126,$AP$7:$AP$126,$M$136,$AQ$7:$AQ$126,$N$142,$O$7:$O$126,$O143)</f>
        <v>0</v>
      </c>
      <c r="AC143" s="402">
        <f>SUMIFS(AC$7:AC$126,$AP$7:$AP$126,$M$136,$AQ$7:$AQ$126,$N$142,$O$7:$O$126,$O143)</f>
        <v>0</v>
      </c>
      <c r="AD143" s="402">
        <f>SUMIFS(AD$7:AD$126,$AP$7:$AP$126,$M$136,$AQ$7:$AQ$126,$N$142,$O$7:$O$126,$O143)</f>
        <v>0</v>
      </c>
      <c r="AE143" s="402">
        <f>SUMIFS(AE$7:AE$126,$AP$7:$AP$126,$M$136,$AQ$7:$AQ$126,$N$142,$O$7:$O$126,$O143)</f>
        <v>0</v>
      </c>
      <c r="AF143" s="402">
        <f>SUMIFS(AF$7:AF$126,$AP$7:$AP$126,$M$136,$AQ$7:$AQ$126,$N$142,$O$7:$O$126,$O143)</f>
        <v>0</v>
      </c>
      <c r="AG143" s="402">
        <f>SUMIFS(AG$7:AG$126,$AP$7:$AP$126,$M$136,$AQ$7:$AQ$126,$N$142,$O$7:$O$126,$O143)</f>
        <v>0</v>
      </c>
      <c r="AH143" s="402">
        <f>SUMIFS(AH$7:AH$126,$AP$7:$AP$126,$M$136,$AQ$7:$AQ$126,$N$142,$O$7:$O$126,$O143)</f>
        <v>0</v>
      </c>
      <c r="AI143" s="402">
        <f>SUMIFS(AI$7:AI$126,$AP$7:$AP$126,$M$136,$AQ$7:$AQ$126,$N$142,$O$7:$O$126,$O143)</f>
        <v>0</v>
      </c>
      <c r="AJ143" s="403">
        <f>SUMIFS(AJ$7:AJ$126,$AP$7:$AP$126,$M$136,$AQ$7:$AQ$126,$N$142,$O$7:$O$126,$O143)</f>
        <v>0</v>
      </c>
      <c r="AK143" s="1"/>
      <c r="AL143" s="365"/>
      <c r="AM143" s="362"/>
      <c r="AN143" s="363"/>
      <c r="AO143" s="363"/>
      <c r="AP143" s="363"/>
      <c r="AQ143" s="363"/>
      <c r="AR143" s="363"/>
      <c r="AS143" s="362"/>
      <c r="AT143" s="362"/>
      <c r="AU143" s="362"/>
      <c r="AV143" s="362"/>
      <c r="AW143" s="362"/>
    </row>
    <row r="144" spans="2:49" ht="30" hidden="1" customHeight="1" thickTop="1" thickBot="1" x14ac:dyDescent="0.35">
      <c r="B144" s="1"/>
      <c r="C144" s="8"/>
      <c r="D144" s="1"/>
      <c r="E144" s="1"/>
      <c r="F144" s="1"/>
      <c r="G144" s="1"/>
      <c r="H144" s="1"/>
      <c r="I144" s="1"/>
      <c r="J144" s="1"/>
      <c r="K144" s="1"/>
      <c r="L144" s="1"/>
      <c r="M144" s="1"/>
      <c r="N144" s="299" t="s">
        <v>140</v>
      </c>
      <c r="O144" s="134" t="s">
        <v>142</v>
      </c>
      <c r="P144" s="133">
        <f>SUMIFS(P$7:P$126,$AP$7:$AP$126,$M$136,$AQ$7:$AQ$126,$N$144,$O$7:$O$126,$O144)</f>
        <v>0</v>
      </c>
      <c r="Q144" s="133">
        <f>SUMIFS(Q$7:Q$126,$AP$7:$AP$126,$M$136,$AQ$7:$AQ$126,$N$144,$O$7:$O$126,$O144)</f>
        <v>0</v>
      </c>
      <c r="R144" s="104">
        <f>SUMIFS(R$7:R$126,$AP$7:$AP$126,$M$136,$AQ$7:$AQ$126,$N$144,$O$7:$O$126,$O144)</f>
        <v>0</v>
      </c>
      <c r="S144" s="104">
        <f>SUMIFS(S$7:S$126,$AP$7:$AP$126,$M$136,$AQ$7:$AQ$126,$N$144,$O$7:$O$126,$O144)</f>
        <v>0</v>
      </c>
      <c r="T144" s="104">
        <f>SUMIFS(T$7:T$126,$AP$7:$AP$126,$M$136,$AQ$7:$AQ$126,$N$144,$O$7:$O$126,$O144)</f>
        <v>0</v>
      </c>
      <c r="U144" s="104">
        <f>SUMIFS(U$7:U$126,$AP$7:$AP$126,$M$136,$AQ$7:$AQ$126,$N$144,$O$7:$O$126,$O144)</f>
        <v>0</v>
      </c>
      <c r="V144" s="104">
        <f>SUMIFS(V$7:V$126,$AP$7:$AP$126,$M$136,$AQ$7:$AQ$126,$N$144,$O$7:$O$126,$O144)</f>
        <v>0</v>
      </c>
      <c r="W144" s="104">
        <f>SUMIFS(W$7:W$126,$AP$7:$AP$126,$M$136,$AQ$7:$AQ$126,$N$144,$O$7:$O$126,$O144)</f>
        <v>0</v>
      </c>
      <c r="X144" s="104">
        <f>SUMIFS(X$7:X$126,$AP$7:$AP$126,$M$136,$AQ$7:$AQ$126,$N$144,$O$7:$O$126,$O144)</f>
        <v>0</v>
      </c>
      <c r="Y144" s="104">
        <f>SUMIFS(Y$7:Y$126,$AP$7:$AP$126,$M$136,$AQ$7:$AQ$126,$N$144,$O$7:$O$126,$O144)</f>
        <v>0</v>
      </c>
      <c r="Z144" s="104">
        <f>SUMIFS(Z$7:Z$126,$AP$7:$AP$126,$M$136,$AQ$7:$AQ$126,$N$144,$O$7:$O$126,$O144)</f>
        <v>0</v>
      </c>
      <c r="AA144" s="104">
        <f>SUMIFS(AA$7:AA$126,$AP$7:$AP$126,$M$136,$AQ$7:$AQ$126,$N$144,$O$7:$O$126,$O144)</f>
        <v>0</v>
      </c>
      <c r="AB144" s="104">
        <f>SUMIFS(AB$7:AB$126,$AP$7:$AP$126,$M$136,$AQ$7:$AQ$126,$N$144,$O$7:$O$126,$O144)</f>
        <v>0</v>
      </c>
      <c r="AC144" s="104">
        <f>SUMIFS(AC$7:AC$126,$AP$7:$AP$126,$M$136,$AQ$7:$AQ$126,$N$144,$O$7:$O$126,$O144)</f>
        <v>0</v>
      </c>
      <c r="AD144" s="104">
        <f>SUMIFS(AD$7:AD$126,$AP$7:$AP$126,$M$136,$AQ$7:$AQ$126,$N$144,$O$7:$O$126,$O144)</f>
        <v>0</v>
      </c>
      <c r="AE144" s="104">
        <f>SUMIFS(AE$7:AE$126,$AP$7:$AP$126,$M$136,$AQ$7:$AQ$126,$N$144,$O$7:$O$126,$O144)</f>
        <v>0</v>
      </c>
      <c r="AF144" s="104">
        <f>SUMIFS(AF$7:AF$126,$AP$7:$AP$126,$M$136,$AQ$7:$AQ$126,$N$144,$O$7:$O$126,$O144)</f>
        <v>0</v>
      </c>
      <c r="AG144" s="104">
        <f>SUMIFS(AG$7:AG$126,$AP$7:$AP$126,$M$136,$AQ$7:$AQ$126,$N$144,$O$7:$O$126,$O144)</f>
        <v>0</v>
      </c>
      <c r="AH144" s="104">
        <f>SUMIFS(AH$7:AH$126,$AP$7:$AP$126,$M$136,$AQ$7:$AQ$126,$N$144,$O$7:$O$126,$O144)</f>
        <v>0</v>
      </c>
      <c r="AI144" s="104">
        <f>SUMIFS(AI$7:AI$126,$AP$7:$AP$126,$M$136,$AQ$7:$AQ$126,$N$144,$O$7:$O$126,$O144)</f>
        <v>0</v>
      </c>
      <c r="AJ144" s="105">
        <f>SUMIFS(AJ$7:AJ$126,$AP$7:$AP$126,$M$136,$AQ$7:$AQ$126,$N$144,$O$7:$O$126,$O144)</f>
        <v>0</v>
      </c>
      <c r="AK144" s="1"/>
      <c r="AL144" s="365"/>
      <c r="AM144" s="362"/>
      <c r="AN144" s="363"/>
      <c r="AO144" s="363"/>
      <c r="AP144" s="363"/>
      <c r="AQ144" s="363"/>
      <c r="AR144" s="363"/>
      <c r="AS144" s="362"/>
      <c r="AT144" s="362"/>
      <c r="AU144" s="362"/>
      <c r="AV144" s="362"/>
      <c r="AW144" s="362"/>
    </row>
    <row r="145" spans="2:49" ht="30" hidden="1" customHeight="1" thickTop="1" thickBot="1" x14ac:dyDescent="0.35">
      <c r="B145" s="1"/>
      <c r="C145" s="8"/>
      <c r="D145" s="1"/>
      <c r="E145" s="1"/>
      <c r="F145" s="1"/>
      <c r="G145" s="1"/>
      <c r="H145" s="1"/>
      <c r="I145" s="1"/>
      <c r="J145" s="1"/>
      <c r="K145" s="1"/>
      <c r="L145" s="1"/>
      <c r="M145" s="1"/>
      <c r="N145" s="300"/>
      <c r="O145" s="135" t="s">
        <v>143</v>
      </c>
      <c r="P145" s="404">
        <f>SUMIFS(P$7:P$126,$AP$7:$AP$126,$M$136,$AQ$7:$AQ$126,$N$144,$O$7:$O$126,$O145)</f>
        <v>0</v>
      </c>
      <c r="Q145" s="404">
        <f>SUMIFS(Q$7:Q$126,$AP$7:$AP$126,$M$136,$AQ$7:$AQ$126,$N$144,$O$7:$O$126,$O145)</f>
        <v>0</v>
      </c>
      <c r="R145" s="405">
        <f>SUMIFS(R$7:R$126,$AP$7:$AP$126,$M$136,$AQ$7:$AQ$126,$N$144,$O$7:$O$126,$O145)</f>
        <v>0</v>
      </c>
      <c r="S145" s="405">
        <f>SUMIFS(S$7:S$126,$AP$7:$AP$126,$M$136,$AQ$7:$AQ$126,$N$144,$O$7:$O$126,$O145)</f>
        <v>0</v>
      </c>
      <c r="T145" s="405">
        <f>SUMIFS(T$7:T$126,$AP$7:$AP$126,$M$136,$AQ$7:$AQ$126,$N$144,$O$7:$O$126,$O145)</f>
        <v>0</v>
      </c>
      <c r="U145" s="405">
        <f>SUMIFS(U$7:U$126,$AP$7:$AP$126,$M$136,$AQ$7:$AQ$126,$N$144,$O$7:$O$126,$O145)</f>
        <v>0</v>
      </c>
      <c r="V145" s="405">
        <f>SUMIFS(V$7:V$126,$AP$7:$AP$126,$M$136,$AQ$7:$AQ$126,$N$144,$O$7:$O$126,$O145)</f>
        <v>0</v>
      </c>
      <c r="W145" s="405">
        <f>SUMIFS(W$7:W$126,$AP$7:$AP$126,$M$136,$AQ$7:$AQ$126,$N$144,$O$7:$O$126,$O145)</f>
        <v>0</v>
      </c>
      <c r="X145" s="405">
        <f>SUMIFS(X$7:X$126,$AP$7:$AP$126,$M$136,$AQ$7:$AQ$126,$N$144,$O$7:$O$126,$O145)</f>
        <v>0</v>
      </c>
      <c r="Y145" s="405">
        <f>SUMIFS(Y$7:Y$126,$AP$7:$AP$126,$M$136,$AQ$7:$AQ$126,$N$144,$O$7:$O$126,$O145)</f>
        <v>0</v>
      </c>
      <c r="Z145" s="405">
        <f>SUMIFS(Z$7:Z$126,$AP$7:$AP$126,$M$136,$AQ$7:$AQ$126,$N$144,$O$7:$O$126,$O145)</f>
        <v>0</v>
      </c>
      <c r="AA145" s="405">
        <f>SUMIFS(AA$7:AA$126,$AP$7:$AP$126,$M$136,$AQ$7:$AQ$126,$N$144,$O$7:$O$126,$O145)</f>
        <v>0</v>
      </c>
      <c r="AB145" s="405">
        <f>SUMIFS(AB$7:AB$126,$AP$7:$AP$126,$M$136,$AQ$7:$AQ$126,$N$144,$O$7:$O$126,$O145)</f>
        <v>0</v>
      </c>
      <c r="AC145" s="405">
        <f>SUMIFS(AC$7:AC$126,$AP$7:$AP$126,$M$136,$AQ$7:$AQ$126,$N$144,$O$7:$O$126,$O145)</f>
        <v>0</v>
      </c>
      <c r="AD145" s="405">
        <f>SUMIFS(AD$7:AD$126,$AP$7:$AP$126,$M$136,$AQ$7:$AQ$126,$N$144,$O$7:$O$126,$O145)</f>
        <v>0</v>
      </c>
      <c r="AE145" s="405">
        <f>SUMIFS(AE$7:AE$126,$AP$7:$AP$126,$M$136,$AQ$7:$AQ$126,$N$144,$O$7:$O$126,$O145)</f>
        <v>0</v>
      </c>
      <c r="AF145" s="405">
        <f>SUMIFS(AF$7:AF$126,$AP$7:$AP$126,$M$136,$AQ$7:$AQ$126,$N$144,$O$7:$O$126,$O145)</f>
        <v>0</v>
      </c>
      <c r="AG145" s="405">
        <f>SUMIFS(AG$7:AG$126,$AP$7:$AP$126,$M$136,$AQ$7:$AQ$126,$N$144,$O$7:$O$126,$O145)</f>
        <v>0</v>
      </c>
      <c r="AH145" s="405">
        <f>SUMIFS(AH$7:AH$126,$AP$7:$AP$126,$M$136,$AQ$7:$AQ$126,$N$144,$O$7:$O$126,$O145)</f>
        <v>0</v>
      </c>
      <c r="AI145" s="405">
        <f>SUMIFS(AI$7:AI$126,$AP$7:$AP$126,$M$136,$AQ$7:$AQ$126,$N$144,$O$7:$O$126,$O145)</f>
        <v>0</v>
      </c>
      <c r="AJ145" s="406">
        <f>SUMIFS(AJ$7:AJ$126,$AP$7:$AP$126,$M$136,$AQ$7:$AQ$126,$N$144,$O$7:$O$126,$O145)</f>
        <v>0</v>
      </c>
      <c r="AK145" s="1"/>
      <c r="AL145" s="365"/>
      <c r="AM145" s="362"/>
      <c r="AN145" s="363"/>
      <c r="AO145" s="363"/>
      <c r="AP145" s="363"/>
      <c r="AQ145" s="363"/>
      <c r="AR145" s="363"/>
      <c r="AS145" s="362"/>
      <c r="AT145" s="362"/>
      <c r="AU145" s="362"/>
      <c r="AV145" s="362"/>
      <c r="AW145" s="362"/>
    </row>
    <row r="146" spans="2:49" ht="30" hidden="1" customHeight="1" thickTop="1" thickBot="1" x14ac:dyDescent="0.35">
      <c r="B146" s="1"/>
      <c r="C146" s="8"/>
      <c r="D146" s="1"/>
      <c r="E146" s="1"/>
      <c r="F146" s="1"/>
      <c r="G146" s="1"/>
      <c r="H146" s="1"/>
      <c r="I146" s="1"/>
      <c r="J146" s="1"/>
      <c r="K146" s="1"/>
      <c r="L146" s="1"/>
      <c r="M146" s="1"/>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
      <c r="AL146" s="365"/>
      <c r="AM146" s="362"/>
      <c r="AN146" s="363"/>
      <c r="AO146" s="363"/>
      <c r="AP146" s="363"/>
      <c r="AQ146" s="363"/>
      <c r="AR146" s="363"/>
      <c r="AS146" s="362"/>
      <c r="AT146" s="362"/>
      <c r="AU146" s="362"/>
      <c r="AV146" s="362"/>
      <c r="AW146" s="362"/>
    </row>
    <row r="147" spans="2:49" ht="30" customHeight="1" thickTop="1" thickBot="1" x14ac:dyDescent="0.35">
      <c r="B147" s="1"/>
      <c r="C147" s="8"/>
      <c r="D147" s="1"/>
      <c r="E147" s="1"/>
      <c r="F147" s="1"/>
      <c r="G147" s="1"/>
      <c r="H147" s="1"/>
      <c r="I147" s="1"/>
      <c r="J147" s="1"/>
      <c r="K147" s="1"/>
      <c r="L147" s="1"/>
      <c r="M147" s="307" t="s">
        <v>25</v>
      </c>
      <c r="N147" s="301" t="s">
        <v>224</v>
      </c>
      <c r="O147" s="144" t="s">
        <v>142</v>
      </c>
      <c r="P147" s="140">
        <f>SUMIFS(P$7:P$126,$AP$7:$AP$126,$M$147,$O$7:$O$126,$O147)</f>
        <v>0</v>
      </c>
      <c r="Q147" s="140">
        <f>SUMIFS(Q$7:Q$126,$AP$7:$AP$126,$M$147,$O$7:$O$126,$O147)</f>
        <v>0</v>
      </c>
      <c r="R147" s="140">
        <f>SUMIFS(R$7:R$126,$AP$7:$AP$126,$M$147,$O$7:$O$126,$O147)</f>
        <v>0</v>
      </c>
      <c r="S147" s="140">
        <f>SUMIFS(S$7:S$126,$AP$7:$AP$126,$M$147,$O$7:$O$126,$O147)</f>
        <v>0</v>
      </c>
      <c r="T147" s="140">
        <f>SUMIFS(T$7:T$126,$AP$7:$AP$126,$M$147,$O$7:$O$126,$O147)</f>
        <v>0</v>
      </c>
      <c r="U147" s="140">
        <f>SUMIFS(U$7:U$126,$AP$7:$AP$126,$M$147,$O$7:$O$126,$O147)</f>
        <v>0</v>
      </c>
      <c r="V147" s="140">
        <f>SUMIFS(V$7:V$126,$AP$7:$AP$126,$M$147,$O$7:$O$126,$O147)</f>
        <v>0</v>
      </c>
      <c r="W147" s="140">
        <f>SUMIFS(W$7:W$126,$AP$7:$AP$126,$M$147,$O$7:$O$126,$O147)</f>
        <v>0</v>
      </c>
      <c r="X147" s="140">
        <f>SUMIFS(X$7:X$126,$AP$7:$AP$126,$M$147,$O$7:$O$126,$O147)</f>
        <v>0</v>
      </c>
      <c r="Y147" s="140">
        <f>SUMIFS(Y$7:Y$126,$AP$7:$AP$126,$M$147,$O$7:$O$126,$O147)</f>
        <v>0</v>
      </c>
      <c r="Z147" s="140">
        <f>SUMIFS(Z$7:Z$126,$AP$7:$AP$126,$M$147,$O$7:$O$126,$O147)</f>
        <v>0</v>
      </c>
      <c r="AA147" s="140">
        <f>SUMIFS(AA$7:AA$126,$AP$7:$AP$126,$M$147,$O$7:$O$126,$O147)</f>
        <v>0</v>
      </c>
      <c r="AB147" s="140">
        <f>SUMIFS(AB$7:AB$126,$AP$7:$AP$126,$M$147,$O$7:$O$126,$O147)</f>
        <v>0</v>
      </c>
      <c r="AC147" s="140">
        <f>SUMIFS(AC$7:AC$126,$AP$7:$AP$126,$M$147,$O$7:$O$126,$O147)</f>
        <v>0</v>
      </c>
      <c r="AD147" s="140">
        <f>SUMIFS(AD$7:AD$126,$AP$7:$AP$126,$M$147,$O$7:$O$126,$O147)</f>
        <v>0</v>
      </c>
      <c r="AE147" s="140">
        <f>SUMIFS(AE$7:AE$126,$AP$7:$AP$126,$M$147,$O$7:$O$126,$O147)</f>
        <v>0</v>
      </c>
      <c r="AF147" s="140">
        <f>SUMIFS(AF$7:AF$126,$AP$7:$AP$126,$M$147,$O$7:$O$126,$O147)</f>
        <v>0</v>
      </c>
      <c r="AG147" s="140">
        <f>SUMIFS(AG$7:AG$126,$AP$7:$AP$126,$M$147,$O$7:$O$126,$O147)</f>
        <v>0</v>
      </c>
      <c r="AH147" s="140">
        <f>SUMIFS(AH$7:AH$126,$AP$7:$AP$126,$M$147,$O$7:$O$126,$O147)</f>
        <v>0</v>
      </c>
      <c r="AI147" s="140">
        <f>SUMIFS(AI$7:AI$126,$AP$7:$AP$126,$M$147,$O$7:$O$126,$O147)</f>
        <v>0</v>
      </c>
      <c r="AJ147" s="141">
        <f>SUMIFS(AJ$7:AJ$126,$AP$7:$AP$126,$M$147,$O$7:$O$126,$O147)</f>
        <v>0</v>
      </c>
      <c r="AK147" s="1"/>
      <c r="AL147" s="365"/>
      <c r="AM147" s="362"/>
      <c r="AN147" s="363"/>
      <c r="AO147" s="363"/>
      <c r="AP147" s="363"/>
      <c r="AQ147" s="363"/>
      <c r="AR147" s="363"/>
      <c r="AS147" s="362"/>
      <c r="AT147" s="362"/>
      <c r="AU147" s="362"/>
      <c r="AV147" s="362"/>
      <c r="AW147" s="362"/>
    </row>
    <row r="148" spans="2:49" ht="30" customHeight="1" thickTop="1" thickBot="1" x14ac:dyDescent="0.35">
      <c r="B148" s="1"/>
      <c r="C148" s="8"/>
      <c r="D148" s="1"/>
      <c r="E148" s="1"/>
      <c r="F148" s="1"/>
      <c r="G148" s="1"/>
      <c r="H148" s="1"/>
      <c r="I148" s="1"/>
      <c r="J148" s="1"/>
      <c r="K148" s="1"/>
      <c r="L148" s="1"/>
      <c r="M148" s="307"/>
      <c r="N148" s="302"/>
      <c r="O148" s="145" t="s">
        <v>143</v>
      </c>
      <c r="P148" s="399">
        <f>SUMIFS(P$7:P$126,$AP$7:$AP$126,$M$147,$O$7:$O$126,$O148)</f>
        <v>0</v>
      </c>
      <c r="Q148" s="399">
        <f>SUMIFS(Q$7:Q$126,$AP$7:$AP$126,$M$147,$O$7:$O$126,$O148)</f>
        <v>0</v>
      </c>
      <c r="R148" s="399">
        <f>SUMIFS(R$7:R$126,$AP$7:$AP$126,$M$147,$O$7:$O$126,$O148)</f>
        <v>0</v>
      </c>
      <c r="S148" s="399">
        <f>SUMIFS(S$7:S$126,$AP$7:$AP$126,$M$147,$O$7:$O$126,$O148)</f>
        <v>0</v>
      </c>
      <c r="T148" s="399">
        <f>SUMIFS(T$7:T$126,$AP$7:$AP$126,$M$147,$O$7:$O$126,$O148)</f>
        <v>0</v>
      </c>
      <c r="U148" s="399">
        <f>SUMIFS(U$7:U$126,$AP$7:$AP$126,$M$147,$O$7:$O$126,$O148)</f>
        <v>0</v>
      </c>
      <c r="V148" s="399">
        <f>SUMIFS(V$7:V$126,$AP$7:$AP$126,$M$147,$O$7:$O$126,$O148)</f>
        <v>0</v>
      </c>
      <c r="W148" s="399">
        <f>SUMIFS(W$7:W$126,$AP$7:$AP$126,$M$147,$O$7:$O$126,$O148)</f>
        <v>0</v>
      </c>
      <c r="X148" s="399">
        <f>SUMIFS(X$7:X$126,$AP$7:$AP$126,$M$147,$O$7:$O$126,$O148)</f>
        <v>0</v>
      </c>
      <c r="Y148" s="399">
        <f>SUMIFS(Y$7:Y$126,$AP$7:$AP$126,$M$147,$O$7:$O$126,$O148)</f>
        <v>0</v>
      </c>
      <c r="Z148" s="399">
        <f>SUMIFS(Z$7:Z$126,$AP$7:$AP$126,$M$147,$O$7:$O$126,$O148)</f>
        <v>0</v>
      </c>
      <c r="AA148" s="399">
        <f>SUMIFS(AA$7:AA$126,$AP$7:$AP$126,$M$147,$O$7:$O$126,$O148)</f>
        <v>0</v>
      </c>
      <c r="AB148" s="399">
        <f>SUMIFS(AB$7:AB$126,$AP$7:$AP$126,$M$147,$O$7:$O$126,$O148)</f>
        <v>0</v>
      </c>
      <c r="AC148" s="399">
        <f>SUMIFS(AC$7:AC$126,$AP$7:$AP$126,$M$147,$O$7:$O$126,$O148)</f>
        <v>0</v>
      </c>
      <c r="AD148" s="399">
        <f>SUMIFS(AD$7:AD$126,$AP$7:$AP$126,$M$147,$O$7:$O$126,$O148)</f>
        <v>0</v>
      </c>
      <c r="AE148" s="399">
        <f>SUMIFS(AE$7:AE$126,$AP$7:$AP$126,$M$147,$O$7:$O$126,$O148)</f>
        <v>0</v>
      </c>
      <c r="AF148" s="399">
        <f>SUMIFS(AF$7:AF$126,$AP$7:$AP$126,$M$147,$O$7:$O$126,$O148)</f>
        <v>0</v>
      </c>
      <c r="AG148" s="399">
        <f>SUMIFS(AG$7:AG$126,$AP$7:$AP$126,$M$147,$O$7:$O$126,$O148)</f>
        <v>0</v>
      </c>
      <c r="AH148" s="399">
        <f>SUMIFS(AH$7:AH$126,$AP$7:$AP$126,$M$147,$O$7:$O$126,$O148)</f>
        <v>0</v>
      </c>
      <c r="AI148" s="399">
        <f>SUMIFS(AI$7:AI$126,$AP$7:$AP$126,$M$147,$O$7:$O$126,$O148)</f>
        <v>0</v>
      </c>
      <c r="AJ148" s="400">
        <f>SUMIFS(AJ$7:AJ$126,$AP$7:$AP$126,$M$147,$O$7:$O$126,$O148)</f>
        <v>0</v>
      </c>
      <c r="AK148" s="1"/>
      <c r="AL148" s="365"/>
      <c r="AM148" s="362"/>
      <c r="AN148" s="363"/>
      <c r="AO148" s="363"/>
      <c r="AP148" s="363"/>
      <c r="AQ148" s="363"/>
      <c r="AR148" s="363"/>
      <c r="AS148" s="362"/>
      <c r="AT148" s="362"/>
      <c r="AU148" s="362"/>
      <c r="AV148" s="362"/>
      <c r="AW148" s="362"/>
    </row>
    <row r="149" spans="2:49" ht="30" customHeight="1" thickTop="1" thickBot="1" x14ac:dyDescent="0.35">
      <c r="B149" s="1"/>
      <c r="C149" s="8"/>
      <c r="D149" s="1"/>
      <c r="E149" s="1"/>
      <c r="F149" s="1"/>
      <c r="G149" s="1"/>
      <c r="H149" s="1"/>
      <c r="I149" s="1"/>
      <c r="J149" s="1"/>
      <c r="K149" s="1"/>
      <c r="L149" s="1"/>
      <c r="M149" s="1"/>
      <c r="N149" s="304" t="s">
        <v>78</v>
      </c>
      <c r="O149" s="143" t="s">
        <v>142</v>
      </c>
      <c r="P149" s="114">
        <f>SUMIFS(P$7:P$126,$AP$7:$AP$126,$M$147,$AQ$7:$AQ$126,$N$149,$O$7:$O$126,$O149)</f>
        <v>0</v>
      </c>
      <c r="Q149" s="114">
        <f>SUMIFS(Q$7:Q$126,$AP$7:$AP$126,$M$147,$AQ$7:$AQ$126,$N$149,$O$7:$O$126,$O149)</f>
        <v>0</v>
      </c>
      <c r="R149" s="114">
        <f>SUMIFS(R$7:R$126,$AP$7:$AP$126,$M$147,$AQ$7:$AQ$126,$N$149,$O$7:$O$126,$O149)</f>
        <v>0</v>
      </c>
      <c r="S149" s="114">
        <f>SUMIFS(S$7:S$126,$AP$7:$AP$126,$M$147,$AQ$7:$AQ$126,$N$149,$O$7:$O$126,$O149)</f>
        <v>0</v>
      </c>
      <c r="T149" s="114">
        <f>SUMIFS(T$7:T$126,$AP$7:$AP$126,$M$147,$AQ$7:$AQ$126,$N$149,$O$7:$O$126,$O149)</f>
        <v>0</v>
      </c>
      <c r="U149" s="114">
        <f>SUMIFS(U$7:U$126,$AP$7:$AP$126,$M$147,$AQ$7:$AQ$126,$N$149,$O$7:$O$126,$O149)</f>
        <v>0</v>
      </c>
      <c r="V149" s="114">
        <f>SUMIFS(V$7:V$126,$AP$7:$AP$126,$M$147,$AQ$7:$AQ$126,$N$149,$O$7:$O$126,$O149)</f>
        <v>0</v>
      </c>
      <c r="W149" s="114">
        <f>SUMIFS(W$7:W$126,$AP$7:$AP$126,$M$147,$AQ$7:$AQ$126,$N$149,$O$7:$O$126,$O149)</f>
        <v>0</v>
      </c>
      <c r="X149" s="114">
        <f>SUMIFS(X$7:X$126,$AP$7:$AP$126,$M$147,$AQ$7:$AQ$126,$N$149,$O$7:$O$126,$O149)</f>
        <v>0</v>
      </c>
      <c r="Y149" s="114">
        <f>SUMIFS(Y$7:Y$126,$AP$7:$AP$126,$M$147,$AQ$7:$AQ$126,$N$149,$O$7:$O$126,$O149)</f>
        <v>0</v>
      </c>
      <c r="Z149" s="114">
        <f>SUMIFS(Z$7:Z$126,$AP$7:$AP$126,$M$147,$AQ$7:$AQ$126,$N$149,$O$7:$O$126,$O149)</f>
        <v>0</v>
      </c>
      <c r="AA149" s="114">
        <f>SUMIFS(AA$7:AA$126,$AP$7:$AP$126,$M$147,$AQ$7:$AQ$126,$N$149,$O$7:$O$126,$O149)</f>
        <v>0</v>
      </c>
      <c r="AB149" s="114">
        <f>SUMIFS(AB$7:AB$126,$AP$7:$AP$126,$M$147,$AQ$7:$AQ$126,$N$149,$O$7:$O$126,$O149)</f>
        <v>0</v>
      </c>
      <c r="AC149" s="114">
        <f>SUMIFS(AC$7:AC$126,$AP$7:$AP$126,$M$147,$AQ$7:$AQ$126,$N$149,$O$7:$O$126,$O149)</f>
        <v>0</v>
      </c>
      <c r="AD149" s="114">
        <f>SUMIFS(AD$7:AD$126,$AP$7:$AP$126,$M$147,$AQ$7:$AQ$126,$N$149,$O$7:$O$126,$O149)</f>
        <v>0</v>
      </c>
      <c r="AE149" s="114">
        <f>SUMIFS(AE$7:AE$126,$AP$7:$AP$126,$M$147,$AQ$7:$AQ$126,$N$149,$O$7:$O$126,$O149)</f>
        <v>0</v>
      </c>
      <c r="AF149" s="114">
        <f>SUMIFS(AF$7:AF$126,$AP$7:$AP$126,$M$147,$AQ$7:$AQ$126,$N$149,$O$7:$O$126,$O149)</f>
        <v>0</v>
      </c>
      <c r="AG149" s="114">
        <f>SUMIFS(AG$7:AG$126,$AP$7:$AP$126,$M$147,$AQ$7:$AQ$126,$N$149,$O$7:$O$126,$O149)</f>
        <v>0</v>
      </c>
      <c r="AH149" s="114">
        <f>SUMIFS(AH$7:AH$126,$AP$7:$AP$126,$M$147,$AQ$7:$AQ$126,$N$149,$O$7:$O$126,$O149)</f>
        <v>0</v>
      </c>
      <c r="AI149" s="114">
        <f>SUMIFS(AI$7:AI$126,$AP$7:$AP$126,$M$147,$AQ$7:$AQ$126,$N$149,$O$7:$O$126,$O149)</f>
        <v>0</v>
      </c>
      <c r="AJ149" s="115">
        <f>SUMIFS(AJ$7:AJ$126,$AP$7:$AP$126,$M$147,$AQ$7:$AQ$126,$N$149,$O$7:$O$126,$O149)</f>
        <v>0</v>
      </c>
      <c r="AK149" s="1"/>
      <c r="AL149" s="365"/>
      <c r="AM149" s="362"/>
      <c r="AN149" s="363"/>
      <c r="AO149" s="363"/>
      <c r="AP149" s="363"/>
      <c r="AQ149" s="363"/>
      <c r="AR149" s="363"/>
      <c r="AS149" s="362"/>
      <c r="AT149" s="362"/>
      <c r="AU149" s="362"/>
      <c r="AV149" s="362"/>
      <c r="AW149" s="362"/>
    </row>
    <row r="150" spans="2:49" ht="30" customHeight="1" thickTop="1" thickBot="1" x14ac:dyDescent="0.35">
      <c r="B150" s="1"/>
      <c r="C150" s="8"/>
      <c r="D150" s="1"/>
      <c r="E150" s="1"/>
      <c r="F150" s="1"/>
      <c r="G150" s="1"/>
      <c r="H150" s="1"/>
      <c r="I150" s="1"/>
      <c r="J150" s="1"/>
      <c r="K150" s="1"/>
      <c r="L150" s="1"/>
      <c r="M150" s="1"/>
      <c r="N150" s="284"/>
      <c r="O150" s="131" t="s">
        <v>143</v>
      </c>
      <c r="P150" s="402">
        <f>SUMIFS(P$7:P$126,$AP$7:$AP$126,$M$147,$AQ$7:$AQ$126,$N$149,$O$7:$O$126,$O150)</f>
        <v>0</v>
      </c>
      <c r="Q150" s="402">
        <f>SUMIFS(Q$7:Q$126,$AP$7:$AP$126,$M$147,$AQ$7:$AQ$126,$N$149,$O$7:$O$126,$O150)</f>
        <v>0</v>
      </c>
      <c r="R150" s="402">
        <f>SUMIFS(R$7:R$126,$AP$7:$AP$126,$M$147,$AQ$7:$AQ$126,$N$149,$O$7:$O$126,$O150)</f>
        <v>0</v>
      </c>
      <c r="S150" s="402">
        <f>SUMIFS(S$7:S$126,$AP$7:$AP$126,$M$147,$AQ$7:$AQ$126,$N$149,$O$7:$O$126,$O150)</f>
        <v>0</v>
      </c>
      <c r="T150" s="402">
        <f>SUMIFS(T$7:T$126,$AP$7:$AP$126,$M$147,$AQ$7:$AQ$126,$N$149,$O$7:$O$126,$O150)</f>
        <v>0</v>
      </c>
      <c r="U150" s="402">
        <f>SUMIFS(U$7:U$126,$AP$7:$AP$126,$M$147,$AQ$7:$AQ$126,$N$149,$O$7:$O$126,$O150)</f>
        <v>0</v>
      </c>
      <c r="V150" s="402">
        <f>SUMIFS(V$7:V$126,$AP$7:$AP$126,$M$147,$AQ$7:$AQ$126,$N$149,$O$7:$O$126,$O150)</f>
        <v>0</v>
      </c>
      <c r="W150" s="402">
        <f>SUMIFS(W$7:W$126,$AP$7:$AP$126,$M$147,$AQ$7:$AQ$126,$N$149,$O$7:$O$126,$O150)</f>
        <v>0</v>
      </c>
      <c r="X150" s="402">
        <f>SUMIFS(X$7:X$126,$AP$7:$AP$126,$M$147,$AQ$7:$AQ$126,$N$149,$O$7:$O$126,$O150)</f>
        <v>0</v>
      </c>
      <c r="Y150" s="402">
        <f>SUMIFS(Y$7:Y$126,$AP$7:$AP$126,$M$147,$AQ$7:$AQ$126,$N$149,$O$7:$O$126,$O150)</f>
        <v>0</v>
      </c>
      <c r="Z150" s="402">
        <f>SUMIFS(Z$7:Z$126,$AP$7:$AP$126,$M$147,$AQ$7:$AQ$126,$N$149,$O$7:$O$126,$O150)</f>
        <v>0</v>
      </c>
      <c r="AA150" s="402">
        <f>SUMIFS(AA$7:AA$126,$AP$7:$AP$126,$M$147,$AQ$7:$AQ$126,$N$149,$O$7:$O$126,$O150)</f>
        <v>0</v>
      </c>
      <c r="AB150" s="402">
        <f>SUMIFS(AB$7:AB$126,$AP$7:$AP$126,$M$147,$AQ$7:$AQ$126,$N$149,$O$7:$O$126,$O150)</f>
        <v>0</v>
      </c>
      <c r="AC150" s="402">
        <f>SUMIFS(AC$7:AC$126,$AP$7:$AP$126,$M$147,$AQ$7:$AQ$126,$N$149,$O$7:$O$126,$O150)</f>
        <v>0</v>
      </c>
      <c r="AD150" s="402">
        <f>SUMIFS(AD$7:AD$126,$AP$7:$AP$126,$M$147,$AQ$7:$AQ$126,$N$149,$O$7:$O$126,$O150)</f>
        <v>0</v>
      </c>
      <c r="AE150" s="402">
        <f>SUMIFS(AE$7:AE$126,$AP$7:$AP$126,$M$147,$AQ$7:$AQ$126,$N$149,$O$7:$O$126,$O150)</f>
        <v>0</v>
      </c>
      <c r="AF150" s="402">
        <f>SUMIFS(AF$7:AF$126,$AP$7:$AP$126,$M$147,$AQ$7:$AQ$126,$N$149,$O$7:$O$126,$O150)</f>
        <v>0</v>
      </c>
      <c r="AG150" s="402">
        <f>SUMIFS(AG$7:AG$126,$AP$7:$AP$126,$M$147,$AQ$7:$AQ$126,$N$149,$O$7:$O$126,$O150)</f>
        <v>0</v>
      </c>
      <c r="AH150" s="402">
        <f>SUMIFS(AH$7:AH$126,$AP$7:$AP$126,$M$147,$AQ$7:$AQ$126,$N$149,$O$7:$O$126,$O150)</f>
        <v>0</v>
      </c>
      <c r="AI150" s="402">
        <f>SUMIFS(AI$7:AI$126,$AP$7:$AP$126,$M$147,$AQ$7:$AQ$126,$N$149,$O$7:$O$126,$O150)</f>
        <v>0</v>
      </c>
      <c r="AJ150" s="403">
        <f>SUMIFS(AJ$7:AJ$126,$AP$7:$AP$126,$M$147,$AQ$7:$AQ$126,$N$149,$O$7:$O$126,$O150)</f>
        <v>0</v>
      </c>
      <c r="AK150" s="1"/>
      <c r="AL150" s="365"/>
      <c r="AM150" s="362"/>
      <c r="AN150" s="363"/>
      <c r="AO150" s="363"/>
      <c r="AP150" s="363"/>
      <c r="AQ150" s="363"/>
      <c r="AR150" s="363"/>
      <c r="AS150" s="362"/>
      <c r="AT150" s="362"/>
      <c r="AU150" s="362"/>
      <c r="AV150" s="362"/>
      <c r="AW150" s="362"/>
    </row>
    <row r="151" spans="2:49" ht="30" customHeight="1" thickTop="1" thickBot="1" x14ac:dyDescent="0.35">
      <c r="B151" s="1"/>
      <c r="C151" s="8"/>
      <c r="D151" s="1"/>
      <c r="E151" s="1"/>
      <c r="F151" s="1"/>
      <c r="G151" s="1"/>
      <c r="H151" s="1"/>
      <c r="I151" s="1"/>
      <c r="J151" s="1"/>
      <c r="K151" s="1"/>
      <c r="L151" s="1"/>
      <c r="M151" s="1"/>
      <c r="N151" s="299" t="s">
        <v>73</v>
      </c>
      <c r="O151" s="131" t="s">
        <v>142</v>
      </c>
      <c r="P151" s="104">
        <f>SUMIFS(P$7:P$126,$AP$7:$AP$126,$M$147,$AQ$7:$AQ$126,$N$151,$O$7:$O$126,$O151)</f>
        <v>0</v>
      </c>
      <c r="Q151" s="104">
        <f>SUMIFS(Q$7:Q$126,$AP$7:$AP$126,$M$147,$AQ$7:$AQ$126,$N$151,$O$7:$O$126,$O151)</f>
        <v>0</v>
      </c>
      <c r="R151" s="104">
        <f>SUMIFS(R$7:R$126,$AP$7:$AP$126,$M$147,$AQ$7:$AQ$126,$N$151,$O$7:$O$126,$O151)</f>
        <v>0</v>
      </c>
      <c r="S151" s="104">
        <f>SUMIFS(S$7:S$126,$AP$7:$AP$126,$M$147,$AQ$7:$AQ$126,$N$151,$O$7:$O$126,$O151)</f>
        <v>0</v>
      </c>
      <c r="T151" s="104">
        <f>SUMIFS(T$7:T$126,$AP$7:$AP$126,$M$147,$AQ$7:$AQ$126,$N$151,$O$7:$O$126,$O151)</f>
        <v>0</v>
      </c>
      <c r="U151" s="104">
        <f>SUMIFS(U$7:U$126,$AP$7:$AP$126,$M$147,$AQ$7:$AQ$126,$N$151,$O$7:$O$126,$O151)</f>
        <v>0</v>
      </c>
      <c r="V151" s="104">
        <f>SUMIFS(V$7:V$126,$AP$7:$AP$126,$M$147,$AQ$7:$AQ$126,$N$151,$O$7:$O$126,$O151)</f>
        <v>0</v>
      </c>
      <c r="W151" s="104">
        <f>SUMIFS(W$7:W$126,$AP$7:$AP$126,$M$147,$AQ$7:$AQ$126,$N$151,$O$7:$O$126,$O151)</f>
        <v>0</v>
      </c>
      <c r="X151" s="104">
        <f>SUMIFS(X$7:X$126,$AP$7:$AP$126,$M$147,$AQ$7:$AQ$126,$N$151,$O$7:$O$126,$O151)</f>
        <v>0</v>
      </c>
      <c r="Y151" s="104">
        <f>SUMIFS(Y$7:Y$126,$AP$7:$AP$126,$M$147,$AQ$7:$AQ$126,$N$151,$O$7:$O$126,$O151)</f>
        <v>0</v>
      </c>
      <c r="Z151" s="104">
        <f>SUMIFS(Z$7:Z$126,$AP$7:$AP$126,$M$147,$AQ$7:$AQ$126,$N$151,$O$7:$O$126,$O151)</f>
        <v>0</v>
      </c>
      <c r="AA151" s="104">
        <f>SUMIFS(AA$7:AA$126,$AP$7:$AP$126,$M$147,$AQ$7:$AQ$126,$N$151,$O$7:$O$126,$O151)</f>
        <v>0</v>
      </c>
      <c r="AB151" s="104">
        <f>SUMIFS(AB$7:AB$126,$AP$7:$AP$126,$M$147,$AQ$7:$AQ$126,$N$151,$O$7:$O$126,$O151)</f>
        <v>0</v>
      </c>
      <c r="AC151" s="104">
        <f>SUMIFS(AC$7:AC$126,$AP$7:$AP$126,$M$147,$AQ$7:$AQ$126,$N$151,$O$7:$O$126,$O151)</f>
        <v>0</v>
      </c>
      <c r="AD151" s="104">
        <f>SUMIFS(AD$7:AD$126,$AP$7:$AP$126,$M$147,$AQ$7:$AQ$126,$N$151,$O$7:$O$126,$O151)</f>
        <v>0</v>
      </c>
      <c r="AE151" s="104">
        <f>SUMIFS(AE$7:AE$126,$AP$7:$AP$126,$M$147,$AQ$7:$AQ$126,$N$151,$O$7:$O$126,$O151)</f>
        <v>0</v>
      </c>
      <c r="AF151" s="104">
        <f>SUMIFS(AF$7:AF$126,$AP$7:$AP$126,$M$147,$AQ$7:$AQ$126,$N$151,$O$7:$O$126,$O151)</f>
        <v>0</v>
      </c>
      <c r="AG151" s="104">
        <f>SUMIFS(AG$7:AG$126,$AP$7:$AP$126,$M$147,$AQ$7:$AQ$126,$N$151,$O$7:$O$126,$O151)</f>
        <v>0</v>
      </c>
      <c r="AH151" s="104">
        <f>SUMIFS(AH$7:AH$126,$AP$7:$AP$126,$M$147,$AQ$7:$AQ$126,$N$151,$O$7:$O$126,$O151)</f>
        <v>0</v>
      </c>
      <c r="AI151" s="104">
        <f>SUMIFS(AI$7:AI$126,$AP$7:$AP$126,$M$147,$AQ$7:$AQ$126,$N$151,$O$7:$O$126,$O151)</f>
        <v>0</v>
      </c>
      <c r="AJ151" s="105">
        <f>SUMIFS(AJ$7:AJ$126,$AP$7:$AP$126,$M$147,$AQ$7:$AQ$126,$N$151,$O$7:$O$126,$O151)</f>
        <v>0</v>
      </c>
      <c r="AK151" s="1"/>
      <c r="AL151" s="365"/>
      <c r="AM151" s="362"/>
      <c r="AN151" s="363"/>
      <c r="AO151" s="363"/>
      <c r="AP151" s="363"/>
      <c r="AQ151" s="363"/>
      <c r="AR151" s="363"/>
      <c r="AS151" s="362"/>
      <c r="AT151" s="362"/>
      <c r="AU151" s="362"/>
      <c r="AV151" s="362"/>
      <c r="AW151" s="362"/>
    </row>
    <row r="152" spans="2:49" ht="30" customHeight="1" thickTop="1" thickBot="1" x14ac:dyDescent="0.35">
      <c r="B152" s="1"/>
      <c r="C152" s="8"/>
      <c r="D152" s="1"/>
      <c r="E152" s="1"/>
      <c r="F152" s="1"/>
      <c r="G152" s="1"/>
      <c r="H152" s="1"/>
      <c r="I152" s="1"/>
      <c r="J152" s="1"/>
      <c r="K152" s="1"/>
      <c r="L152" s="1"/>
      <c r="M152" s="1"/>
      <c r="N152" s="284"/>
      <c r="O152" s="131" t="s">
        <v>143</v>
      </c>
      <c r="P152" s="402">
        <f>SUMIFS(P$7:P$126,$AP$7:$AP$126,$M$147,$AQ$7:$AQ$126,$N$151,$O$7:$O$126,$O152)</f>
        <v>0</v>
      </c>
      <c r="Q152" s="402">
        <f>SUMIFS(Q$7:Q$126,$AP$7:$AP$126,$M$147,$AQ$7:$AQ$126,$N$151,$O$7:$O$126,$O152)</f>
        <v>0</v>
      </c>
      <c r="R152" s="402">
        <f>SUMIFS(R$7:R$126,$AP$7:$AP$126,$M$147,$AQ$7:$AQ$126,$N$151,$O$7:$O$126,$O152)</f>
        <v>0</v>
      </c>
      <c r="S152" s="402">
        <f>SUMIFS(S$7:S$126,$AP$7:$AP$126,$M$147,$AQ$7:$AQ$126,$N$151,$O$7:$O$126,$O152)</f>
        <v>0</v>
      </c>
      <c r="T152" s="402">
        <f>SUMIFS(T$7:T$126,$AP$7:$AP$126,$M$147,$AQ$7:$AQ$126,$N$151,$O$7:$O$126,$O152)</f>
        <v>0</v>
      </c>
      <c r="U152" s="402">
        <f>SUMIFS(U$7:U$126,$AP$7:$AP$126,$M$147,$AQ$7:$AQ$126,$N$151,$O$7:$O$126,$O152)</f>
        <v>0</v>
      </c>
      <c r="V152" s="402">
        <f>SUMIFS(V$7:V$126,$AP$7:$AP$126,$M$147,$AQ$7:$AQ$126,$N$151,$O$7:$O$126,$O152)</f>
        <v>0</v>
      </c>
      <c r="W152" s="402">
        <f>SUMIFS(W$7:W$126,$AP$7:$AP$126,$M$147,$AQ$7:$AQ$126,$N$151,$O$7:$O$126,$O152)</f>
        <v>0</v>
      </c>
      <c r="X152" s="402">
        <f>SUMIFS(X$7:X$126,$AP$7:$AP$126,$M$147,$AQ$7:$AQ$126,$N$151,$O$7:$O$126,$O152)</f>
        <v>0</v>
      </c>
      <c r="Y152" s="402">
        <f>SUMIFS(Y$7:Y$126,$AP$7:$AP$126,$M$147,$AQ$7:$AQ$126,$N$151,$O$7:$O$126,$O152)</f>
        <v>0</v>
      </c>
      <c r="Z152" s="402">
        <f>SUMIFS(Z$7:Z$126,$AP$7:$AP$126,$M$147,$AQ$7:$AQ$126,$N$151,$O$7:$O$126,$O152)</f>
        <v>0</v>
      </c>
      <c r="AA152" s="402">
        <f>SUMIFS(AA$7:AA$126,$AP$7:$AP$126,$M$147,$AQ$7:$AQ$126,$N$151,$O$7:$O$126,$O152)</f>
        <v>0</v>
      </c>
      <c r="AB152" s="402">
        <f>SUMIFS(AB$7:AB$126,$AP$7:$AP$126,$M$147,$AQ$7:$AQ$126,$N$151,$O$7:$O$126,$O152)</f>
        <v>0</v>
      </c>
      <c r="AC152" s="402">
        <f>SUMIFS(AC$7:AC$126,$AP$7:$AP$126,$M$147,$AQ$7:$AQ$126,$N$151,$O$7:$O$126,$O152)</f>
        <v>0</v>
      </c>
      <c r="AD152" s="402">
        <f>SUMIFS(AD$7:AD$126,$AP$7:$AP$126,$M$147,$AQ$7:$AQ$126,$N$151,$O$7:$O$126,$O152)</f>
        <v>0</v>
      </c>
      <c r="AE152" s="402">
        <f>SUMIFS(AE$7:AE$126,$AP$7:$AP$126,$M$147,$AQ$7:$AQ$126,$N$151,$O$7:$O$126,$O152)</f>
        <v>0</v>
      </c>
      <c r="AF152" s="402">
        <f>SUMIFS(AF$7:AF$126,$AP$7:$AP$126,$M$147,$AQ$7:$AQ$126,$N$151,$O$7:$O$126,$O152)</f>
        <v>0</v>
      </c>
      <c r="AG152" s="402">
        <f>SUMIFS(AG$7:AG$126,$AP$7:$AP$126,$M$147,$AQ$7:$AQ$126,$N$151,$O$7:$O$126,$O152)</f>
        <v>0</v>
      </c>
      <c r="AH152" s="402">
        <f>SUMIFS(AH$7:AH$126,$AP$7:$AP$126,$M$147,$AQ$7:$AQ$126,$N$151,$O$7:$O$126,$O152)</f>
        <v>0</v>
      </c>
      <c r="AI152" s="402">
        <f>SUMIFS(AI$7:AI$126,$AP$7:$AP$126,$M$147,$AQ$7:$AQ$126,$N$151,$O$7:$O$126,$O152)</f>
        <v>0</v>
      </c>
      <c r="AJ152" s="403">
        <f>SUMIFS(AJ$7:AJ$126,$AP$7:$AP$126,$M$147,$AQ$7:$AQ$126,$N$151,$O$7:$O$126,$O152)</f>
        <v>0</v>
      </c>
      <c r="AK152" s="1"/>
      <c r="AL152" s="365"/>
      <c r="AM152" s="362"/>
      <c r="AN152" s="363"/>
      <c r="AO152" s="363"/>
      <c r="AP152" s="363"/>
      <c r="AQ152" s="363"/>
      <c r="AR152" s="363"/>
      <c r="AS152" s="362"/>
      <c r="AT152" s="362"/>
      <c r="AU152" s="362"/>
      <c r="AV152" s="362"/>
      <c r="AW152" s="362"/>
    </row>
    <row r="153" spans="2:49" ht="30" customHeight="1" thickTop="1" thickBot="1" x14ac:dyDescent="0.35">
      <c r="B153" s="1"/>
      <c r="C153" s="8"/>
      <c r="D153" s="1"/>
      <c r="E153" s="1"/>
      <c r="F153" s="1"/>
      <c r="G153" s="1"/>
      <c r="H153" s="1"/>
      <c r="I153" s="1"/>
      <c r="J153" s="1"/>
      <c r="K153" s="1"/>
      <c r="L153" s="1"/>
      <c r="M153" s="1"/>
      <c r="N153" s="299" t="s">
        <v>77</v>
      </c>
      <c r="O153" s="131" t="s">
        <v>142</v>
      </c>
      <c r="P153" s="104">
        <f>SUMIFS(P$7:P$126,$AP$7:$AP$126,$M$147,$AQ$7:$AQ$126,$N$153,$O$7:$O$126,$O153)</f>
        <v>0</v>
      </c>
      <c r="Q153" s="104">
        <f>SUMIFS(Q$7:Q$126,$AP$7:$AP$126,$M$147,$AQ$7:$AQ$126,$N$153,$O$7:$O$126,$O153)</f>
        <v>0</v>
      </c>
      <c r="R153" s="104">
        <f>SUMIFS(R$7:R$126,$AP$7:$AP$126,$M$147,$AQ$7:$AQ$126,$N$153,$O$7:$O$126,$O153)</f>
        <v>0</v>
      </c>
      <c r="S153" s="104">
        <f>SUMIFS(S$7:S$126,$AP$7:$AP$126,$M$147,$AQ$7:$AQ$126,$N$153,$O$7:$O$126,$O153)</f>
        <v>0</v>
      </c>
      <c r="T153" s="104">
        <f>SUMIFS(T$7:T$126,$AP$7:$AP$126,$M$147,$AQ$7:$AQ$126,$N$153,$O$7:$O$126,$O153)</f>
        <v>0</v>
      </c>
      <c r="U153" s="104">
        <f>SUMIFS(U$7:U$126,$AP$7:$AP$126,$M$147,$AQ$7:$AQ$126,$N$153,$O$7:$O$126,$O153)</f>
        <v>0</v>
      </c>
      <c r="V153" s="104">
        <f>SUMIFS(V$7:V$126,$AP$7:$AP$126,$M$147,$AQ$7:$AQ$126,$N$153,$O$7:$O$126,$O153)</f>
        <v>0</v>
      </c>
      <c r="W153" s="104">
        <f>SUMIFS(W$7:W$126,$AP$7:$AP$126,$M$147,$AQ$7:$AQ$126,$N$153,$O$7:$O$126,$O153)</f>
        <v>0</v>
      </c>
      <c r="X153" s="104">
        <f>SUMIFS(X$7:X$126,$AP$7:$AP$126,$M$147,$AQ$7:$AQ$126,$N$153,$O$7:$O$126,$O153)</f>
        <v>0</v>
      </c>
      <c r="Y153" s="104">
        <f>SUMIFS(Y$7:Y$126,$AP$7:$AP$126,$M$147,$AQ$7:$AQ$126,$N$153,$O$7:$O$126,$O153)</f>
        <v>0</v>
      </c>
      <c r="Z153" s="104">
        <f>SUMIFS(Z$7:Z$126,$AP$7:$AP$126,$M$147,$AQ$7:$AQ$126,$N$153,$O$7:$O$126,$O153)</f>
        <v>0</v>
      </c>
      <c r="AA153" s="104">
        <f>SUMIFS(AA$7:AA$126,$AP$7:$AP$126,$M$147,$AQ$7:$AQ$126,$N$153,$O$7:$O$126,$O153)</f>
        <v>0</v>
      </c>
      <c r="AB153" s="104">
        <f>SUMIFS(AB$7:AB$126,$AP$7:$AP$126,$M$147,$AQ$7:$AQ$126,$N$153,$O$7:$O$126,$O153)</f>
        <v>0</v>
      </c>
      <c r="AC153" s="104">
        <f>SUMIFS(AC$7:AC$126,$AP$7:$AP$126,$M$147,$AQ$7:$AQ$126,$N$153,$O$7:$O$126,$O153)</f>
        <v>0</v>
      </c>
      <c r="AD153" s="104">
        <f>SUMIFS(AD$7:AD$126,$AP$7:$AP$126,$M$147,$AQ$7:$AQ$126,$N$153,$O$7:$O$126,$O153)</f>
        <v>0</v>
      </c>
      <c r="AE153" s="104">
        <f>SUMIFS(AE$7:AE$126,$AP$7:$AP$126,$M$147,$AQ$7:$AQ$126,$N$153,$O$7:$O$126,$O153)</f>
        <v>0</v>
      </c>
      <c r="AF153" s="104">
        <f>SUMIFS(AF$7:AF$126,$AP$7:$AP$126,$M$147,$AQ$7:$AQ$126,$N$153,$O$7:$O$126,$O153)</f>
        <v>0</v>
      </c>
      <c r="AG153" s="104">
        <f>SUMIFS(AG$7:AG$126,$AP$7:$AP$126,$M$147,$AQ$7:$AQ$126,$N$153,$O$7:$O$126,$O153)</f>
        <v>0</v>
      </c>
      <c r="AH153" s="104">
        <f>SUMIFS(AH$7:AH$126,$AP$7:$AP$126,$M$147,$AQ$7:$AQ$126,$N$153,$O$7:$O$126,$O153)</f>
        <v>0</v>
      </c>
      <c r="AI153" s="104">
        <f>SUMIFS(AI$7:AI$126,$AP$7:$AP$126,$M$147,$AQ$7:$AQ$126,$N$153,$O$7:$O$126,$O153)</f>
        <v>0</v>
      </c>
      <c r="AJ153" s="105">
        <f>SUMIFS(AJ$7:AJ$126,$AP$7:$AP$126,$M$147,$AQ$7:$AQ$126,$N$153,$O$7:$O$126,$O153)</f>
        <v>0</v>
      </c>
      <c r="AK153" s="1"/>
      <c r="AL153" s="361"/>
      <c r="AM153" s="359"/>
      <c r="AN153" s="360"/>
      <c r="AO153" s="360"/>
      <c r="AP153" s="360"/>
      <c r="AQ153" s="360"/>
      <c r="AR153" s="360"/>
    </row>
    <row r="154" spans="2:49" ht="30" customHeight="1" thickTop="1" thickBot="1" x14ac:dyDescent="0.35">
      <c r="B154" s="1"/>
      <c r="C154" s="8"/>
      <c r="D154" s="1"/>
      <c r="E154" s="1"/>
      <c r="F154" s="1"/>
      <c r="G154" s="1"/>
      <c r="H154" s="1"/>
      <c r="I154" s="1"/>
      <c r="J154" s="1"/>
      <c r="K154" s="1"/>
      <c r="L154" s="1"/>
      <c r="M154" s="1"/>
      <c r="N154" s="284"/>
      <c r="O154" s="131" t="s">
        <v>143</v>
      </c>
      <c r="P154" s="402">
        <f>SUMIFS(P$7:P$126,$AP$7:$AP$126,$M$147,$AQ$7:$AQ$126,$N$153,$O$7:$O$126,$O154)</f>
        <v>0</v>
      </c>
      <c r="Q154" s="402">
        <f>SUMIFS(Q$7:Q$126,$AP$7:$AP$126,$M$147,$AQ$7:$AQ$126,$N$153,$O$7:$O$126,$O154)</f>
        <v>0</v>
      </c>
      <c r="R154" s="402">
        <f>SUMIFS(R$7:R$126,$AP$7:$AP$126,$M$147,$AQ$7:$AQ$126,$N$153,$O$7:$O$126,$O154)</f>
        <v>0</v>
      </c>
      <c r="S154" s="402">
        <f>SUMIFS(S$7:S$126,$AP$7:$AP$126,$M$147,$AQ$7:$AQ$126,$N$153,$O$7:$O$126,$O154)</f>
        <v>0</v>
      </c>
      <c r="T154" s="402">
        <f>SUMIFS(T$7:T$126,$AP$7:$AP$126,$M$147,$AQ$7:$AQ$126,$N$153,$O$7:$O$126,$O154)</f>
        <v>0</v>
      </c>
      <c r="U154" s="402">
        <f>SUMIFS(U$7:U$126,$AP$7:$AP$126,$M$147,$AQ$7:$AQ$126,$N$153,$O$7:$O$126,$O154)</f>
        <v>0</v>
      </c>
      <c r="V154" s="402">
        <f>SUMIFS(V$7:V$126,$AP$7:$AP$126,$M$147,$AQ$7:$AQ$126,$N$153,$O$7:$O$126,$O154)</f>
        <v>0</v>
      </c>
      <c r="W154" s="402">
        <f>SUMIFS(W$7:W$126,$AP$7:$AP$126,$M$147,$AQ$7:$AQ$126,$N$153,$O$7:$O$126,$O154)</f>
        <v>0</v>
      </c>
      <c r="X154" s="402">
        <f>SUMIFS(X$7:X$126,$AP$7:$AP$126,$M$147,$AQ$7:$AQ$126,$N$153,$O$7:$O$126,$O154)</f>
        <v>0</v>
      </c>
      <c r="Y154" s="402">
        <f>SUMIFS(Y$7:Y$126,$AP$7:$AP$126,$M$147,$AQ$7:$AQ$126,$N$153,$O$7:$O$126,$O154)</f>
        <v>0</v>
      </c>
      <c r="Z154" s="402">
        <f>SUMIFS(Z$7:Z$126,$AP$7:$AP$126,$M$147,$AQ$7:$AQ$126,$N$153,$O$7:$O$126,$O154)</f>
        <v>0</v>
      </c>
      <c r="AA154" s="402">
        <f>SUMIFS(AA$7:AA$126,$AP$7:$AP$126,$M$147,$AQ$7:$AQ$126,$N$153,$O$7:$O$126,$O154)</f>
        <v>0</v>
      </c>
      <c r="AB154" s="402">
        <f>SUMIFS(AB$7:AB$126,$AP$7:$AP$126,$M$147,$AQ$7:$AQ$126,$N$153,$O$7:$O$126,$O154)</f>
        <v>0</v>
      </c>
      <c r="AC154" s="402">
        <f>SUMIFS(AC$7:AC$126,$AP$7:$AP$126,$M$147,$AQ$7:$AQ$126,$N$153,$O$7:$O$126,$O154)</f>
        <v>0</v>
      </c>
      <c r="AD154" s="402">
        <f>SUMIFS(AD$7:AD$126,$AP$7:$AP$126,$M$147,$AQ$7:$AQ$126,$N$153,$O$7:$O$126,$O154)</f>
        <v>0</v>
      </c>
      <c r="AE154" s="402">
        <f>SUMIFS(AE$7:AE$126,$AP$7:$AP$126,$M$147,$AQ$7:$AQ$126,$N$153,$O$7:$O$126,$O154)</f>
        <v>0</v>
      </c>
      <c r="AF154" s="402">
        <f>SUMIFS(AF$7:AF$126,$AP$7:$AP$126,$M$147,$AQ$7:$AQ$126,$N$153,$O$7:$O$126,$O154)</f>
        <v>0</v>
      </c>
      <c r="AG154" s="402">
        <f>SUMIFS(AG$7:AG$126,$AP$7:$AP$126,$M$147,$AQ$7:$AQ$126,$N$153,$O$7:$O$126,$O154)</f>
        <v>0</v>
      </c>
      <c r="AH154" s="402">
        <f>SUMIFS(AH$7:AH$126,$AP$7:$AP$126,$M$147,$AQ$7:$AQ$126,$N$153,$O$7:$O$126,$O154)</f>
        <v>0</v>
      </c>
      <c r="AI154" s="402">
        <f>SUMIFS(AI$7:AI$126,$AP$7:$AP$126,$M$147,$AQ$7:$AQ$126,$N$153,$O$7:$O$126,$O154)</f>
        <v>0</v>
      </c>
      <c r="AJ154" s="403">
        <f>SUMIFS(AJ$7:AJ$126,$AP$7:$AP$126,$M$147,$AQ$7:$AQ$126,$N$153,$O$7:$O$126,$O154)</f>
        <v>0</v>
      </c>
      <c r="AK154" s="1"/>
      <c r="AL154" s="361"/>
      <c r="AM154" s="359"/>
      <c r="AN154" s="360"/>
      <c r="AO154" s="360"/>
      <c r="AP154" s="360"/>
      <c r="AQ154" s="360"/>
      <c r="AR154" s="360"/>
    </row>
    <row r="155" spans="2:49" ht="30" customHeight="1" thickTop="1" thickBot="1" x14ac:dyDescent="0.35">
      <c r="B155" s="1"/>
      <c r="C155" s="8"/>
      <c r="D155" s="1"/>
      <c r="E155" s="1"/>
      <c r="F155" s="1"/>
      <c r="G155" s="1"/>
      <c r="H155" s="1"/>
      <c r="I155" s="1"/>
      <c r="J155" s="1"/>
      <c r="K155" s="1"/>
      <c r="L155" s="1"/>
      <c r="M155" s="1"/>
      <c r="N155" s="299" t="s">
        <v>140</v>
      </c>
      <c r="O155" s="131" t="s">
        <v>142</v>
      </c>
      <c r="P155" s="104">
        <f>SUMIFS(P$7:P$126,$AP$7:$AP$126,$M$147,$AQ$7:$AQ$126,$N$155,$O$7:$O$126,$O155)</f>
        <v>0</v>
      </c>
      <c r="Q155" s="104">
        <f>SUMIFS(Q$7:Q$126,$AP$7:$AP$126,$M$147,$AQ$7:$AQ$126,$N$155,$O$7:$O$126,$O155)</f>
        <v>0</v>
      </c>
      <c r="R155" s="104">
        <f>SUMIFS(R$7:R$126,$AP$7:$AP$126,$M$147,$AQ$7:$AQ$126,$N$155,$O$7:$O$126,$O155)</f>
        <v>0</v>
      </c>
      <c r="S155" s="104">
        <f>SUMIFS(S$7:S$126,$AP$7:$AP$126,$M$147,$AQ$7:$AQ$126,$N$155,$O$7:$O$126,$O155)</f>
        <v>0</v>
      </c>
      <c r="T155" s="104">
        <f>SUMIFS(T$7:T$126,$AP$7:$AP$126,$M$147,$AQ$7:$AQ$126,$N$155,$O$7:$O$126,$O155)</f>
        <v>0</v>
      </c>
      <c r="U155" s="104">
        <f>SUMIFS(U$7:U$126,$AP$7:$AP$126,$M$147,$AQ$7:$AQ$126,$N$155,$O$7:$O$126,$O155)</f>
        <v>0</v>
      </c>
      <c r="V155" s="104">
        <f>SUMIFS(V$7:V$126,$AP$7:$AP$126,$M$147,$AQ$7:$AQ$126,$N$155,$O$7:$O$126,$O155)</f>
        <v>0</v>
      </c>
      <c r="W155" s="104">
        <f>SUMIFS(W$7:W$126,$AP$7:$AP$126,$M$147,$AQ$7:$AQ$126,$N$155,$O$7:$O$126,$O155)</f>
        <v>0</v>
      </c>
      <c r="X155" s="104">
        <f>SUMIFS(X$7:X$126,$AP$7:$AP$126,$M$147,$AQ$7:$AQ$126,$N$155,$O$7:$O$126,$O155)</f>
        <v>0</v>
      </c>
      <c r="Y155" s="104">
        <f>SUMIFS(Y$7:Y$126,$AP$7:$AP$126,$M$147,$AQ$7:$AQ$126,$N$155,$O$7:$O$126,$O155)</f>
        <v>0</v>
      </c>
      <c r="Z155" s="104">
        <f>SUMIFS(Z$7:Z$126,$AP$7:$AP$126,$M$147,$AQ$7:$AQ$126,$N$155,$O$7:$O$126,$O155)</f>
        <v>0</v>
      </c>
      <c r="AA155" s="104">
        <f>SUMIFS(AA$7:AA$126,$AP$7:$AP$126,$M$147,$AQ$7:$AQ$126,$N$155,$O$7:$O$126,$O155)</f>
        <v>0</v>
      </c>
      <c r="AB155" s="104">
        <f>SUMIFS(AB$7:AB$126,$AP$7:$AP$126,$M$147,$AQ$7:$AQ$126,$N$155,$O$7:$O$126,$O155)</f>
        <v>0</v>
      </c>
      <c r="AC155" s="104">
        <f>SUMIFS(AC$7:AC$126,$AP$7:$AP$126,$M$147,$AQ$7:$AQ$126,$N$155,$O$7:$O$126,$O155)</f>
        <v>0</v>
      </c>
      <c r="AD155" s="104">
        <f>SUMIFS(AD$7:AD$126,$AP$7:$AP$126,$M$147,$AQ$7:$AQ$126,$N$155,$O$7:$O$126,$O155)</f>
        <v>0</v>
      </c>
      <c r="AE155" s="104">
        <f>SUMIFS(AE$7:AE$126,$AP$7:$AP$126,$M$147,$AQ$7:$AQ$126,$N$155,$O$7:$O$126,$O155)</f>
        <v>0</v>
      </c>
      <c r="AF155" s="104">
        <f>SUMIFS(AF$7:AF$126,$AP$7:$AP$126,$M$147,$AQ$7:$AQ$126,$N$155,$O$7:$O$126,$O155)</f>
        <v>0</v>
      </c>
      <c r="AG155" s="104">
        <f>SUMIFS(AG$7:AG$126,$AP$7:$AP$126,$M$147,$AQ$7:$AQ$126,$N$155,$O$7:$O$126,$O155)</f>
        <v>0</v>
      </c>
      <c r="AH155" s="104">
        <f>SUMIFS(AH$7:AH$126,$AP$7:$AP$126,$M$147,$AQ$7:$AQ$126,$N$155,$O$7:$O$126,$O155)</f>
        <v>0</v>
      </c>
      <c r="AI155" s="104">
        <f>SUMIFS(AI$7:AI$126,$AP$7:$AP$126,$M$147,$AQ$7:$AQ$126,$N$155,$O$7:$O$126,$O155)</f>
        <v>0</v>
      </c>
      <c r="AJ155" s="105">
        <f>SUMIFS(AJ$7:AJ$126,$AP$7:$AP$126,$M$147,$AQ$7:$AQ$126,$N$155,$O$7:$O$126,$O155)</f>
        <v>0</v>
      </c>
      <c r="AK155" s="1"/>
      <c r="AL155" s="361"/>
      <c r="AM155" s="359"/>
      <c r="AN155" s="360"/>
      <c r="AO155" s="360"/>
      <c r="AP155" s="360"/>
      <c r="AQ155" s="360"/>
      <c r="AR155" s="360"/>
    </row>
    <row r="156" spans="2:49" ht="30" customHeight="1" thickTop="1" thickBot="1" x14ac:dyDescent="0.35">
      <c r="B156" s="1"/>
      <c r="C156" s="8"/>
      <c r="D156" s="1"/>
      <c r="E156" s="1"/>
      <c r="F156" s="1"/>
      <c r="G156" s="1"/>
      <c r="H156" s="1"/>
      <c r="I156" s="1"/>
      <c r="J156" s="1"/>
      <c r="K156" s="1"/>
      <c r="L156" s="1"/>
      <c r="M156" s="1"/>
      <c r="N156" s="300"/>
      <c r="O156" s="132" t="s">
        <v>143</v>
      </c>
      <c r="P156" s="405">
        <f>SUMIFS(P$7:P$126,$AP$7:$AP$126,$M$147,$AQ$7:$AQ$126,$N$155,$O$7:$O$126,$O156)</f>
        <v>0</v>
      </c>
      <c r="Q156" s="405">
        <f>SUMIFS(Q$7:Q$126,$AP$7:$AP$126,$M$147,$AQ$7:$AQ$126,$N$155,$O$7:$O$126,$O156)</f>
        <v>0</v>
      </c>
      <c r="R156" s="405">
        <f>SUMIFS(R$7:R$126,$AP$7:$AP$126,$M$147,$AQ$7:$AQ$126,$N$155,$O$7:$O$126,$O156)</f>
        <v>0</v>
      </c>
      <c r="S156" s="405">
        <f>SUMIFS(S$7:S$126,$AP$7:$AP$126,$M$147,$AQ$7:$AQ$126,$N$155,$O$7:$O$126,$O156)</f>
        <v>0</v>
      </c>
      <c r="T156" s="405">
        <f>SUMIFS(T$7:T$126,$AP$7:$AP$126,$M$147,$AQ$7:$AQ$126,$N$155,$O$7:$O$126,$O156)</f>
        <v>0</v>
      </c>
      <c r="U156" s="405">
        <f>SUMIFS(U$7:U$126,$AP$7:$AP$126,$M$147,$AQ$7:$AQ$126,$N$155,$O$7:$O$126,$O156)</f>
        <v>0</v>
      </c>
      <c r="V156" s="405">
        <f>SUMIFS(V$7:V$126,$AP$7:$AP$126,$M$147,$AQ$7:$AQ$126,$N$155,$O$7:$O$126,$O156)</f>
        <v>0</v>
      </c>
      <c r="W156" s="405">
        <f>SUMIFS(W$7:W$126,$AP$7:$AP$126,$M$147,$AQ$7:$AQ$126,$N$155,$O$7:$O$126,$O156)</f>
        <v>0</v>
      </c>
      <c r="X156" s="405">
        <f>SUMIFS(X$7:X$126,$AP$7:$AP$126,$M$147,$AQ$7:$AQ$126,$N$155,$O$7:$O$126,$O156)</f>
        <v>0</v>
      </c>
      <c r="Y156" s="405">
        <f>SUMIFS(Y$7:Y$126,$AP$7:$AP$126,$M$147,$AQ$7:$AQ$126,$N$155,$O$7:$O$126,$O156)</f>
        <v>0</v>
      </c>
      <c r="Z156" s="405">
        <f>SUMIFS(Z$7:Z$126,$AP$7:$AP$126,$M$147,$AQ$7:$AQ$126,$N$155,$O$7:$O$126,$O156)</f>
        <v>0</v>
      </c>
      <c r="AA156" s="405">
        <f>SUMIFS(AA$7:AA$126,$AP$7:$AP$126,$M$147,$AQ$7:$AQ$126,$N$155,$O$7:$O$126,$O156)</f>
        <v>0</v>
      </c>
      <c r="AB156" s="405">
        <f>SUMIFS(AB$7:AB$126,$AP$7:$AP$126,$M$147,$AQ$7:$AQ$126,$N$155,$O$7:$O$126,$O156)</f>
        <v>0</v>
      </c>
      <c r="AC156" s="405">
        <f>SUMIFS(AC$7:AC$126,$AP$7:$AP$126,$M$147,$AQ$7:$AQ$126,$N$155,$O$7:$O$126,$O156)</f>
        <v>0</v>
      </c>
      <c r="AD156" s="405">
        <f>SUMIFS(AD$7:AD$126,$AP$7:$AP$126,$M$147,$AQ$7:$AQ$126,$N$155,$O$7:$O$126,$O156)</f>
        <v>0</v>
      </c>
      <c r="AE156" s="405">
        <f>SUMIFS(AE$7:AE$126,$AP$7:$AP$126,$M$147,$AQ$7:$AQ$126,$N$155,$O$7:$O$126,$O156)</f>
        <v>0</v>
      </c>
      <c r="AF156" s="405">
        <f>SUMIFS(AF$7:AF$126,$AP$7:$AP$126,$M$147,$AQ$7:$AQ$126,$N$155,$O$7:$O$126,$O156)</f>
        <v>0</v>
      </c>
      <c r="AG156" s="405">
        <f>SUMIFS(AG$7:AG$126,$AP$7:$AP$126,$M$147,$AQ$7:$AQ$126,$N$155,$O$7:$O$126,$O156)</f>
        <v>0</v>
      </c>
      <c r="AH156" s="405">
        <f>SUMIFS(AH$7:AH$126,$AP$7:$AP$126,$M$147,$AQ$7:$AQ$126,$N$155,$O$7:$O$126,$O156)</f>
        <v>0</v>
      </c>
      <c r="AI156" s="405">
        <f>SUMIFS(AI$7:AI$126,$AP$7:$AP$126,$M$147,$AQ$7:$AQ$126,$N$155,$O$7:$O$126,$O156)</f>
        <v>0</v>
      </c>
      <c r="AJ156" s="406">
        <f>SUMIFS(AJ$7:AJ$126,$AP$7:$AP$126,$M$147,$AQ$7:$AQ$126,$N$155,$O$7:$O$126,$O156)</f>
        <v>0</v>
      </c>
      <c r="AK156" s="1"/>
      <c r="AL156" s="361"/>
      <c r="AM156" s="359"/>
      <c r="AN156" s="360"/>
      <c r="AO156" s="360"/>
      <c r="AP156" s="360"/>
      <c r="AQ156" s="360"/>
      <c r="AR156" s="360"/>
    </row>
    <row r="157" spans="2:49" ht="15" customHeight="1" thickTop="1" x14ac:dyDescent="0.3">
      <c r="B157" s="1"/>
      <c r="C157" s="8"/>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49" x14ac:dyDescent="0.3">
      <c r="B158" s="1"/>
      <c r="C158" s="8"/>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49" x14ac:dyDescent="0.3">
      <c r="B159" s="1"/>
      <c r="C159" s="8"/>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49" x14ac:dyDescent="0.3">
      <c r="B160" s="1"/>
      <c r="C160" s="8"/>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8:8" x14ac:dyDescent="0.3">
      <c r="H161" s="1"/>
    </row>
    <row r="162" spans="8:8" x14ac:dyDescent="0.3">
      <c r="H162" s="1"/>
    </row>
    <row r="163" spans="8:8" x14ac:dyDescent="0.3">
      <c r="H163" s="1"/>
    </row>
    <row r="164" spans="8:8" x14ac:dyDescent="0.3">
      <c r="H164" s="1"/>
    </row>
    <row r="165" spans="8:8" x14ac:dyDescent="0.3">
      <c r="H165" s="1"/>
    </row>
    <row r="166" spans="8:8" x14ac:dyDescent="0.3">
      <c r="H166" s="1"/>
    </row>
    <row r="167" spans="8:8" x14ac:dyDescent="0.3">
      <c r="H167" s="1"/>
    </row>
    <row r="168" spans="8:8" x14ac:dyDescent="0.3">
      <c r="H168" s="1"/>
    </row>
    <row r="169" spans="8:8" x14ac:dyDescent="0.3">
      <c r="H169" s="1"/>
    </row>
    <row r="170" spans="8:8" x14ac:dyDescent="0.3">
      <c r="H170" s="1"/>
    </row>
  </sheetData>
  <sheetProtection algorithmName="SHA-512" hashValue="FornH6lP2Oxi/vMry8YxOCxmXAIwbFKVfYI6IMuBfZlghhQyVsNYx3KVTK6zijABEQ0+eGQVsPwDvsPtH5hEgA==" saltValue="Tqo9KWhNgcaT46DpZ4B1Mw==" spinCount="100000" sheet="1" objects="1" scenarios="1"/>
  <protectedRanges>
    <protectedRange sqref="E7:N126 P7:AJ126" name="Range1"/>
  </protectedRanges>
  <mergeCells count="736">
    <mergeCell ref="H119:H120"/>
    <mergeCell ref="H121:H122"/>
    <mergeCell ref="H123:H124"/>
    <mergeCell ref="H125:H126"/>
    <mergeCell ref="H107:H108"/>
    <mergeCell ref="H109:H110"/>
    <mergeCell ref="H111:H112"/>
    <mergeCell ref="H113:H114"/>
    <mergeCell ref="H115:H116"/>
    <mergeCell ref="H117:H118"/>
    <mergeCell ref="H95:H96"/>
    <mergeCell ref="H97:H98"/>
    <mergeCell ref="H99:H100"/>
    <mergeCell ref="H101:H102"/>
    <mergeCell ref="H103:H104"/>
    <mergeCell ref="H105:H106"/>
    <mergeCell ref="H83:H84"/>
    <mergeCell ref="H85:H86"/>
    <mergeCell ref="H87:H88"/>
    <mergeCell ref="H89:H90"/>
    <mergeCell ref="H91:H92"/>
    <mergeCell ref="H93:H94"/>
    <mergeCell ref="H71:H72"/>
    <mergeCell ref="H73:H74"/>
    <mergeCell ref="H75:H76"/>
    <mergeCell ref="H77:H78"/>
    <mergeCell ref="H79:H80"/>
    <mergeCell ref="H81:H82"/>
    <mergeCell ref="H59:H60"/>
    <mergeCell ref="H61:H62"/>
    <mergeCell ref="H63:H64"/>
    <mergeCell ref="H65:H66"/>
    <mergeCell ref="H67:H68"/>
    <mergeCell ref="H69:H70"/>
    <mergeCell ref="H47:H48"/>
    <mergeCell ref="H49:H50"/>
    <mergeCell ref="H51:H52"/>
    <mergeCell ref="H53:H54"/>
    <mergeCell ref="H55:H56"/>
    <mergeCell ref="H57:H58"/>
    <mergeCell ref="H35:H36"/>
    <mergeCell ref="H37:H38"/>
    <mergeCell ref="H39:H40"/>
    <mergeCell ref="H41:H42"/>
    <mergeCell ref="H43:H44"/>
    <mergeCell ref="H45:H46"/>
    <mergeCell ref="H23:H24"/>
    <mergeCell ref="H25:H26"/>
    <mergeCell ref="H27:H28"/>
    <mergeCell ref="H29:H30"/>
    <mergeCell ref="H31:H32"/>
    <mergeCell ref="H33:H34"/>
    <mergeCell ref="N153:N154"/>
    <mergeCell ref="N155:N156"/>
    <mergeCell ref="H7:H8"/>
    <mergeCell ref="H9:H10"/>
    <mergeCell ref="H11:H12"/>
    <mergeCell ref="H13:H14"/>
    <mergeCell ref="H15:H16"/>
    <mergeCell ref="H17:H18"/>
    <mergeCell ref="H19:H20"/>
    <mergeCell ref="H21:H22"/>
    <mergeCell ref="N142:N143"/>
    <mergeCell ref="N144:N145"/>
    <mergeCell ref="M147:M148"/>
    <mergeCell ref="N147:N148"/>
    <mergeCell ref="N149:N150"/>
    <mergeCell ref="N151:N152"/>
    <mergeCell ref="N131:N132"/>
    <mergeCell ref="N133:N134"/>
    <mergeCell ref="M136:M137"/>
    <mergeCell ref="N136:N137"/>
    <mergeCell ref="N138:N139"/>
    <mergeCell ref="N140:N141"/>
    <mergeCell ref="J125:J126"/>
    <mergeCell ref="K125:K126"/>
    <mergeCell ref="L125:L126"/>
    <mergeCell ref="M125:M126"/>
    <mergeCell ref="N125:N126"/>
    <mergeCell ref="N129:N130"/>
    <mergeCell ref="C125:C126"/>
    <mergeCell ref="D125:D126"/>
    <mergeCell ref="E125:E126"/>
    <mergeCell ref="F125:F126"/>
    <mergeCell ref="G125:G126"/>
    <mergeCell ref="I125:I126"/>
    <mergeCell ref="I123:I124"/>
    <mergeCell ref="J123:J124"/>
    <mergeCell ref="K123:K124"/>
    <mergeCell ref="L123:L124"/>
    <mergeCell ref="M123:M124"/>
    <mergeCell ref="N123:N124"/>
    <mergeCell ref="J121:J122"/>
    <mergeCell ref="K121:K122"/>
    <mergeCell ref="L121:L122"/>
    <mergeCell ref="M121:M122"/>
    <mergeCell ref="N121:N122"/>
    <mergeCell ref="C123:C124"/>
    <mergeCell ref="D123:D124"/>
    <mergeCell ref="E123:E124"/>
    <mergeCell ref="F123:F124"/>
    <mergeCell ref="G123:G124"/>
    <mergeCell ref="C121:C122"/>
    <mergeCell ref="D121:D122"/>
    <mergeCell ref="E121:E122"/>
    <mergeCell ref="F121:F122"/>
    <mergeCell ref="G121:G122"/>
    <mergeCell ref="I121:I122"/>
    <mergeCell ref="I119:I120"/>
    <mergeCell ref="J119:J120"/>
    <mergeCell ref="K119:K120"/>
    <mergeCell ref="L119:L120"/>
    <mergeCell ref="M119:M120"/>
    <mergeCell ref="N119:N120"/>
    <mergeCell ref="J117:J118"/>
    <mergeCell ref="K117:K118"/>
    <mergeCell ref="L117:L118"/>
    <mergeCell ref="M117:M118"/>
    <mergeCell ref="N117:N118"/>
    <mergeCell ref="C119:C120"/>
    <mergeCell ref="D119:D120"/>
    <mergeCell ref="E119:E120"/>
    <mergeCell ref="F119:F120"/>
    <mergeCell ref="G119:G120"/>
    <mergeCell ref="C117:C118"/>
    <mergeCell ref="D117:D118"/>
    <mergeCell ref="E117:E118"/>
    <mergeCell ref="F117:F118"/>
    <mergeCell ref="G117:G118"/>
    <mergeCell ref="I117:I118"/>
    <mergeCell ref="I115:I116"/>
    <mergeCell ref="J115:J116"/>
    <mergeCell ref="K115:K116"/>
    <mergeCell ref="L115:L116"/>
    <mergeCell ref="M115:M116"/>
    <mergeCell ref="N115:N116"/>
    <mergeCell ref="J113:J114"/>
    <mergeCell ref="K113:K114"/>
    <mergeCell ref="L113:L114"/>
    <mergeCell ref="M113:M114"/>
    <mergeCell ref="N113:N114"/>
    <mergeCell ref="C115:C116"/>
    <mergeCell ref="D115:D116"/>
    <mergeCell ref="E115:E116"/>
    <mergeCell ref="F115:F116"/>
    <mergeCell ref="G115:G116"/>
    <mergeCell ref="C113:C114"/>
    <mergeCell ref="D113:D114"/>
    <mergeCell ref="E113:E114"/>
    <mergeCell ref="F113:F114"/>
    <mergeCell ref="G113:G114"/>
    <mergeCell ref="I113:I114"/>
    <mergeCell ref="I111:I112"/>
    <mergeCell ref="J111:J112"/>
    <mergeCell ref="K111:K112"/>
    <mergeCell ref="L111:L112"/>
    <mergeCell ref="M111:M112"/>
    <mergeCell ref="N111:N112"/>
    <mergeCell ref="J109:J110"/>
    <mergeCell ref="K109:K110"/>
    <mergeCell ref="L109:L110"/>
    <mergeCell ref="M109:M110"/>
    <mergeCell ref="N109:N110"/>
    <mergeCell ref="C111:C112"/>
    <mergeCell ref="D111:D112"/>
    <mergeCell ref="E111:E112"/>
    <mergeCell ref="F111:F112"/>
    <mergeCell ref="G111:G112"/>
    <mergeCell ref="C109:C110"/>
    <mergeCell ref="D109:D110"/>
    <mergeCell ref="E109:E110"/>
    <mergeCell ref="F109:F110"/>
    <mergeCell ref="G109:G110"/>
    <mergeCell ref="I109:I110"/>
    <mergeCell ref="I107:I108"/>
    <mergeCell ref="J107:J108"/>
    <mergeCell ref="K107:K108"/>
    <mergeCell ref="L107:L108"/>
    <mergeCell ref="M107:M108"/>
    <mergeCell ref="N107:N108"/>
    <mergeCell ref="J105:J106"/>
    <mergeCell ref="K105:K106"/>
    <mergeCell ref="L105:L106"/>
    <mergeCell ref="M105:M106"/>
    <mergeCell ref="N105:N106"/>
    <mergeCell ref="C107:C108"/>
    <mergeCell ref="D107:D108"/>
    <mergeCell ref="E107:E108"/>
    <mergeCell ref="F107:F108"/>
    <mergeCell ref="G107:G108"/>
    <mergeCell ref="C105:C106"/>
    <mergeCell ref="D105:D106"/>
    <mergeCell ref="E105:E106"/>
    <mergeCell ref="F105:F106"/>
    <mergeCell ref="G105:G106"/>
    <mergeCell ref="I105:I106"/>
    <mergeCell ref="I103:I104"/>
    <mergeCell ref="J103:J104"/>
    <mergeCell ref="K103:K104"/>
    <mergeCell ref="L103:L104"/>
    <mergeCell ref="M103:M104"/>
    <mergeCell ref="N103:N104"/>
    <mergeCell ref="J101:J102"/>
    <mergeCell ref="K101:K102"/>
    <mergeCell ref="L101:L102"/>
    <mergeCell ref="M101:M102"/>
    <mergeCell ref="N101:N102"/>
    <mergeCell ref="C103:C104"/>
    <mergeCell ref="D103:D104"/>
    <mergeCell ref="E103:E104"/>
    <mergeCell ref="F103:F104"/>
    <mergeCell ref="G103:G104"/>
    <mergeCell ref="C101:C102"/>
    <mergeCell ref="D101:D102"/>
    <mergeCell ref="E101:E102"/>
    <mergeCell ref="F101:F102"/>
    <mergeCell ref="G101:G102"/>
    <mergeCell ref="I101:I102"/>
    <mergeCell ref="I99:I100"/>
    <mergeCell ref="J99:J100"/>
    <mergeCell ref="K99:K100"/>
    <mergeCell ref="L99:L100"/>
    <mergeCell ref="M99:M100"/>
    <mergeCell ref="N99:N100"/>
    <mergeCell ref="J97:J98"/>
    <mergeCell ref="K97:K98"/>
    <mergeCell ref="L97:L98"/>
    <mergeCell ref="M97:M98"/>
    <mergeCell ref="N97:N98"/>
    <mergeCell ref="C99:C100"/>
    <mergeCell ref="D99:D100"/>
    <mergeCell ref="E99:E100"/>
    <mergeCell ref="F99:F100"/>
    <mergeCell ref="G99:G100"/>
    <mergeCell ref="C97:C98"/>
    <mergeCell ref="D97:D98"/>
    <mergeCell ref="E97:E98"/>
    <mergeCell ref="F97:F98"/>
    <mergeCell ref="G97:G98"/>
    <mergeCell ref="I97:I98"/>
    <mergeCell ref="I95:I96"/>
    <mergeCell ref="J95:J96"/>
    <mergeCell ref="K95:K96"/>
    <mergeCell ref="L95:L96"/>
    <mergeCell ref="M95:M96"/>
    <mergeCell ref="N95:N96"/>
    <mergeCell ref="J93:J94"/>
    <mergeCell ref="K93:K94"/>
    <mergeCell ref="L93:L94"/>
    <mergeCell ref="M93:M94"/>
    <mergeCell ref="N93:N94"/>
    <mergeCell ref="C95:C96"/>
    <mergeCell ref="D95:D96"/>
    <mergeCell ref="E95:E96"/>
    <mergeCell ref="F95:F96"/>
    <mergeCell ref="G95:G96"/>
    <mergeCell ref="C93:C94"/>
    <mergeCell ref="D93:D94"/>
    <mergeCell ref="E93:E94"/>
    <mergeCell ref="F93:F94"/>
    <mergeCell ref="G93:G94"/>
    <mergeCell ref="I93:I94"/>
    <mergeCell ref="I91:I92"/>
    <mergeCell ref="J91:J92"/>
    <mergeCell ref="K91:K92"/>
    <mergeCell ref="L91:L92"/>
    <mergeCell ref="M91:M92"/>
    <mergeCell ref="N91:N92"/>
    <mergeCell ref="J89:J90"/>
    <mergeCell ref="K89:K90"/>
    <mergeCell ref="L89:L90"/>
    <mergeCell ref="M89:M90"/>
    <mergeCell ref="N89:N90"/>
    <mergeCell ref="C91:C92"/>
    <mergeCell ref="D91:D92"/>
    <mergeCell ref="E91:E92"/>
    <mergeCell ref="F91:F92"/>
    <mergeCell ref="G91:G92"/>
    <mergeCell ref="C89:C90"/>
    <mergeCell ref="D89:D90"/>
    <mergeCell ref="E89:E90"/>
    <mergeCell ref="F89:F90"/>
    <mergeCell ref="G89:G90"/>
    <mergeCell ref="I89:I90"/>
    <mergeCell ref="I87:I88"/>
    <mergeCell ref="J87:J88"/>
    <mergeCell ref="K87:K88"/>
    <mergeCell ref="L87:L88"/>
    <mergeCell ref="M87:M88"/>
    <mergeCell ref="N87:N88"/>
    <mergeCell ref="J85:J86"/>
    <mergeCell ref="K85:K86"/>
    <mergeCell ref="L85:L86"/>
    <mergeCell ref="M85:M86"/>
    <mergeCell ref="N85:N86"/>
    <mergeCell ref="C87:C88"/>
    <mergeCell ref="D87:D88"/>
    <mergeCell ref="E87:E88"/>
    <mergeCell ref="F87:F88"/>
    <mergeCell ref="G87:G88"/>
    <mergeCell ref="C85:C86"/>
    <mergeCell ref="D85:D86"/>
    <mergeCell ref="E85:E86"/>
    <mergeCell ref="F85:F86"/>
    <mergeCell ref="G85:G86"/>
    <mergeCell ref="I85:I86"/>
    <mergeCell ref="I83:I84"/>
    <mergeCell ref="J83:J84"/>
    <mergeCell ref="K83:K84"/>
    <mergeCell ref="L83:L84"/>
    <mergeCell ref="M83:M84"/>
    <mergeCell ref="N83:N84"/>
    <mergeCell ref="J81:J82"/>
    <mergeCell ref="K81:K82"/>
    <mergeCell ref="L81:L82"/>
    <mergeCell ref="M81:M82"/>
    <mergeCell ref="N81:N82"/>
    <mergeCell ref="C83:C84"/>
    <mergeCell ref="D83:D84"/>
    <mergeCell ref="E83:E84"/>
    <mergeCell ref="F83:F84"/>
    <mergeCell ref="G83:G84"/>
    <mergeCell ref="C81:C82"/>
    <mergeCell ref="D81:D82"/>
    <mergeCell ref="E81:E82"/>
    <mergeCell ref="F81:F82"/>
    <mergeCell ref="G81:G82"/>
    <mergeCell ref="I81:I82"/>
    <mergeCell ref="I79:I80"/>
    <mergeCell ref="J79:J80"/>
    <mergeCell ref="K79:K80"/>
    <mergeCell ref="L79:L80"/>
    <mergeCell ref="M79:M80"/>
    <mergeCell ref="N79:N80"/>
    <mergeCell ref="J77:J78"/>
    <mergeCell ref="K77:K78"/>
    <mergeCell ref="L77:L78"/>
    <mergeCell ref="M77:M78"/>
    <mergeCell ref="N77:N78"/>
    <mergeCell ref="C79:C80"/>
    <mergeCell ref="D79:D80"/>
    <mergeCell ref="E79:E80"/>
    <mergeCell ref="F79:F80"/>
    <mergeCell ref="G79:G80"/>
    <mergeCell ref="C77:C78"/>
    <mergeCell ref="D77:D78"/>
    <mergeCell ref="E77:E78"/>
    <mergeCell ref="F77:F78"/>
    <mergeCell ref="G77:G78"/>
    <mergeCell ref="I77:I78"/>
    <mergeCell ref="I75:I76"/>
    <mergeCell ref="J75:J76"/>
    <mergeCell ref="K75:K76"/>
    <mergeCell ref="L75:L76"/>
    <mergeCell ref="M75:M76"/>
    <mergeCell ref="N75:N76"/>
    <mergeCell ref="J73:J74"/>
    <mergeCell ref="K73:K74"/>
    <mergeCell ref="L73:L74"/>
    <mergeCell ref="M73:M74"/>
    <mergeCell ref="N73:N74"/>
    <mergeCell ref="C75:C76"/>
    <mergeCell ref="D75:D76"/>
    <mergeCell ref="E75:E76"/>
    <mergeCell ref="F75:F76"/>
    <mergeCell ref="G75:G76"/>
    <mergeCell ref="C73:C74"/>
    <mergeCell ref="D73:D74"/>
    <mergeCell ref="E73:E74"/>
    <mergeCell ref="F73:F74"/>
    <mergeCell ref="G73:G74"/>
    <mergeCell ref="I73:I74"/>
    <mergeCell ref="I71:I72"/>
    <mergeCell ref="J71:J72"/>
    <mergeCell ref="K71:K72"/>
    <mergeCell ref="L71:L72"/>
    <mergeCell ref="M71:M72"/>
    <mergeCell ref="N71:N72"/>
    <mergeCell ref="J69:J70"/>
    <mergeCell ref="K69:K70"/>
    <mergeCell ref="L69:L70"/>
    <mergeCell ref="M69:M70"/>
    <mergeCell ref="N69:N70"/>
    <mergeCell ref="C71:C72"/>
    <mergeCell ref="D71:D72"/>
    <mergeCell ref="E71:E72"/>
    <mergeCell ref="F71:F72"/>
    <mergeCell ref="G71:G72"/>
    <mergeCell ref="C69:C70"/>
    <mergeCell ref="D69:D70"/>
    <mergeCell ref="E69:E70"/>
    <mergeCell ref="F69:F70"/>
    <mergeCell ref="G69:G70"/>
    <mergeCell ref="I69:I70"/>
    <mergeCell ref="I67:I68"/>
    <mergeCell ref="J67:J68"/>
    <mergeCell ref="K67:K68"/>
    <mergeCell ref="L67:L68"/>
    <mergeCell ref="M67:M68"/>
    <mergeCell ref="N67:N68"/>
    <mergeCell ref="J65:J66"/>
    <mergeCell ref="K65:K66"/>
    <mergeCell ref="L65:L66"/>
    <mergeCell ref="M65:M66"/>
    <mergeCell ref="N65:N66"/>
    <mergeCell ref="C67:C68"/>
    <mergeCell ref="D67:D68"/>
    <mergeCell ref="E67:E68"/>
    <mergeCell ref="F67:F68"/>
    <mergeCell ref="G67:G68"/>
    <mergeCell ref="C65:C66"/>
    <mergeCell ref="D65:D66"/>
    <mergeCell ref="E65:E66"/>
    <mergeCell ref="F65:F66"/>
    <mergeCell ref="G65:G66"/>
    <mergeCell ref="I65:I66"/>
    <mergeCell ref="I63:I64"/>
    <mergeCell ref="J63:J64"/>
    <mergeCell ref="K63:K64"/>
    <mergeCell ref="L63:L64"/>
    <mergeCell ref="M63:M64"/>
    <mergeCell ref="N63:N64"/>
    <mergeCell ref="J61:J62"/>
    <mergeCell ref="K61:K62"/>
    <mergeCell ref="L61:L62"/>
    <mergeCell ref="M61:M62"/>
    <mergeCell ref="N61:N62"/>
    <mergeCell ref="C63:C64"/>
    <mergeCell ref="D63:D64"/>
    <mergeCell ref="E63:E64"/>
    <mergeCell ref="F63:F64"/>
    <mergeCell ref="G63:G64"/>
    <mergeCell ref="C61:C62"/>
    <mergeCell ref="D61:D62"/>
    <mergeCell ref="E61:E62"/>
    <mergeCell ref="F61:F62"/>
    <mergeCell ref="G61:G62"/>
    <mergeCell ref="I61:I62"/>
    <mergeCell ref="I59:I60"/>
    <mergeCell ref="J59:J60"/>
    <mergeCell ref="K59:K60"/>
    <mergeCell ref="L59:L60"/>
    <mergeCell ref="M59:M60"/>
    <mergeCell ref="N59:N60"/>
    <mergeCell ref="J57:J58"/>
    <mergeCell ref="K57:K58"/>
    <mergeCell ref="L57:L58"/>
    <mergeCell ref="M57:M58"/>
    <mergeCell ref="N57:N58"/>
    <mergeCell ref="C59:C60"/>
    <mergeCell ref="D59:D60"/>
    <mergeCell ref="E59:E60"/>
    <mergeCell ref="F59:F60"/>
    <mergeCell ref="G59:G60"/>
    <mergeCell ref="C57:C58"/>
    <mergeCell ref="D57:D58"/>
    <mergeCell ref="E57:E58"/>
    <mergeCell ref="F57:F58"/>
    <mergeCell ref="G57:G58"/>
    <mergeCell ref="I57:I58"/>
    <mergeCell ref="I55:I56"/>
    <mergeCell ref="J55:J56"/>
    <mergeCell ref="K55:K56"/>
    <mergeCell ref="L55:L56"/>
    <mergeCell ref="M55:M56"/>
    <mergeCell ref="N55:N56"/>
    <mergeCell ref="J53:J54"/>
    <mergeCell ref="K53:K54"/>
    <mergeCell ref="L53:L54"/>
    <mergeCell ref="M53:M54"/>
    <mergeCell ref="N53:N54"/>
    <mergeCell ref="C55:C56"/>
    <mergeCell ref="D55:D56"/>
    <mergeCell ref="E55:E56"/>
    <mergeCell ref="F55:F56"/>
    <mergeCell ref="G55:G56"/>
    <mergeCell ref="C53:C54"/>
    <mergeCell ref="D53:D54"/>
    <mergeCell ref="E53:E54"/>
    <mergeCell ref="F53:F54"/>
    <mergeCell ref="G53:G54"/>
    <mergeCell ref="I53:I54"/>
    <mergeCell ref="I51:I52"/>
    <mergeCell ref="J51:J52"/>
    <mergeCell ref="K51:K52"/>
    <mergeCell ref="L51:L52"/>
    <mergeCell ref="M51:M52"/>
    <mergeCell ref="N51:N52"/>
    <mergeCell ref="J49:J50"/>
    <mergeCell ref="K49:K50"/>
    <mergeCell ref="L49:L50"/>
    <mergeCell ref="M49:M50"/>
    <mergeCell ref="N49:N50"/>
    <mergeCell ref="C51:C52"/>
    <mergeCell ref="D51:D52"/>
    <mergeCell ref="E51:E52"/>
    <mergeCell ref="F51:F52"/>
    <mergeCell ref="G51:G52"/>
    <mergeCell ref="C49:C50"/>
    <mergeCell ref="D49:D50"/>
    <mergeCell ref="E49:E50"/>
    <mergeCell ref="F49:F50"/>
    <mergeCell ref="G49:G50"/>
    <mergeCell ref="I49:I50"/>
    <mergeCell ref="I47:I48"/>
    <mergeCell ref="J47:J48"/>
    <mergeCell ref="K47:K48"/>
    <mergeCell ref="L47:L48"/>
    <mergeCell ref="M47:M48"/>
    <mergeCell ref="N47:N48"/>
    <mergeCell ref="J45:J46"/>
    <mergeCell ref="K45:K46"/>
    <mergeCell ref="L45:L46"/>
    <mergeCell ref="M45:M46"/>
    <mergeCell ref="N45:N46"/>
    <mergeCell ref="C47:C48"/>
    <mergeCell ref="D47:D48"/>
    <mergeCell ref="E47:E48"/>
    <mergeCell ref="F47:F48"/>
    <mergeCell ref="G47:G48"/>
    <mergeCell ref="C45:C46"/>
    <mergeCell ref="D45:D46"/>
    <mergeCell ref="E45:E46"/>
    <mergeCell ref="F45:F46"/>
    <mergeCell ref="G45:G46"/>
    <mergeCell ref="I45:I46"/>
    <mergeCell ref="I43:I44"/>
    <mergeCell ref="J43:J44"/>
    <mergeCell ref="K43:K44"/>
    <mergeCell ref="L43:L44"/>
    <mergeCell ref="M43:M44"/>
    <mergeCell ref="N43:N44"/>
    <mergeCell ref="J41:J42"/>
    <mergeCell ref="K41:K42"/>
    <mergeCell ref="L41:L42"/>
    <mergeCell ref="M41:M42"/>
    <mergeCell ref="N41:N42"/>
    <mergeCell ref="C43:C44"/>
    <mergeCell ref="D43:D44"/>
    <mergeCell ref="E43:E44"/>
    <mergeCell ref="F43:F44"/>
    <mergeCell ref="G43:G44"/>
    <mergeCell ref="C41:C42"/>
    <mergeCell ref="D41:D42"/>
    <mergeCell ref="E41:E42"/>
    <mergeCell ref="F41:F42"/>
    <mergeCell ref="G41:G42"/>
    <mergeCell ref="I41:I42"/>
    <mergeCell ref="I39:I40"/>
    <mergeCell ref="J39:J40"/>
    <mergeCell ref="K39:K40"/>
    <mergeCell ref="L39:L40"/>
    <mergeCell ref="M39:M40"/>
    <mergeCell ref="N39:N40"/>
    <mergeCell ref="J37:J38"/>
    <mergeCell ref="K37:K38"/>
    <mergeCell ref="L37:L38"/>
    <mergeCell ref="M37:M38"/>
    <mergeCell ref="N37:N38"/>
    <mergeCell ref="C39:C40"/>
    <mergeCell ref="D39:D40"/>
    <mergeCell ref="E39:E40"/>
    <mergeCell ref="F39:F40"/>
    <mergeCell ref="G39:G40"/>
    <mergeCell ref="C37:C38"/>
    <mergeCell ref="D37:D38"/>
    <mergeCell ref="E37:E38"/>
    <mergeCell ref="F37:F38"/>
    <mergeCell ref="G37:G38"/>
    <mergeCell ref="I37:I38"/>
    <mergeCell ref="I35:I36"/>
    <mergeCell ref="J35:J36"/>
    <mergeCell ref="K35:K36"/>
    <mergeCell ref="L35:L36"/>
    <mergeCell ref="M35:M36"/>
    <mergeCell ref="N35:N36"/>
    <mergeCell ref="J33:J34"/>
    <mergeCell ref="K33:K34"/>
    <mergeCell ref="L33:L34"/>
    <mergeCell ref="M33:M34"/>
    <mergeCell ref="N33:N34"/>
    <mergeCell ref="C35:C36"/>
    <mergeCell ref="D35:D36"/>
    <mergeCell ref="E35:E36"/>
    <mergeCell ref="F35:F36"/>
    <mergeCell ref="G35:G36"/>
    <mergeCell ref="C33:C34"/>
    <mergeCell ref="D33:D34"/>
    <mergeCell ref="E33:E34"/>
    <mergeCell ref="F33:F34"/>
    <mergeCell ref="G33:G34"/>
    <mergeCell ref="I33:I34"/>
    <mergeCell ref="I31:I32"/>
    <mergeCell ref="J31:J32"/>
    <mergeCell ref="K31:K32"/>
    <mergeCell ref="L31:L32"/>
    <mergeCell ref="M31:M32"/>
    <mergeCell ref="N31:N32"/>
    <mergeCell ref="J29:J30"/>
    <mergeCell ref="K29:K30"/>
    <mergeCell ref="L29:L30"/>
    <mergeCell ref="M29:M30"/>
    <mergeCell ref="N29:N30"/>
    <mergeCell ref="C31:C32"/>
    <mergeCell ref="D31:D32"/>
    <mergeCell ref="E31:E32"/>
    <mergeCell ref="F31:F32"/>
    <mergeCell ref="G31:G32"/>
    <mergeCell ref="C29:C30"/>
    <mergeCell ref="D29:D30"/>
    <mergeCell ref="E29:E30"/>
    <mergeCell ref="F29:F30"/>
    <mergeCell ref="G29:G30"/>
    <mergeCell ref="I29:I30"/>
    <mergeCell ref="I27:I28"/>
    <mergeCell ref="J27:J28"/>
    <mergeCell ref="K27:K28"/>
    <mergeCell ref="L27:L28"/>
    <mergeCell ref="M27:M28"/>
    <mergeCell ref="N27:N28"/>
    <mergeCell ref="J25:J26"/>
    <mergeCell ref="K25:K26"/>
    <mergeCell ref="L25:L26"/>
    <mergeCell ref="M25:M26"/>
    <mergeCell ref="N25:N26"/>
    <mergeCell ref="C27:C28"/>
    <mergeCell ref="D27:D28"/>
    <mergeCell ref="E27:E28"/>
    <mergeCell ref="F27:F28"/>
    <mergeCell ref="G27:G28"/>
    <mergeCell ref="C25:C26"/>
    <mergeCell ref="D25:D26"/>
    <mergeCell ref="E25:E26"/>
    <mergeCell ref="F25:F26"/>
    <mergeCell ref="G25:G26"/>
    <mergeCell ref="I25:I26"/>
    <mergeCell ref="I23:I24"/>
    <mergeCell ref="J23:J24"/>
    <mergeCell ref="K23:K24"/>
    <mergeCell ref="L23:L24"/>
    <mergeCell ref="M23:M24"/>
    <mergeCell ref="N23:N24"/>
    <mergeCell ref="J21:J22"/>
    <mergeCell ref="K21:K22"/>
    <mergeCell ref="L21:L22"/>
    <mergeCell ref="M21:M22"/>
    <mergeCell ref="N21:N22"/>
    <mergeCell ref="C23:C24"/>
    <mergeCell ref="D23:D24"/>
    <mergeCell ref="E23:E24"/>
    <mergeCell ref="F23:F24"/>
    <mergeCell ref="G23:G24"/>
    <mergeCell ref="C21:C22"/>
    <mergeCell ref="D21:D22"/>
    <mergeCell ref="E21:E22"/>
    <mergeCell ref="F21:F22"/>
    <mergeCell ref="G21:G22"/>
    <mergeCell ref="I21:I22"/>
    <mergeCell ref="I19:I20"/>
    <mergeCell ref="J19:J20"/>
    <mergeCell ref="K19:K20"/>
    <mergeCell ref="L19:L20"/>
    <mergeCell ref="M19:M20"/>
    <mergeCell ref="N19:N20"/>
    <mergeCell ref="J17:J18"/>
    <mergeCell ref="K17:K18"/>
    <mergeCell ref="L17:L18"/>
    <mergeCell ref="M17:M18"/>
    <mergeCell ref="N17:N18"/>
    <mergeCell ref="C19:C20"/>
    <mergeCell ref="D19:D20"/>
    <mergeCell ref="E19:E20"/>
    <mergeCell ref="F19:F20"/>
    <mergeCell ref="G19:G20"/>
    <mergeCell ref="C17:C18"/>
    <mergeCell ref="D17:D18"/>
    <mergeCell ref="E17:E18"/>
    <mergeCell ref="F17:F18"/>
    <mergeCell ref="G17:G18"/>
    <mergeCell ref="I17:I18"/>
    <mergeCell ref="I15:I16"/>
    <mergeCell ref="J15:J16"/>
    <mergeCell ref="K15:K16"/>
    <mergeCell ref="L15:L16"/>
    <mergeCell ref="M15:M16"/>
    <mergeCell ref="N15:N16"/>
    <mergeCell ref="J13:J14"/>
    <mergeCell ref="K13:K14"/>
    <mergeCell ref="L13:L14"/>
    <mergeCell ref="M13:M14"/>
    <mergeCell ref="N13:N14"/>
    <mergeCell ref="C15:C16"/>
    <mergeCell ref="D15:D16"/>
    <mergeCell ref="E15:E16"/>
    <mergeCell ref="F15:F16"/>
    <mergeCell ref="G15:G16"/>
    <mergeCell ref="C13:C14"/>
    <mergeCell ref="D13:D14"/>
    <mergeCell ref="E13:E14"/>
    <mergeCell ref="F13:F14"/>
    <mergeCell ref="G13:G14"/>
    <mergeCell ref="I13:I14"/>
    <mergeCell ref="I11:I12"/>
    <mergeCell ref="J11:J12"/>
    <mergeCell ref="K11:K12"/>
    <mergeCell ref="L11:L12"/>
    <mergeCell ref="M11:M12"/>
    <mergeCell ref="N11:N12"/>
    <mergeCell ref="J9:J10"/>
    <mergeCell ref="K9:K10"/>
    <mergeCell ref="L9:L10"/>
    <mergeCell ref="M9:M10"/>
    <mergeCell ref="N9:N10"/>
    <mergeCell ref="C11:C12"/>
    <mergeCell ref="D11:D12"/>
    <mergeCell ref="E11:E12"/>
    <mergeCell ref="F11:F12"/>
    <mergeCell ref="G11:G12"/>
    <mergeCell ref="C9:C10"/>
    <mergeCell ref="D9:D10"/>
    <mergeCell ref="E9:E10"/>
    <mergeCell ref="F9:F10"/>
    <mergeCell ref="G9:G10"/>
    <mergeCell ref="I9:I10"/>
    <mergeCell ref="I7:I8"/>
    <mergeCell ref="J7:J8"/>
    <mergeCell ref="K7:K8"/>
    <mergeCell ref="L7:L8"/>
    <mergeCell ref="M7:M8"/>
    <mergeCell ref="N7:N8"/>
    <mergeCell ref="C3:F4"/>
    <mergeCell ref="C7:C8"/>
    <mergeCell ref="D7:D8"/>
    <mergeCell ref="E7:E8"/>
    <mergeCell ref="F7:F8"/>
    <mergeCell ref="G7:G8"/>
  </mergeCells>
  <printOptions horizontalCentered="1"/>
  <pageMargins left="0.25" right="0.25" top="0.5" bottom="0.5" header="0.3" footer="0.3"/>
  <pageSetup paperSize="258" scale="21" fitToHeight="0" orientation="landscape" r:id="rId1"/>
  <extLst>
    <ext xmlns:x14="http://schemas.microsoft.com/office/spreadsheetml/2009/9/main" uri="{CCE6A557-97BC-4b89-ADB6-D9C93CAAB3DF}">
      <x14:dataValidations xmlns:xm="http://schemas.microsoft.com/office/excel/2006/main" count="4">
        <x14:dataValidation type="list" errorStyle="information" showInputMessage="1" showErrorMessage="1" error="Select from the list." promptTitle="RE Technology" prompt="Select from the list." xr:uid="{2DF221AC-D399-4AAA-B8DD-F6320B0FB63F}">
          <x14:formula1>
            <xm:f>pulldown!$B$31:$B$35</xm:f>
          </x14:formula1>
          <xm:sqref>J7:J126</xm:sqref>
        </x14:dataValidation>
        <x14:dataValidation type="list" errorStyle="information" showInputMessage="1" showErrorMessage="1" error="Select from the list." promptTitle="RPS Eligibility" prompt="Select from the list." xr:uid="{91A4F32B-2059-4BD4-9A85-8367D61764F4}">
          <x14:formula1>
            <xm:f>pulldown!$F$40:$F$41</xm:f>
          </x14:formula1>
          <xm:sqref>I7 I9 I11 I13 I15 I17 I19 I21 I23 I25 I27 I29 I31 I33 I35 I37 I39 I41 I43 I45 I47 I49 I51 I53 I55 I57 I59 I61 I63 I65 I67 I69 I71 I73 I75 I77 I79 I81 I83 I85 I87 I89 I91 I93 I95 I97 I99 I101 I103 I105 I107 I109 I111 I113 I115 I117 I119 I121 I123 I125</xm:sqref>
        </x14:dataValidation>
        <x14:dataValidation type="list" errorStyle="information" showInputMessage="1" showErrorMessage="1" error="Select from the list." promptTitle="PSA Status" prompt="Select from the list." xr:uid="{979AB4A9-06C3-4729-9838-2425FA153C8C}">
          <x14:formula1>
            <xm:f>pulldown!$I$40:$I$43</xm:f>
          </x14:formula1>
          <xm:sqref>K7 K9 K11 K13 K15 K17 K19 K21 K23 K25 K27 K29 K31 K33 K35 K37 K39 K41 K43 K45 K47 K49 K51 K53 K55 K57 K59 K61 K63 K65 K67 K69 K71 K73 K75 K77 K79 K81 K83 K85 K87 K89 K91 K93 K95 K97 K99 K101 K103 K105 K107 K109 K111 K113 K115 K117 K119 K121 K123 K125</xm:sqref>
        </x14:dataValidation>
        <x14:dataValidation type="list" errorStyle="information" showInputMessage="1" showErrorMessage="1" error="Select from the list." promptTitle="Resource" prompt="Select from the list." xr:uid="{69EDF069-7790-4D8C-8C91-11023397EF13}">
          <x14:formula1>
            <xm:f>pulldown!$B$40:$B$41</xm:f>
          </x14:formula1>
          <xm:sqref>H11 H13 H15 H17 H19 H21 H23 H25 H27 H29 H31 H33 H35 H37 H39 H41 H43 H45 H47 H49 H51 H53 H55 H57 H59 H61 H63 H65 H67 H69 H71 H73 H75 H77 H79 H81 H83 H85 H87 H89 H91 H93 H95 H97 H99 H101 H103 H105 H107 H109 H111 H113 H115 H117 H119 H121 H123 H125 H7 H9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A6D88-B014-4A05-89A8-455500C0B45D}">
  <sheetPr filterMode="1">
    <pageSetUpPr fitToPage="1"/>
  </sheetPr>
  <dimension ref="A1:AJ394"/>
  <sheetViews>
    <sheetView view="pageBreakPreview" zoomScale="85" zoomScaleNormal="70" zoomScaleSheetLayoutView="85" workbookViewId="0">
      <pane xSplit="5" ySplit="6" topLeftCell="U137" activePane="bottomRight" state="frozen"/>
      <selection pane="topRight" activeCell="F1" sqref="F1"/>
      <selection pane="bottomLeft" activeCell="A7" sqref="A7"/>
      <selection pane="bottomRight" activeCell="AG201" sqref="AG201"/>
    </sheetView>
  </sheetViews>
  <sheetFormatPr defaultRowHeight="14.4" x14ac:dyDescent="0.3"/>
  <cols>
    <col min="1" max="1" width="2.5546875" customWidth="1"/>
    <col min="2" max="2" width="2.77734375" style="356" customWidth="1"/>
    <col min="3" max="3" width="40.77734375" style="7" customWidth="1"/>
    <col min="4" max="4" width="40.77734375" customWidth="1"/>
    <col min="5" max="5" width="8.77734375" customWidth="1"/>
    <col min="6" max="26" width="10.77734375" customWidth="1"/>
    <col min="27" max="27" width="2.77734375" style="388" customWidth="1"/>
    <col min="28" max="28" width="15.77734375" style="16" hidden="1" customWidth="1"/>
    <col min="29" max="29" width="15.77734375" customWidth="1"/>
    <col min="30" max="30" width="2.77734375" customWidth="1"/>
    <col min="33" max="33" width="8.88671875" style="16"/>
    <col min="34" max="34" width="27.33203125" style="16" customWidth="1"/>
    <col min="35" max="35" width="24" style="16" customWidth="1"/>
    <col min="36" max="36" width="21.109375" style="16" customWidth="1"/>
  </cols>
  <sheetData>
    <row r="1" spans="1:36" ht="15" customHeight="1" x14ac:dyDescent="0.3"/>
    <row r="2" spans="1:36" ht="15" customHeight="1" thickBot="1" x14ac:dyDescent="0.35">
      <c r="A2" s="1"/>
      <c r="B2" s="357"/>
      <c r="C2" s="8"/>
      <c r="D2" s="1"/>
      <c r="E2" s="1"/>
      <c r="F2" s="1"/>
      <c r="G2" s="1"/>
      <c r="H2" s="1"/>
      <c r="I2" s="1"/>
      <c r="J2" s="1"/>
      <c r="K2" s="1"/>
      <c r="L2" s="1"/>
      <c r="M2" s="1"/>
      <c r="N2" s="1"/>
      <c r="O2" s="1"/>
      <c r="P2" s="1"/>
      <c r="Q2" s="1"/>
      <c r="R2" s="1"/>
      <c r="S2" s="1"/>
      <c r="T2" s="1"/>
      <c r="U2" s="1"/>
      <c r="V2" s="1"/>
      <c r="W2" s="1"/>
      <c r="X2" s="1"/>
      <c r="Y2" s="1"/>
      <c r="Z2" s="1"/>
      <c r="AA2" s="389"/>
      <c r="AB2" s="14"/>
      <c r="AC2" s="1"/>
      <c r="AD2" s="1"/>
    </row>
    <row r="3" spans="1:36" ht="15" customHeight="1" thickTop="1" x14ac:dyDescent="0.3">
      <c r="B3" s="357"/>
      <c r="C3" s="258" t="s">
        <v>203</v>
      </c>
      <c r="D3" s="259"/>
      <c r="E3" s="260"/>
      <c r="F3" s="99"/>
      <c r="G3" s="99"/>
      <c r="H3" s="99"/>
      <c r="I3" s="99"/>
      <c r="J3" s="99"/>
      <c r="K3" s="3"/>
      <c r="L3" s="3"/>
      <c r="M3" s="3"/>
      <c r="N3" s="3"/>
      <c r="O3" s="3"/>
      <c r="P3" s="3"/>
      <c r="Q3" s="3"/>
      <c r="R3" s="3"/>
      <c r="S3" s="3"/>
      <c r="T3" s="3"/>
      <c r="U3" s="3"/>
      <c r="V3" s="3"/>
      <c r="W3" s="3"/>
      <c r="X3" s="3"/>
      <c r="Y3" s="3"/>
      <c r="Z3" s="3"/>
      <c r="AA3" s="390"/>
      <c r="AB3" s="8"/>
      <c r="AC3" s="3"/>
      <c r="AD3" s="1"/>
    </row>
    <row r="4" spans="1:36" ht="15" customHeight="1" thickBot="1" x14ac:dyDescent="0.35">
      <c r="B4" s="357"/>
      <c r="C4" s="261"/>
      <c r="D4" s="262"/>
      <c r="E4" s="263"/>
      <c r="F4" s="99"/>
      <c r="G4" s="99"/>
      <c r="H4" s="99"/>
      <c r="I4" s="99"/>
      <c r="J4" s="99"/>
      <c r="K4" s="3"/>
      <c r="L4" s="3"/>
      <c r="M4" s="3"/>
      <c r="N4" s="3"/>
      <c r="O4" s="3"/>
      <c r="P4" s="3"/>
      <c r="Q4" s="3"/>
      <c r="R4" s="3"/>
      <c r="S4" s="3"/>
      <c r="T4" s="3"/>
      <c r="U4" s="3"/>
      <c r="V4" s="3"/>
      <c r="W4" s="3"/>
      <c r="X4" s="3"/>
      <c r="Y4" s="3"/>
      <c r="Z4" s="3"/>
      <c r="AA4" s="390"/>
      <c r="AB4" s="8"/>
      <c r="AC4" s="3"/>
      <c r="AD4" s="1"/>
    </row>
    <row r="5" spans="1:36" ht="15" customHeight="1" thickTop="1" thickBot="1" x14ac:dyDescent="0.35">
      <c r="B5" s="357"/>
      <c r="C5" s="148"/>
      <c r="D5" s="148"/>
      <c r="E5" s="148"/>
      <c r="F5" s="99"/>
      <c r="G5" s="99"/>
      <c r="H5" s="99"/>
      <c r="I5" s="99"/>
      <c r="J5" s="99"/>
      <c r="K5" s="3"/>
      <c r="L5" s="3"/>
      <c r="M5" s="3"/>
      <c r="N5" s="3"/>
      <c r="O5" s="3"/>
      <c r="P5" s="3"/>
      <c r="Q5" s="3"/>
      <c r="R5" s="3"/>
      <c r="S5" s="3"/>
      <c r="T5" s="3"/>
      <c r="U5" s="3"/>
      <c r="V5" s="3"/>
      <c r="W5" s="3"/>
      <c r="X5" s="3"/>
      <c r="Y5" s="3"/>
      <c r="Z5" s="3"/>
      <c r="AA5" s="390"/>
      <c r="AB5" s="8"/>
      <c r="AC5" s="3"/>
      <c r="AD5" s="1"/>
    </row>
    <row r="6" spans="1:36" ht="30" customHeight="1" thickTop="1" thickBot="1" x14ac:dyDescent="0.35">
      <c r="B6" s="357"/>
      <c r="C6" s="342" t="str">
        <f>'A. General Information'!E15</f>
        <v>Brgy., City/Municipality, Province</v>
      </c>
      <c r="D6" s="343"/>
      <c r="E6" s="344"/>
      <c r="F6" s="345" t="str">
        <f>'C. Details of Existing PSAs'!P6</f>
        <v>Year 0</v>
      </c>
      <c r="G6" s="346">
        <f>'C. Details of Existing PSAs'!Q6</f>
        <v>0</v>
      </c>
      <c r="H6" s="346">
        <f>'C. Details of Existing PSAs'!R6</f>
        <v>1</v>
      </c>
      <c r="I6" s="346">
        <f>'C. Details of Existing PSAs'!S6</f>
        <v>2</v>
      </c>
      <c r="J6" s="346">
        <f>'C. Details of Existing PSAs'!T6</f>
        <v>3</v>
      </c>
      <c r="K6" s="346">
        <f>'C. Details of Existing PSAs'!U6</f>
        <v>4</v>
      </c>
      <c r="L6" s="347">
        <f>'C. Details of Existing PSAs'!V6</f>
        <v>5</v>
      </c>
      <c r="M6" s="347">
        <f>'C. Details of Existing PSAs'!W6</f>
        <v>6</v>
      </c>
      <c r="N6" s="347">
        <f>'C. Details of Existing PSAs'!X6</f>
        <v>7</v>
      </c>
      <c r="O6" s="347">
        <f>'C. Details of Existing PSAs'!Y6</f>
        <v>8</v>
      </c>
      <c r="P6" s="347">
        <f>'C. Details of Existing PSAs'!Z6</f>
        <v>9</v>
      </c>
      <c r="Q6" s="347">
        <f>'C. Details of Existing PSAs'!AA6</f>
        <v>10</v>
      </c>
      <c r="R6" s="347">
        <f>'C. Details of Existing PSAs'!AB6</f>
        <v>11</v>
      </c>
      <c r="S6" s="347">
        <f>'C. Details of Existing PSAs'!AC6</f>
        <v>12</v>
      </c>
      <c r="T6" s="347">
        <f>'C. Details of Existing PSAs'!AD6</f>
        <v>13</v>
      </c>
      <c r="U6" s="347">
        <f>'C. Details of Existing PSAs'!AE6</f>
        <v>14</v>
      </c>
      <c r="V6" s="347">
        <f>'C. Details of Existing PSAs'!AF6</f>
        <v>15</v>
      </c>
      <c r="W6" s="347">
        <f>'C. Details of Existing PSAs'!AG6</f>
        <v>16</v>
      </c>
      <c r="X6" s="347">
        <f>'C. Details of Existing PSAs'!AH6</f>
        <v>17</v>
      </c>
      <c r="Y6" s="347">
        <f>'C. Details of Existing PSAs'!AI6</f>
        <v>18</v>
      </c>
      <c r="Z6" s="348">
        <f>'C. Details of Existing PSAs'!AJ6</f>
        <v>19</v>
      </c>
      <c r="AA6" s="391"/>
      <c r="AB6" s="8" t="s">
        <v>160</v>
      </c>
      <c r="AC6" s="3"/>
      <c r="AD6" s="1"/>
    </row>
    <row r="7" spans="1:36" ht="30" customHeight="1" thickTop="1" thickBot="1" x14ac:dyDescent="0.35">
      <c r="B7" s="357"/>
      <c r="C7" s="544" t="s">
        <v>227</v>
      </c>
      <c r="D7" s="545"/>
      <c r="E7" s="348" t="s">
        <v>173</v>
      </c>
      <c r="F7" s="570">
        <f>F265</f>
        <v>0</v>
      </c>
      <c r="G7" s="353">
        <f t="shared" ref="G7:Z7" si="0">G265</f>
        <v>0</v>
      </c>
      <c r="H7" s="353">
        <f t="shared" si="0"/>
        <v>0</v>
      </c>
      <c r="I7" s="353">
        <f t="shared" si="0"/>
        <v>0</v>
      </c>
      <c r="J7" s="353">
        <f t="shared" si="0"/>
        <v>0</v>
      </c>
      <c r="K7" s="353">
        <f t="shared" si="0"/>
        <v>0</v>
      </c>
      <c r="L7" s="353">
        <f t="shared" si="0"/>
        <v>0</v>
      </c>
      <c r="M7" s="353">
        <f t="shared" si="0"/>
        <v>0</v>
      </c>
      <c r="N7" s="353">
        <f t="shared" si="0"/>
        <v>0</v>
      </c>
      <c r="O7" s="353">
        <f t="shared" si="0"/>
        <v>0</v>
      </c>
      <c r="P7" s="353">
        <f t="shared" si="0"/>
        <v>0</v>
      </c>
      <c r="Q7" s="353">
        <f t="shared" si="0"/>
        <v>0</v>
      </c>
      <c r="R7" s="353">
        <f t="shared" si="0"/>
        <v>0</v>
      </c>
      <c r="S7" s="353">
        <f t="shared" si="0"/>
        <v>0</v>
      </c>
      <c r="T7" s="353">
        <f t="shared" si="0"/>
        <v>0</v>
      </c>
      <c r="U7" s="353">
        <f t="shared" si="0"/>
        <v>0</v>
      </c>
      <c r="V7" s="353">
        <f t="shared" si="0"/>
        <v>0</v>
      </c>
      <c r="W7" s="353">
        <f t="shared" si="0"/>
        <v>0</v>
      </c>
      <c r="X7" s="353">
        <f t="shared" si="0"/>
        <v>0</v>
      </c>
      <c r="Y7" s="353">
        <f t="shared" si="0"/>
        <v>0</v>
      </c>
      <c r="Z7" s="354">
        <f t="shared" si="0"/>
        <v>0</v>
      </c>
      <c r="AA7" s="391"/>
      <c r="AB7" s="8" t="s">
        <v>160</v>
      </c>
      <c r="AC7" s="3"/>
      <c r="AD7" s="1"/>
    </row>
    <row r="8" spans="1:36" ht="30" customHeight="1" thickTop="1" thickBot="1" x14ac:dyDescent="0.35">
      <c r="B8" s="357"/>
      <c r="C8" s="569" t="str">
        <f>'C. Details of Existing PSAs'!D7</f>
        <v>Distribution Utility 1 (DU1)</v>
      </c>
      <c r="D8" s="374">
        <f>'C. Details of Existing PSAs'!E7</f>
        <v>0</v>
      </c>
      <c r="E8" s="375" t="s">
        <v>173</v>
      </c>
      <c r="F8" s="560">
        <f>'RPS Compliance_Existing PSAs'!K130+'RPS Compliance_New PSAs'!K130</f>
        <v>0</v>
      </c>
      <c r="G8" s="442">
        <f>'RPS Compliance_Existing PSAs'!L130+'RPS Compliance_New PSAs'!L130</f>
        <v>0</v>
      </c>
      <c r="H8" s="442">
        <f>'RPS Compliance_Existing PSAs'!M130+'RPS Compliance_New PSAs'!M130</f>
        <v>0</v>
      </c>
      <c r="I8" s="442">
        <f>'RPS Compliance_Existing PSAs'!N130+'RPS Compliance_New PSAs'!N130</f>
        <v>0</v>
      </c>
      <c r="J8" s="442">
        <f>'RPS Compliance_Existing PSAs'!O130+'RPS Compliance_New PSAs'!O130</f>
        <v>0</v>
      </c>
      <c r="K8" s="442">
        <f>'RPS Compliance_Existing PSAs'!P130+'RPS Compliance_New PSAs'!P130</f>
        <v>0</v>
      </c>
      <c r="L8" s="442">
        <f>'RPS Compliance_Existing PSAs'!Q130+'RPS Compliance_New PSAs'!Q130</f>
        <v>0</v>
      </c>
      <c r="M8" s="442">
        <f>'RPS Compliance_Existing PSAs'!R130+'RPS Compliance_New PSAs'!R130</f>
        <v>0</v>
      </c>
      <c r="N8" s="442">
        <f>'RPS Compliance_Existing PSAs'!S130+'RPS Compliance_New PSAs'!S130</f>
        <v>0</v>
      </c>
      <c r="O8" s="442">
        <f>'RPS Compliance_Existing PSAs'!T130+'RPS Compliance_New PSAs'!T130</f>
        <v>0</v>
      </c>
      <c r="P8" s="442">
        <f>'RPS Compliance_Existing PSAs'!U130+'RPS Compliance_New PSAs'!U130</f>
        <v>0</v>
      </c>
      <c r="Q8" s="442">
        <f>'RPS Compliance_Existing PSAs'!V130+'RPS Compliance_New PSAs'!V130</f>
        <v>0</v>
      </c>
      <c r="R8" s="442">
        <f>'RPS Compliance_Existing PSAs'!W130+'RPS Compliance_New PSAs'!W130</f>
        <v>0</v>
      </c>
      <c r="S8" s="442">
        <f>'RPS Compliance_Existing PSAs'!X130+'RPS Compliance_New PSAs'!X130</f>
        <v>0</v>
      </c>
      <c r="T8" s="442">
        <f>'RPS Compliance_Existing PSAs'!Y130+'RPS Compliance_New PSAs'!Y130</f>
        <v>0</v>
      </c>
      <c r="U8" s="442">
        <f>'RPS Compliance_Existing PSAs'!Z130+'RPS Compliance_New PSAs'!Z130</f>
        <v>0</v>
      </c>
      <c r="V8" s="442">
        <f>'RPS Compliance_Existing PSAs'!AA130+'RPS Compliance_New PSAs'!AA130</f>
        <v>0</v>
      </c>
      <c r="W8" s="442">
        <f>'RPS Compliance_Existing PSAs'!AB130+'RPS Compliance_New PSAs'!AB130</f>
        <v>0</v>
      </c>
      <c r="X8" s="442">
        <f>'RPS Compliance_Existing PSAs'!AC130+'RPS Compliance_New PSAs'!AC130</f>
        <v>0</v>
      </c>
      <c r="Y8" s="442">
        <f>'RPS Compliance_Existing PSAs'!AD130+'RPS Compliance_New PSAs'!AD130</f>
        <v>0</v>
      </c>
      <c r="Z8" s="443">
        <f>'RPS Compliance_Existing PSAs'!AE130+'RPS Compliance_New PSAs'!AE130</f>
        <v>0</v>
      </c>
      <c r="AA8" s="391"/>
      <c r="AB8" s="8" t="b">
        <v>1</v>
      </c>
      <c r="AC8" s="3"/>
      <c r="AD8" s="1"/>
    </row>
    <row r="9" spans="1:36" ht="30" customHeight="1" thickTop="1" thickBot="1" x14ac:dyDescent="0.35">
      <c r="B9" s="357"/>
      <c r="C9" s="559" t="str">
        <f>'C. Details of Existing PSAs'!D67</f>
        <v>Distribution Utility 2 (DU2)</v>
      </c>
      <c r="D9" s="369">
        <f>'C. Details of Existing PSAs'!E67</f>
        <v>0</v>
      </c>
      <c r="E9" s="470" t="s">
        <v>173</v>
      </c>
      <c r="F9" s="561">
        <f>'RPS Compliance_Existing PSAs'!K131+'RPS Compliance_New PSAs'!K131</f>
        <v>0</v>
      </c>
      <c r="G9" s="562">
        <f>'RPS Compliance_Existing PSAs'!L131+'RPS Compliance_New PSAs'!L131</f>
        <v>0</v>
      </c>
      <c r="H9" s="562">
        <f>'RPS Compliance_Existing PSAs'!M131+'RPS Compliance_New PSAs'!M131</f>
        <v>0</v>
      </c>
      <c r="I9" s="562">
        <f>'RPS Compliance_Existing PSAs'!N131+'RPS Compliance_New PSAs'!N131</f>
        <v>0</v>
      </c>
      <c r="J9" s="562">
        <f>'RPS Compliance_Existing PSAs'!O131+'RPS Compliance_New PSAs'!O131</f>
        <v>0</v>
      </c>
      <c r="K9" s="562">
        <f>'RPS Compliance_Existing PSAs'!P131+'RPS Compliance_New PSAs'!P131</f>
        <v>0</v>
      </c>
      <c r="L9" s="562">
        <f>'RPS Compliance_Existing PSAs'!Q131+'RPS Compliance_New PSAs'!Q131</f>
        <v>0</v>
      </c>
      <c r="M9" s="562">
        <f>'RPS Compliance_Existing PSAs'!R131+'RPS Compliance_New PSAs'!R131</f>
        <v>0</v>
      </c>
      <c r="N9" s="562">
        <f>'RPS Compliance_Existing PSAs'!S131+'RPS Compliance_New PSAs'!S131</f>
        <v>0</v>
      </c>
      <c r="O9" s="562">
        <f>'RPS Compliance_Existing PSAs'!T131+'RPS Compliance_New PSAs'!T131</f>
        <v>0</v>
      </c>
      <c r="P9" s="562">
        <f>'RPS Compliance_Existing PSAs'!U131+'RPS Compliance_New PSAs'!U131</f>
        <v>0</v>
      </c>
      <c r="Q9" s="562">
        <f>'RPS Compliance_Existing PSAs'!V131+'RPS Compliance_New PSAs'!V131</f>
        <v>0</v>
      </c>
      <c r="R9" s="562">
        <f>'RPS Compliance_Existing PSAs'!W131+'RPS Compliance_New PSAs'!W131</f>
        <v>0</v>
      </c>
      <c r="S9" s="562">
        <f>'RPS Compliance_Existing PSAs'!X131+'RPS Compliance_New PSAs'!X131</f>
        <v>0</v>
      </c>
      <c r="T9" s="562">
        <f>'RPS Compliance_Existing PSAs'!Y131+'RPS Compliance_New PSAs'!Y131</f>
        <v>0</v>
      </c>
      <c r="U9" s="562">
        <f>'RPS Compliance_Existing PSAs'!Z131+'RPS Compliance_New PSAs'!Z131</f>
        <v>0</v>
      </c>
      <c r="V9" s="562">
        <f>'RPS Compliance_Existing PSAs'!AA131+'RPS Compliance_New PSAs'!AA131</f>
        <v>0</v>
      </c>
      <c r="W9" s="562">
        <f>'RPS Compliance_Existing PSAs'!AB131+'RPS Compliance_New PSAs'!AB131</f>
        <v>0</v>
      </c>
      <c r="X9" s="562">
        <f>'RPS Compliance_Existing PSAs'!AC131+'RPS Compliance_New PSAs'!AC131</f>
        <v>0</v>
      </c>
      <c r="Y9" s="562">
        <f>'RPS Compliance_Existing PSAs'!AD131+'RPS Compliance_New PSAs'!AD131</f>
        <v>0</v>
      </c>
      <c r="Z9" s="563">
        <f>'RPS Compliance_Existing PSAs'!AE131+'RPS Compliance_New PSAs'!AE131</f>
        <v>0</v>
      </c>
      <c r="AA9" s="391"/>
      <c r="AB9" s="8" t="b">
        <v>1</v>
      </c>
      <c r="AC9" s="3"/>
      <c r="AD9" s="1"/>
    </row>
    <row r="10" spans="1:36" ht="4.95" customHeight="1" thickTop="1" thickBot="1" x14ac:dyDescent="0.35">
      <c r="B10" s="556"/>
      <c r="C10" s="557"/>
      <c r="D10" s="557"/>
      <c r="E10" s="308"/>
      <c r="F10" s="309"/>
      <c r="G10" s="309"/>
      <c r="H10" s="309"/>
      <c r="I10" s="309"/>
      <c r="J10" s="309"/>
      <c r="K10" s="309"/>
      <c r="L10" s="309"/>
      <c r="M10" s="309"/>
      <c r="N10" s="309"/>
      <c r="O10" s="309"/>
      <c r="P10" s="309"/>
      <c r="Q10" s="309"/>
      <c r="R10" s="309"/>
      <c r="S10" s="309"/>
      <c r="T10" s="309"/>
      <c r="U10" s="309"/>
      <c r="V10" s="309"/>
      <c r="W10" s="309"/>
      <c r="X10" s="309"/>
      <c r="Y10" s="309"/>
      <c r="Z10" s="309"/>
      <c r="AA10" s="471"/>
      <c r="AB10" s="472" t="b">
        <v>1</v>
      </c>
      <c r="AC10" s="3"/>
      <c r="AD10" s="1"/>
    </row>
    <row r="11" spans="1:36" ht="30" customHeight="1" thickTop="1" thickBot="1" x14ac:dyDescent="0.35">
      <c r="B11" s="357"/>
      <c r="C11" s="371" t="s">
        <v>228</v>
      </c>
      <c r="D11" s="372"/>
      <c r="E11" s="348" t="s">
        <v>173</v>
      </c>
      <c r="F11" s="355">
        <f>'RPS Compliance_Existing PSAs'!K132</f>
        <v>0</v>
      </c>
      <c r="G11" s="353">
        <f>'RPS Compliance_Existing PSAs'!L132</f>
        <v>0</v>
      </c>
      <c r="H11" s="353">
        <f>'RPS Compliance_Existing PSAs'!M132</f>
        <v>0</v>
      </c>
      <c r="I11" s="353">
        <f>'RPS Compliance_Existing PSAs'!N132</f>
        <v>0</v>
      </c>
      <c r="J11" s="353">
        <f>'RPS Compliance_Existing PSAs'!O132</f>
        <v>0</v>
      </c>
      <c r="K11" s="353">
        <f>'RPS Compliance_Existing PSAs'!P132</f>
        <v>0</v>
      </c>
      <c r="L11" s="353">
        <f>'RPS Compliance_Existing PSAs'!Q132</f>
        <v>0</v>
      </c>
      <c r="M11" s="353">
        <f>'RPS Compliance_Existing PSAs'!R132</f>
        <v>0</v>
      </c>
      <c r="N11" s="353">
        <f>'RPS Compliance_Existing PSAs'!S132</f>
        <v>0</v>
      </c>
      <c r="O11" s="353">
        <f>'RPS Compliance_Existing PSAs'!T132</f>
        <v>0</v>
      </c>
      <c r="P11" s="353">
        <f>'RPS Compliance_Existing PSAs'!U132</f>
        <v>0</v>
      </c>
      <c r="Q11" s="353">
        <f>'RPS Compliance_Existing PSAs'!V132</f>
        <v>0</v>
      </c>
      <c r="R11" s="353">
        <f>'RPS Compliance_Existing PSAs'!W132</f>
        <v>0</v>
      </c>
      <c r="S11" s="353">
        <f>'RPS Compliance_Existing PSAs'!X132</f>
        <v>0</v>
      </c>
      <c r="T11" s="353">
        <f>'RPS Compliance_Existing PSAs'!Y132</f>
        <v>0</v>
      </c>
      <c r="U11" s="353">
        <f>'RPS Compliance_Existing PSAs'!Z132</f>
        <v>0</v>
      </c>
      <c r="V11" s="353">
        <f>'RPS Compliance_Existing PSAs'!AA132</f>
        <v>0</v>
      </c>
      <c r="W11" s="353">
        <f>'RPS Compliance_Existing PSAs'!AB132</f>
        <v>0</v>
      </c>
      <c r="X11" s="353">
        <f>'RPS Compliance_Existing PSAs'!AC132</f>
        <v>0</v>
      </c>
      <c r="Y11" s="353">
        <f>'RPS Compliance_Existing PSAs'!AD132</f>
        <v>0</v>
      </c>
      <c r="Z11" s="354">
        <f>'RPS Compliance_Existing PSAs'!AE132</f>
        <v>0</v>
      </c>
      <c r="AA11" s="391"/>
      <c r="AB11" s="8" t="b">
        <v>1</v>
      </c>
      <c r="AC11" s="3"/>
      <c r="AD11" s="1"/>
    </row>
    <row r="12" spans="1:36" s="19" customFormat="1" ht="30" customHeight="1" thickTop="1" thickBot="1" x14ac:dyDescent="0.35">
      <c r="B12" s="358">
        <v>1</v>
      </c>
      <c r="C12" s="571" t="str" cm="1">
        <f t="array" ref="C12">_xlfn._xlws.FILTER('RPS Compliance_Existing PSAs'!H10:AG129,'RPS Compliance_Existing PSAs'!AG10:AG129,"true")</f>
        <v>true</v>
      </c>
      <c r="D12" s="572"/>
      <c r="E12" s="555"/>
      <c r="F12" s="612"/>
      <c r="G12" s="613"/>
      <c r="H12" s="613"/>
      <c r="I12" s="613"/>
      <c r="J12" s="613"/>
      <c r="K12" s="442"/>
      <c r="L12" s="442"/>
      <c r="M12" s="442"/>
      <c r="N12" s="442"/>
      <c r="O12" s="442"/>
      <c r="P12" s="442"/>
      <c r="Q12" s="442"/>
      <c r="R12" s="442"/>
      <c r="S12" s="442"/>
      <c r="T12" s="442"/>
      <c r="U12" s="442"/>
      <c r="V12" s="442"/>
      <c r="W12" s="442"/>
      <c r="X12" s="442"/>
      <c r="Y12" s="442"/>
      <c r="Z12" s="443"/>
      <c r="AA12" s="392"/>
      <c r="AB12" s="13"/>
      <c r="AC12" s="155"/>
      <c r="AD12" s="154"/>
      <c r="AG12" s="156"/>
      <c r="AH12" s="156"/>
      <c r="AI12" s="156"/>
      <c r="AJ12" s="156"/>
    </row>
    <row r="13" spans="1:36" ht="30" hidden="1" customHeight="1" thickTop="1" thickBot="1" x14ac:dyDescent="0.35">
      <c r="B13" s="357"/>
      <c r="C13" s="565"/>
      <c r="D13" s="377"/>
      <c r="E13" s="367"/>
      <c r="F13" s="614"/>
      <c r="G13" s="615"/>
      <c r="H13" s="615"/>
      <c r="I13" s="615"/>
      <c r="J13" s="615"/>
      <c r="K13" s="402"/>
      <c r="L13" s="402"/>
      <c r="M13" s="402"/>
      <c r="N13" s="402"/>
      <c r="O13" s="402"/>
      <c r="P13" s="402"/>
      <c r="Q13" s="402"/>
      <c r="R13" s="402"/>
      <c r="S13" s="402"/>
      <c r="T13" s="402"/>
      <c r="U13" s="402"/>
      <c r="V13" s="402"/>
      <c r="W13" s="402"/>
      <c r="X13" s="402"/>
      <c r="Y13" s="402"/>
      <c r="Z13" s="403"/>
      <c r="AA13" s="392"/>
      <c r="AB13" s="8"/>
      <c r="AC13" s="3"/>
      <c r="AD13" s="1"/>
    </row>
    <row r="14" spans="1:36" ht="30" hidden="1" customHeight="1" thickTop="1" thickBot="1" x14ac:dyDescent="0.35">
      <c r="B14" s="357"/>
      <c r="C14" s="565"/>
      <c r="D14" s="377"/>
      <c r="E14" s="367"/>
      <c r="F14" s="614"/>
      <c r="G14" s="615"/>
      <c r="H14" s="615"/>
      <c r="I14" s="615"/>
      <c r="J14" s="615"/>
      <c r="K14" s="402"/>
      <c r="L14" s="402"/>
      <c r="M14" s="402"/>
      <c r="N14" s="402"/>
      <c r="O14" s="402"/>
      <c r="P14" s="402"/>
      <c r="Q14" s="402"/>
      <c r="R14" s="402"/>
      <c r="S14" s="402"/>
      <c r="T14" s="402"/>
      <c r="U14" s="402"/>
      <c r="V14" s="402"/>
      <c r="W14" s="402"/>
      <c r="X14" s="402"/>
      <c r="Y14" s="402"/>
      <c r="Z14" s="403"/>
      <c r="AA14" s="392"/>
      <c r="AB14" s="8"/>
      <c r="AC14" s="3"/>
      <c r="AD14" s="1"/>
    </row>
    <row r="15" spans="1:36" ht="30" hidden="1" customHeight="1" thickTop="1" thickBot="1" x14ac:dyDescent="0.35">
      <c r="B15" s="357"/>
      <c r="C15" s="565"/>
      <c r="D15" s="377"/>
      <c r="E15" s="367"/>
      <c r="F15" s="614"/>
      <c r="G15" s="615"/>
      <c r="H15" s="615"/>
      <c r="I15" s="615"/>
      <c r="J15" s="615"/>
      <c r="K15" s="402"/>
      <c r="L15" s="402"/>
      <c r="M15" s="402"/>
      <c r="N15" s="402"/>
      <c r="O15" s="402"/>
      <c r="P15" s="402"/>
      <c r="Q15" s="402"/>
      <c r="R15" s="402"/>
      <c r="S15" s="402"/>
      <c r="T15" s="402"/>
      <c r="U15" s="402"/>
      <c r="V15" s="402"/>
      <c r="W15" s="402"/>
      <c r="X15" s="402"/>
      <c r="Y15" s="402"/>
      <c r="Z15" s="403"/>
      <c r="AA15" s="392"/>
      <c r="AB15" s="8"/>
      <c r="AC15" s="3"/>
      <c r="AD15" s="1"/>
    </row>
    <row r="16" spans="1:36" ht="30" hidden="1" customHeight="1" thickTop="1" thickBot="1" x14ac:dyDescent="0.35">
      <c r="B16" s="357"/>
      <c r="C16" s="565"/>
      <c r="D16" s="377"/>
      <c r="E16" s="367"/>
      <c r="F16" s="614"/>
      <c r="G16" s="615"/>
      <c r="H16" s="615"/>
      <c r="I16" s="615"/>
      <c r="J16" s="615"/>
      <c r="K16" s="402"/>
      <c r="L16" s="402"/>
      <c r="M16" s="402"/>
      <c r="N16" s="402"/>
      <c r="O16" s="402"/>
      <c r="P16" s="402"/>
      <c r="Q16" s="402"/>
      <c r="R16" s="402"/>
      <c r="S16" s="402"/>
      <c r="T16" s="402"/>
      <c r="U16" s="402"/>
      <c r="V16" s="402"/>
      <c r="W16" s="402"/>
      <c r="X16" s="402"/>
      <c r="Y16" s="402"/>
      <c r="Z16" s="403"/>
      <c r="AA16" s="392"/>
      <c r="AB16" s="8"/>
      <c r="AC16" s="3"/>
      <c r="AD16" s="1"/>
    </row>
    <row r="17" spans="2:30" ht="30" hidden="1" customHeight="1" thickTop="1" thickBot="1" x14ac:dyDescent="0.35">
      <c r="B17" s="1"/>
      <c r="C17" s="565"/>
      <c r="D17" s="377"/>
      <c r="E17" s="367"/>
      <c r="F17" s="626"/>
      <c r="G17" s="627"/>
      <c r="H17" s="627"/>
      <c r="I17" s="627"/>
      <c r="J17" s="627"/>
      <c r="K17" s="628"/>
      <c r="L17" s="628"/>
      <c r="M17" s="628"/>
      <c r="N17" s="628"/>
      <c r="O17" s="628"/>
      <c r="P17" s="628"/>
      <c r="Q17" s="628"/>
      <c r="R17" s="628"/>
      <c r="S17" s="628"/>
      <c r="T17" s="628"/>
      <c r="U17" s="628"/>
      <c r="V17" s="628"/>
      <c r="W17" s="628"/>
      <c r="X17" s="628"/>
      <c r="Y17" s="628"/>
      <c r="Z17" s="629"/>
      <c r="AA17" s="391"/>
      <c r="AB17" s="8"/>
      <c r="AC17" s="3"/>
      <c r="AD17" s="1"/>
    </row>
    <row r="18" spans="2:30" ht="30" hidden="1" customHeight="1" thickTop="1" thickBot="1" x14ac:dyDescent="0.35">
      <c r="B18" s="1"/>
      <c r="C18" s="565"/>
      <c r="D18" s="377"/>
      <c r="E18" s="367"/>
      <c r="F18" s="626"/>
      <c r="G18" s="627"/>
      <c r="H18" s="627"/>
      <c r="I18" s="627"/>
      <c r="J18" s="627"/>
      <c r="K18" s="628"/>
      <c r="L18" s="628"/>
      <c r="M18" s="628"/>
      <c r="N18" s="628"/>
      <c r="O18" s="628"/>
      <c r="P18" s="628"/>
      <c r="Q18" s="628"/>
      <c r="R18" s="628"/>
      <c r="S18" s="628"/>
      <c r="T18" s="628"/>
      <c r="U18" s="628"/>
      <c r="V18" s="628"/>
      <c r="W18" s="628"/>
      <c r="X18" s="628"/>
      <c r="Y18" s="628"/>
      <c r="Z18" s="629"/>
      <c r="AA18" s="391"/>
      <c r="AB18" s="8"/>
      <c r="AC18" s="3"/>
      <c r="AD18" s="1"/>
    </row>
    <row r="19" spans="2:30" ht="30" hidden="1" customHeight="1" thickTop="1" thickBot="1" x14ac:dyDescent="0.35">
      <c r="B19" s="1"/>
      <c r="C19" s="565"/>
      <c r="D19" s="378"/>
      <c r="E19" s="385"/>
      <c r="F19" s="626"/>
      <c r="G19" s="627"/>
      <c r="H19" s="627"/>
      <c r="I19" s="627"/>
      <c r="J19" s="627"/>
      <c r="K19" s="628"/>
      <c r="L19" s="628"/>
      <c r="M19" s="628"/>
      <c r="N19" s="628"/>
      <c r="O19" s="628"/>
      <c r="P19" s="628"/>
      <c r="Q19" s="628"/>
      <c r="R19" s="628"/>
      <c r="S19" s="628"/>
      <c r="T19" s="628"/>
      <c r="U19" s="628"/>
      <c r="V19" s="628"/>
      <c r="W19" s="628"/>
      <c r="X19" s="628"/>
      <c r="Y19" s="628"/>
      <c r="Z19" s="629"/>
      <c r="AA19" s="391"/>
      <c r="AB19" s="8"/>
      <c r="AC19" s="3"/>
      <c r="AD19" s="1"/>
    </row>
    <row r="20" spans="2:30" ht="30" hidden="1" customHeight="1" thickTop="1" thickBot="1" x14ac:dyDescent="0.35">
      <c r="B20" s="1"/>
      <c r="C20" s="565"/>
      <c r="D20" s="378"/>
      <c r="E20" s="385"/>
      <c r="F20" s="626"/>
      <c r="G20" s="627"/>
      <c r="H20" s="627"/>
      <c r="I20" s="627"/>
      <c r="J20" s="627"/>
      <c r="K20" s="628"/>
      <c r="L20" s="628"/>
      <c r="M20" s="628"/>
      <c r="N20" s="628"/>
      <c r="O20" s="628"/>
      <c r="P20" s="628"/>
      <c r="Q20" s="628"/>
      <c r="R20" s="628"/>
      <c r="S20" s="628"/>
      <c r="T20" s="628"/>
      <c r="U20" s="628"/>
      <c r="V20" s="628"/>
      <c r="W20" s="628"/>
      <c r="X20" s="628"/>
      <c r="Y20" s="628"/>
      <c r="Z20" s="629"/>
      <c r="AA20" s="391"/>
      <c r="AB20" s="8"/>
      <c r="AC20" s="3"/>
      <c r="AD20" s="1"/>
    </row>
    <row r="21" spans="2:30" ht="30" hidden="1" customHeight="1" thickTop="1" thickBot="1" x14ac:dyDescent="0.35">
      <c r="B21" s="1"/>
      <c r="C21" s="565"/>
      <c r="D21" s="377"/>
      <c r="E21" s="367"/>
      <c r="F21" s="626"/>
      <c r="G21" s="627"/>
      <c r="H21" s="627"/>
      <c r="I21" s="627"/>
      <c r="J21" s="627"/>
      <c r="K21" s="628"/>
      <c r="L21" s="628"/>
      <c r="M21" s="628"/>
      <c r="N21" s="628"/>
      <c r="O21" s="628"/>
      <c r="P21" s="628"/>
      <c r="Q21" s="628"/>
      <c r="R21" s="628"/>
      <c r="S21" s="628"/>
      <c r="T21" s="628"/>
      <c r="U21" s="628"/>
      <c r="V21" s="628"/>
      <c r="W21" s="628"/>
      <c r="X21" s="628"/>
      <c r="Y21" s="628"/>
      <c r="Z21" s="629"/>
      <c r="AA21" s="391"/>
      <c r="AB21" s="8"/>
      <c r="AC21" s="3"/>
      <c r="AD21" s="1"/>
    </row>
    <row r="22" spans="2:30" ht="30" hidden="1" customHeight="1" thickTop="1" thickBot="1" x14ac:dyDescent="0.35">
      <c r="B22" s="1"/>
      <c r="C22" s="565"/>
      <c r="D22" s="378"/>
      <c r="E22" s="385"/>
      <c r="F22" s="626"/>
      <c r="G22" s="627"/>
      <c r="H22" s="627"/>
      <c r="I22" s="627"/>
      <c r="J22" s="627"/>
      <c r="K22" s="628"/>
      <c r="L22" s="628"/>
      <c r="M22" s="628"/>
      <c r="N22" s="628"/>
      <c r="O22" s="628"/>
      <c r="P22" s="628"/>
      <c r="Q22" s="628"/>
      <c r="R22" s="628"/>
      <c r="S22" s="628"/>
      <c r="T22" s="628"/>
      <c r="U22" s="628"/>
      <c r="V22" s="628"/>
      <c r="W22" s="628"/>
      <c r="X22" s="628"/>
      <c r="Y22" s="628"/>
      <c r="Z22" s="629"/>
      <c r="AA22" s="391"/>
      <c r="AB22" s="8"/>
      <c r="AC22" s="3"/>
      <c r="AD22" s="1"/>
    </row>
    <row r="23" spans="2:30" ht="30" hidden="1" customHeight="1" thickTop="1" thickBot="1" x14ac:dyDescent="0.35">
      <c r="B23" s="1"/>
      <c r="C23" s="565"/>
      <c r="D23" s="377"/>
      <c r="E23" s="367"/>
      <c r="F23" s="626"/>
      <c r="G23" s="627"/>
      <c r="H23" s="627"/>
      <c r="I23" s="627"/>
      <c r="J23" s="627"/>
      <c r="K23" s="628"/>
      <c r="L23" s="628"/>
      <c r="M23" s="628"/>
      <c r="N23" s="628"/>
      <c r="O23" s="628"/>
      <c r="P23" s="628"/>
      <c r="Q23" s="628"/>
      <c r="R23" s="628"/>
      <c r="S23" s="628"/>
      <c r="T23" s="628"/>
      <c r="U23" s="628"/>
      <c r="V23" s="628"/>
      <c r="W23" s="628"/>
      <c r="X23" s="628"/>
      <c r="Y23" s="628"/>
      <c r="Z23" s="629"/>
      <c r="AA23" s="391"/>
      <c r="AB23" s="8"/>
      <c r="AC23" s="3"/>
      <c r="AD23" s="1"/>
    </row>
    <row r="24" spans="2:30" ht="30" hidden="1" customHeight="1" thickTop="1" thickBot="1" x14ac:dyDescent="0.35">
      <c r="B24" s="1"/>
      <c r="C24" s="565"/>
      <c r="D24" s="377"/>
      <c r="E24" s="367"/>
      <c r="F24" s="626"/>
      <c r="G24" s="627"/>
      <c r="H24" s="627"/>
      <c r="I24" s="627"/>
      <c r="J24" s="627"/>
      <c r="K24" s="628"/>
      <c r="L24" s="628"/>
      <c r="M24" s="628"/>
      <c r="N24" s="628"/>
      <c r="O24" s="628"/>
      <c r="P24" s="628"/>
      <c r="Q24" s="628"/>
      <c r="R24" s="628"/>
      <c r="S24" s="628"/>
      <c r="T24" s="628"/>
      <c r="U24" s="628"/>
      <c r="V24" s="628"/>
      <c r="W24" s="628"/>
      <c r="X24" s="628"/>
      <c r="Y24" s="628"/>
      <c r="Z24" s="629"/>
      <c r="AA24" s="391"/>
      <c r="AB24" s="8"/>
      <c r="AC24" s="3"/>
      <c r="AD24" s="1"/>
    </row>
    <row r="25" spans="2:30" ht="30" hidden="1" customHeight="1" thickTop="1" thickBot="1" x14ac:dyDescent="0.35">
      <c r="B25" s="1"/>
      <c r="C25" s="565"/>
      <c r="D25" s="378"/>
      <c r="E25" s="385"/>
      <c r="F25" s="626"/>
      <c r="G25" s="627"/>
      <c r="H25" s="627"/>
      <c r="I25" s="627"/>
      <c r="J25" s="627"/>
      <c r="K25" s="628"/>
      <c r="L25" s="628"/>
      <c r="M25" s="628"/>
      <c r="N25" s="628"/>
      <c r="O25" s="628"/>
      <c r="P25" s="628"/>
      <c r="Q25" s="628"/>
      <c r="R25" s="628"/>
      <c r="S25" s="628"/>
      <c r="T25" s="628"/>
      <c r="U25" s="628"/>
      <c r="V25" s="628"/>
      <c r="W25" s="628"/>
      <c r="X25" s="628"/>
      <c r="Y25" s="628"/>
      <c r="Z25" s="629"/>
      <c r="AA25" s="391"/>
      <c r="AB25" s="8"/>
      <c r="AC25" s="3"/>
      <c r="AD25" s="1"/>
    </row>
    <row r="26" spans="2:30" ht="30" hidden="1" customHeight="1" thickTop="1" thickBot="1" x14ac:dyDescent="0.35">
      <c r="B26" s="1"/>
      <c r="C26" s="565"/>
      <c r="D26" s="378"/>
      <c r="E26" s="385"/>
      <c r="F26" s="626"/>
      <c r="G26" s="627"/>
      <c r="H26" s="627"/>
      <c r="I26" s="627"/>
      <c r="J26" s="627"/>
      <c r="K26" s="628"/>
      <c r="L26" s="628"/>
      <c r="M26" s="628"/>
      <c r="N26" s="628"/>
      <c r="O26" s="628"/>
      <c r="P26" s="628"/>
      <c r="Q26" s="628"/>
      <c r="R26" s="628"/>
      <c r="S26" s="628"/>
      <c r="T26" s="628"/>
      <c r="U26" s="628"/>
      <c r="V26" s="628"/>
      <c r="W26" s="628"/>
      <c r="X26" s="628"/>
      <c r="Y26" s="628"/>
      <c r="Z26" s="629"/>
      <c r="AA26" s="391"/>
      <c r="AB26" s="8"/>
      <c r="AC26" s="3"/>
      <c r="AD26" s="1"/>
    </row>
    <row r="27" spans="2:30" ht="30" hidden="1" customHeight="1" thickTop="1" thickBot="1" x14ac:dyDescent="0.35">
      <c r="B27" s="1"/>
      <c r="C27" s="565"/>
      <c r="D27" s="377"/>
      <c r="E27" s="367"/>
      <c r="F27" s="626"/>
      <c r="G27" s="627"/>
      <c r="H27" s="627"/>
      <c r="I27" s="627"/>
      <c r="J27" s="627"/>
      <c r="K27" s="628"/>
      <c r="L27" s="628"/>
      <c r="M27" s="628"/>
      <c r="N27" s="628"/>
      <c r="O27" s="628"/>
      <c r="P27" s="628"/>
      <c r="Q27" s="628"/>
      <c r="R27" s="628"/>
      <c r="S27" s="628"/>
      <c r="T27" s="628"/>
      <c r="U27" s="628"/>
      <c r="V27" s="628"/>
      <c r="W27" s="628"/>
      <c r="X27" s="628"/>
      <c r="Y27" s="628"/>
      <c r="Z27" s="629"/>
      <c r="AA27" s="391"/>
      <c r="AB27" s="8"/>
      <c r="AC27" s="3"/>
      <c r="AD27" s="1"/>
    </row>
    <row r="28" spans="2:30" ht="30" hidden="1" customHeight="1" thickTop="1" thickBot="1" x14ac:dyDescent="0.35">
      <c r="B28" s="1"/>
      <c r="C28" s="565"/>
      <c r="D28" s="377"/>
      <c r="E28" s="367"/>
      <c r="F28" s="626"/>
      <c r="G28" s="627"/>
      <c r="H28" s="627"/>
      <c r="I28" s="627"/>
      <c r="J28" s="627"/>
      <c r="K28" s="628"/>
      <c r="L28" s="628"/>
      <c r="M28" s="628"/>
      <c r="N28" s="628"/>
      <c r="O28" s="628"/>
      <c r="P28" s="628"/>
      <c r="Q28" s="628"/>
      <c r="R28" s="628"/>
      <c r="S28" s="628"/>
      <c r="T28" s="628"/>
      <c r="U28" s="628"/>
      <c r="V28" s="628"/>
      <c r="W28" s="628"/>
      <c r="X28" s="628"/>
      <c r="Y28" s="628"/>
      <c r="Z28" s="629"/>
      <c r="AA28" s="391"/>
      <c r="AB28" s="8"/>
      <c r="AC28" s="3"/>
      <c r="AD28" s="1"/>
    </row>
    <row r="29" spans="2:30" ht="30" hidden="1" customHeight="1" thickTop="1" thickBot="1" x14ac:dyDescent="0.35">
      <c r="B29" s="1"/>
      <c r="C29" s="565"/>
      <c r="D29" s="378"/>
      <c r="E29" s="385"/>
      <c r="F29" s="626"/>
      <c r="G29" s="627"/>
      <c r="H29" s="627"/>
      <c r="I29" s="627"/>
      <c r="J29" s="627"/>
      <c r="K29" s="628"/>
      <c r="L29" s="628"/>
      <c r="M29" s="628"/>
      <c r="N29" s="628"/>
      <c r="O29" s="628"/>
      <c r="P29" s="628"/>
      <c r="Q29" s="628"/>
      <c r="R29" s="628"/>
      <c r="S29" s="628"/>
      <c r="T29" s="628"/>
      <c r="U29" s="628"/>
      <c r="V29" s="628"/>
      <c r="W29" s="628"/>
      <c r="X29" s="628"/>
      <c r="Y29" s="628"/>
      <c r="Z29" s="629"/>
      <c r="AA29" s="391"/>
      <c r="AB29" s="8"/>
      <c r="AC29" s="3"/>
      <c r="AD29" s="1"/>
    </row>
    <row r="30" spans="2:30" ht="30" hidden="1" customHeight="1" thickTop="1" thickBot="1" x14ac:dyDescent="0.35">
      <c r="B30" s="1"/>
      <c r="C30" s="565"/>
      <c r="D30" s="378"/>
      <c r="E30" s="385"/>
      <c r="F30" s="626"/>
      <c r="G30" s="627"/>
      <c r="H30" s="627"/>
      <c r="I30" s="627"/>
      <c r="J30" s="627"/>
      <c r="K30" s="628"/>
      <c r="L30" s="628"/>
      <c r="M30" s="628"/>
      <c r="N30" s="628"/>
      <c r="O30" s="628"/>
      <c r="P30" s="628"/>
      <c r="Q30" s="628"/>
      <c r="R30" s="628"/>
      <c r="S30" s="628"/>
      <c r="T30" s="628"/>
      <c r="U30" s="628"/>
      <c r="V30" s="628"/>
      <c r="W30" s="628"/>
      <c r="X30" s="628"/>
      <c r="Y30" s="628"/>
      <c r="Z30" s="629"/>
      <c r="AA30" s="391"/>
      <c r="AB30" s="8"/>
      <c r="AC30" s="3"/>
      <c r="AD30" s="1"/>
    </row>
    <row r="31" spans="2:30" ht="30" hidden="1" customHeight="1" thickTop="1" thickBot="1" x14ac:dyDescent="0.35">
      <c r="B31" s="1"/>
      <c r="C31" s="565"/>
      <c r="D31" s="377"/>
      <c r="E31" s="367"/>
      <c r="F31" s="626"/>
      <c r="G31" s="627"/>
      <c r="H31" s="627"/>
      <c r="I31" s="627"/>
      <c r="J31" s="627"/>
      <c r="K31" s="628"/>
      <c r="L31" s="628"/>
      <c r="M31" s="628"/>
      <c r="N31" s="628"/>
      <c r="O31" s="628"/>
      <c r="P31" s="628"/>
      <c r="Q31" s="628"/>
      <c r="R31" s="628"/>
      <c r="S31" s="628"/>
      <c r="T31" s="628"/>
      <c r="U31" s="628"/>
      <c r="V31" s="628"/>
      <c r="W31" s="628"/>
      <c r="X31" s="628"/>
      <c r="Y31" s="628"/>
      <c r="Z31" s="629"/>
      <c r="AA31" s="391"/>
      <c r="AB31" s="8"/>
      <c r="AC31" s="3"/>
      <c r="AD31" s="1"/>
    </row>
    <row r="32" spans="2:30" ht="30" hidden="1" customHeight="1" thickTop="1" thickBot="1" x14ac:dyDescent="0.35">
      <c r="B32" s="1"/>
      <c r="C32" s="565"/>
      <c r="D32" s="378"/>
      <c r="E32" s="385"/>
      <c r="F32" s="626"/>
      <c r="G32" s="627"/>
      <c r="H32" s="627"/>
      <c r="I32" s="627"/>
      <c r="J32" s="627"/>
      <c r="K32" s="628"/>
      <c r="L32" s="628"/>
      <c r="M32" s="628"/>
      <c r="N32" s="628"/>
      <c r="O32" s="628"/>
      <c r="P32" s="628"/>
      <c r="Q32" s="628"/>
      <c r="R32" s="628"/>
      <c r="S32" s="628"/>
      <c r="T32" s="628"/>
      <c r="U32" s="628"/>
      <c r="V32" s="628"/>
      <c r="W32" s="628"/>
      <c r="X32" s="628"/>
      <c r="Y32" s="628"/>
      <c r="Z32" s="629"/>
      <c r="AA32" s="391"/>
      <c r="AB32" s="8"/>
      <c r="AC32" s="3"/>
      <c r="AD32" s="1"/>
    </row>
    <row r="33" spans="2:36" ht="30" hidden="1" customHeight="1" thickTop="1" thickBot="1" x14ac:dyDescent="0.35">
      <c r="B33" s="1"/>
      <c r="C33" s="565"/>
      <c r="D33" s="377"/>
      <c r="E33" s="367"/>
      <c r="F33" s="626"/>
      <c r="G33" s="627"/>
      <c r="H33" s="627"/>
      <c r="I33" s="627"/>
      <c r="J33" s="627"/>
      <c r="K33" s="628"/>
      <c r="L33" s="628"/>
      <c r="M33" s="628"/>
      <c r="N33" s="628"/>
      <c r="O33" s="628"/>
      <c r="P33" s="628"/>
      <c r="Q33" s="628"/>
      <c r="R33" s="628"/>
      <c r="S33" s="628"/>
      <c r="T33" s="628"/>
      <c r="U33" s="628"/>
      <c r="V33" s="628"/>
      <c r="W33" s="628"/>
      <c r="X33" s="628"/>
      <c r="Y33" s="628"/>
      <c r="Z33" s="629"/>
      <c r="AA33" s="391"/>
      <c r="AB33" s="8"/>
      <c r="AC33" s="3"/>
      <c r="AD33" s="1"/>
    </row>
    <row r="34" spans="2:36" ht="30" hidden="1" customHeight="1" thickTop="1" thickBot="1" x14ac:dyDescent="0.35">
      <c r="B34" s="1"/>
      <c r="C34" s="565"/>
      <c r="D34" s="377"/>
      <c r="E34" s="367"/>
      <c r="F34" s="626"/>
      <c r="G34" s="627"/>
      <c r="H34" s="627"/>
      <c r="I34" s="627"/>
      <c r="J34" s="627"/>
      <c r="K34" s="628"/>
      <c r="L34" s="628"/>
      <c r="M34" s="628"/>
      <c r="N34" s="628"/>
      <c r="O34" s="628"/>
      <c r="P34" s="628"/>
      <c r="Q34" s="628"/>
      <c r="R34" s="628"/>
      <c r="S34" s="628"/>
      <c r="T34" s="628"/>
      <c r="U34" s="628"/>
      <c r="V34" s="628"/>
      <c r="W34" s="628"/>
      <c r="X34" s="628"/>
      <c r="Y34" s="628"/>
      <c r="Z34" s="629"/>
      <c r="AA34" s="391"/>
      <c r="AB34" s="8"/>
      <c r="AC34" s="3"/>
      <c r="AD34" s="1"/>
    </row>
    <row r="35" spans="2:36" ht="30" hidden="1" customHeight="1" thickTop="1" thickBot="1" x14ac:dyDescent="0.35">
      <c r="B35" s="1"/>
      <c r="C35" s="565"/>
      <c r="D35" s="378"/>
      <c r="E35" s="385"/>
      <c r="F35" s="626"/>
      <c r="G35" s="627"/>
      <c r="H35" s="627"/>
      <c r="I35" s="627"/>
      <c r="J35" s="627"/>
      <c r="K35" s="628"/>
      <c r="L35" s="628"/>
      <c r="M35" s="628"/>
      <c r="N35" s="628"/>
      <c r="O35" s="628"/>
      <c r="P35" s="628"/>
      <c r="Q35" s="628"/>
      <c r="R35" s="628"/>
      <c r="S35" s="628"/>
      <c r="T35" s="628"/>
      <c r="U35" s="628"/>
      <c r="V35" s="628"/>
      <c r="W35" s="628"/>
      <c r="X35" s="628"/>
      <c r="Y35" s="628"/>
      <c r="Z35" s="629"/>
      <c r="AA35" s="391"/>
      <c r="AB35" s="8"/>
      <c r="AC35" s="3"/>
      <c r="AD35" s="1"/>
    </row>
    <row r="36" spans="2:36" ht="30" hidden="1" customHeight="1" thickTop="1" thickBot="1" x14ac:dyDescent="0.35">
      <c r="B36" s="1"/>
      <c r="C36" s="565"/>
      <c r="D36" s="378"/>
      <c r="E36" s="385"/>
      <c r="F36" s="626"/>
      <c r="G36" s="627"/>
      <c r="H36" s="627"/>
      <c r="I36" s="627"/>
      <c r="J36" s="627"/>
      <c r="K36" s="628"/>
      <c r="L36" s="628"/>
      <c r="M36" s="628"/>
      <c r="N36" s="628"/>
      <c r="O36" s="628"/>
      <c r="P36" s="628"/>
      <c r="Q36" s="628"/>
      <c r="R36" s="628"/>
      <c r="S36" s="628"/>
      <c r="T36" s="628"/>
      <c r="U36" s="628"/>
      <c r="V36" s="628"/>
      <c r="W36" s="628"/>
      <c r="X36" s="628"/>
      <c r="Y36" s="628"/>
      <c r="Z36" s="629"/>
      <c r="AA36" s="391"/>
      <c r="AB36" s="8"/>
      <c r="AC36" s="3"/>
      <c r="AD36" s="1"/>
    </row>
    <row r="37" spans="2:36" ht="30" hidden="1" customHeight="1" thickTop="1" thickBot="1" x14ac:dyDescent="0.35">
      <c r="B37" s="1"/>
      <c r="C37" s="565"/>
      <c r="D37" s="377"/>
      <c r="E37" s="367"/>
      <c r="F37" s="626"/>
      <c r="G37" s="627"/>
      <c r="H37" s="627"/>
      <c r="I37" s="627"/>
      <c r="J37" s="627"/>
      <c r="K37" s="628"/>
      <c r="L37" s="628"/>
      <c r="M37" s="628"/>
      <c r="N37" s="628"/>
      <c r="O37" s="628"/>
      <c r="P37" s="628"/>
      <c r="Q37" s="628"/>
      <c r="R37" s="628"/>
      <c r="S37" s="628"/>
      <c r="T37" s="628"/>
      <c r="U37" s="628"/>
      <c r="V37" s="628"/>
      <c r="W37" s="628"/>
      <c r="X37" s="628"/>
      <c r="Y37" s="628"/>
      <c r="Z37" s="629"/>
      <c r="AA37" s="391"/>
      <c r="AB37" s="8"/>
      <c r="AC37" s="3"/>
      <c r="AD37" s="1"/>
    </row>
    <row r="38" spans="2:36" ht="30" hidden="1" customHeight="1" thickTop="1" thickBot="1" x14ac:dyDescent="0.35">
      <c r="B38" s="1"/>
      <c r="C38" s="565"/>
      <c r="D38" s="377"/>
      <c r="E38" s="367"/>
      <c r="F38" s="626"/>
      <c r="G38" s="627"/>
      <c r="H38" s="627"/>
      <c r="I38" s="627"/>
      <c r="J38" s="627"/>
      <c r="K38" s="628"/>
      <c r="L38" s="628"/>
      <c r="M38" s="628"/>
      <c r="N38" s="628"/>
      <c r="O38" s="628"/>
      <c r="P38" s="628"/>
      <c r="Q38" s="628"/>
      <c r="R38" s="628"/>
      <c r="S38" s="628"/>
      <c r="T38" s="628"/>
      <c r="U38" s="628"/>
      <c r="V38" s="628"/>
      <c r="W38" s="628"/>
      <c r="X38" s="628"/>
      <c r="Y38" s="628"/>
      <c r="Z38" s="629"/>
      <c r="AA38" s="391"/>
      <c r="AB38" s="8"/>
      <c r="AC38" s="3"/>
      <c r="AD38" s="1"/>
    </row>
    <row r="39" spans="2:36" ht="30" hidden="1" customHeight="1" thickTop="1" thickBot="1" x14ac:dyDescent="0.35">
      <c r="B39" s="1"/>
      <c r="C39" s="565"/>
      <c r="D39" s="378"/>
      <c r="E39" s="385"/>
      <c r="F39" s="626"/>
      <c r="G39" s="627"/>
      <c r="H39" s="627"/>
      <c r="I39" s="627"/>
      <c r="J39" s="627"/>
      <c r="K39" s="628"/>
      <c r="L39" s="628"/>
      <c r="M39" s="628"/>
      <c r="N39" s="628"/>
      <c r="O39" s="628"/>
      <c r="P39" s="628"/>
      <c r="Q39" s="628"/>
      <c r="R39" s="628"/>
      <c r="S39" s="628"/>
      <c r="T39" s="628"/>
      <c r="U39" s="628"/>
      <c r="V39" s="628"/>
      <c r="W39" s="628"/>
      <c r="X39" s="628"/>
      <c r="Y39" s="628"/>
      <c r="Z39" s="629"/>
      <c r="AA39" s="391"/>
      <c r="AB39" s="8"/>
      <c r="AC39" s="3"/>
      <c r="AD39" s="1"/>
    </row>
    <row r="40" spans="2:36" ht="30" hidden="1" customHeight="1" thickTop="1" thickBot="1" x14ac:dyDescent="0.35">
      <c r="B40" s="1"/>
      <c r="C40" s="565"/>
      <c r="D40" s="378"/>
      <c r="E40" s="385"/>
      <c r="F40" s="626"/>
      <c r="G40" s="627"/>
      <c r="H40" s="627"/>
      <c r="I40" s="627"/>
      <c r="J40" s="627"/>
      <c r="K40" s="628"/>
      <c r="L40" s="628"/>
      <c r="M40" s="628"/>
      <c r="N40" s="628"/>
      <c r="O40" s="628"/>
      <c r="P40" s="628"/>
      <c r="Q40" s="628"/>
      <c r="R40" s="628"/>
      <c r="S40" s="628"/>
      <c r="T40" s="628"/>
      <c r="U40" s="628"/>
      <c r="V40" s="628"/>
      <c r="W40" s="628"/>
      <c r="X40" s="628"/>
      <c r="Y40" s="628"/>
      <c r="Z40" s="629"/>
      <c r="AA40" s="391"/>
      <c r="AB40" s="8"/>
      <c r="AC40" s="3"/>
      <c r="AD40" s="1"/>
    </row>
    <row r="41" spans="2:36" ht="30" hidden="1" customHeight="1" thickTop="1" thickBot="1" x14ac:dyDescent="0.35">
      <c r="B41" s="1"/>
      <c r="C41" s="565"/>
      <c r="D41" s="377"/>
      <c r="E41" s="367"/>
      <c r="F41" s="626"/>
      <c r="G41" s="627"/>
      <c r="H41" s="627"/>
      <c r="I41" s="627"/>
      <c r="J41" s="627"/>
      <c r="K41" s="628"/>
      <c r="L41" s="628"/>
      <c r="M41" s="628"/>
      <c r="N41" s="628"/>
      <c r="O41" s="628"/>
      <c r="P41" s="628"/>
      <c r="Q41" s="628"/>
      <c r="R41" s="628"/>
      <c r="S41" s="628"/>
      <c r="T41" s="628"/>
      <c r="U41" s="628"/>
      <c r="V41" s="628"/>
      <c r="W41" s="628"/>
      <c r="X41" s="628"/>
      <c r="Y41" s="628"/>
      <c r="Z41" s="629"/>
      <c r="AA41" s="391"/>
      <c r="AB41" s="8"/>
      <c r="AC41" s="3"/>
      <c r="AD41" s="1"/>
    </row>
    <row r="42" spans="2:36" s="19" customFormat="1" ht="30" hidden="1" customHeight="1" thickTop="1" thickBot="1" x14ac:dyDescent="0.35">
      <c r="B42" s="154"/>
      <c r="C42" s="565"/>
      <c r="D42" s="378"/>
      <c r="E42" s="385"/>
      <c r="F42" s="626"/>
      <c r="G42" s="627"/>
      <c r="H42" s="627"/>
      <c r="I42" s="627"/>
      <c r="J42" s="627"/>
      <c r="K42" s="630"/>
      <c r="L42" s="630"/>
      <c r="M42" s="630"/>
      <c r="N42" s="630"/>
      <c r="O42" s="630"/>
      <c r="P42" s="630"/>
      <c r="Q42" s="630"/>
      <c r="R42" s="630"/>
      <c r="S42" s="630"/>
      <c r="T42" s="630"/>
      <c r="U42" s="630"/>
      <c r="V42" s="630"/>
      <c r="W42" s="630"/>
      <c r="X42" s="630"/>
      <c r="Y42" s="630"/>
      <c r="Z42" s="631"/>
      <c r="AA42" s="397"/>
      <c r="AB42" s="13"/>
      <c r="AC42" s="155"/>
      <c r="AD42" s="154"/>
      <c r="AG42" s="156"/>
      <c r="AH42" s="156"/>
      <c r="AI42" s="156"/>
      <c r="AJ42" s="156"/>
    </row>
    <row r="43" spans="2:36" ht="30" hidden="1" customHeight="1" thickTop="1" thickBot="1" x14ac:dyDescent="0.35">
      <c r="B43" s="1"/>
      <c r="C43" s="565"/>
      <c r="D43" s="377"/>
      <c r="E43" s="367"/>
      <c r="F43" s="626"/>
      <c r="G43" s="627"/>
      <c r="H43" s="627"/>
      <c r="I43" s="627"/>
      <c r="J43" s="627"/>
      <c r="K43" s="628"/>
      <c r="L43" s="628"/>
      <c r="M43" s="628"/>
      <c r="N43" s="628"/>
      <c r="O43" s="628"/>
      <c r="P43" s="628"/>
      <c r="Q43" s="628"/>
      <c r="R43" s="628"/>
      <c r="S43" s="628"/>
      <c r="T43" s="628"/>
      <c r="U43" s="628"/>
      <c r="V43" s="628"/>
      <c r="W43" s="628"/>
      <c r="X43" s="628"/>
      <c r="Y43" s="628"/>
      <c r="Z43" s="629"/>
      <c r="AA43" s="391"/>
      <c r="AB43" s="8"/>
      <c r="AC43" s="3"/>
      <c r="AD43" s="1"/>
    </row>
    <row r="44" spans="2:36" ht="30" hidden="1" customHeight="1" thickTop="1" thickBot="1" x14ac:dyDescent="0.35">
      <c r="B44" s="1"/>
      <c r="C44" s="565"/>
      <c r="D44" s="377"/>
      <c r="E44" s="367"/>
      <c r="F44" s="626"/>
      <c r="G44" s="627"/>
      <c r="H44" s="627"/>
      <c r="I44" s="627"/>
      <c r="J44" s="627"/>
      <c r="K44" s="628"/>
      <c r="L44" s="628"/>
      <c r="M44" s="628"/>
      <c r="N44" s="628"/>
      <c r="O44" s="628"/>
      <c r="P44" s="628"/>
      <c r="Q44" s="628"/>
      <c r="R44" s="628"/>
      <c r="S44" s="628"/>
      <c r="T44" s="628"/>
      <c r="U44" s="628"/>
      <c r="V44" s="628"/>
      <c r="W44" s="628"/>
      <c r="X44" s="628"/>
      <c r="Y44" s="628"/>
      <c r="Z44" s="629"/>
      <c r="AA44" s="391"/>
      <c r="AB44" s="8"/>
      <c r="AC44" s="3"/>
      <c r="AD44" s="1"/>
    </row>
    <row r="45" spans="2:36" ht="30" hidden="1" customHeight="1" thickTop="1" thickBot="1" x14ac:dyDescent="0.35">
      <c r="B45" s="1"/>
      <c r="C45" s="565"/>
      <c r="D45" s="378"/>
      <c r="E45" s="385"/>
      <c r="F45" s="626"/>
      <c r="G45" s="627"/>
      <c r="H45" s="627"/>
      <c r="I45" s="627"/>
      <c r="J45" s="627"/>
      <c r="K45" s="628"/>
      <c r="L45" s="628"/>
      <c r="M45" s="628"/>
      <c r="N45" s="628"/>
      <c r="O45" s="628"/>
      <c r="P45" s="628"/>
      <c r="Q45" s="628"/>
      <c r="R45" s="628"/>
      <c r="S45" s="628"/>
      <c r="T45" s="628"/>
      <c r="U45" s="628"/>
      <c r="V45" s="628"/>
      <c r="W45" s="628"/>
      <c r="X45" s="628"/>
      <c r="Y45" s="628"/>
      <c r="Z45" s="629"/>
      <c r="AA45" s="391"/>
      <c r="AB45" s="8"/>
      <c r="AC45" s="3"/>
      <c r="AD45" s="1"/>
    </row>
    <row r="46" spans="2:36" ht="30" hidden="1" customHeight="1" thickTop="1" thickBot="1" x14ac:dyDescent="0.35">
      <c r="B46" s="1"/>
      <c r="C46" s="565"/>
      <c r="D46" s="378"/>
      <c r="E46" s="385"/>
      <c r="F46" s="626"/>
      <c r="G46" s="627"/>
      <c r="H46" s="627"/>
      <c r="I46" s="627"/>
      <c r="J46" s="627"/>
      <c r="K46" s="628"/>
      <c r="L46" s="628"/>
      <c r="M46" s="628"/>
      <c r="N46" s="628"/>
      <c r="O46" s="628"/>
      <c r="P46" s="628"/>
      <c r="Q46" s="628"/>
      <c r="R46" s="628"/>
      <c r="S46" s="628"/>
      <c r="T46" s="628"/>
      <c r="U46" s="628"/>
      <c r="V46" s="628"/>
      <c r="W46" s="628"/>
      <c r="X46" s="628"/>
      <c r="Y46" s="628"/>
      <c r="Z46" s="629"/>
      <c r="AA46" s="391"/>
      <c r="AB46" s="8"/>
      <c r="AC46" s="3"/>
      <c r="AD46" s="1"/>
    </row>
    <row r="47" spans="2:36" ht="30" hidden="1" customHeight="1" thickTop="1" thickBot="1" x14ac:dyDescent="0.35">
      <c r="B47" s="1"/>
      <c r="C47" s="565"/>
      <c r="D47" s="377"/>
      <c r="E47" s="367"/>
      <c r="F47" s="626"/>
      <c r="G47" s="627"/>
      <c r="H47" s="627"/>
      <c r="I47" s="627"/>
      <c r="J47" s="627"/>
      <c r="K47" s="628"/>
      <c r="L47" s="628"/>
      <c r="M47" s="628"/>
      <c r="N47" s="628"/>
      <c r="O47" s="628"/>
      <c r="P47" s="628"/>
      <c r="Q47" s="628"/>
      <c r="R47" s="628"/>
      <c r="S47" s="628"/>
      <c r="T47" s="628"/>
      <c r="U47" s="628"/>
      <c r="V47" s="628"/>
      <c r="W47" s="628"/>
      <c r="X47" s="628"/>
      <c r="Y47" s="628"/>
      <c r="Z47" s="629"/>
      <c r="AA47" s="391"/>
      <c r="AB47" s="8"/>
      <c r="AC47" s="3"/>
      <c r="AD47" s="1"/>
    </row>
    <row r="48" spans="2:36" ht="30" hidden="1" customHeight="1" thickTop="1" thickBot="1" x14ac:dyDescent="0.35">
      <c r="B48" s="1"/>
      <c r="C48" s="565"/>
      <c r="D48" s="377"/>
      <c r="E48" s="367"/>
      <c r="F48" s="626"/>
      <c r="G48" s="627"/>
      <c r="H48" s="627"/>
      <c r="I48" s="627"/>
      <c r="J48" s="627"/>
      <c r="K48" s="628"/>
      <c r="L48" s="628"/>
      <c r="M48" s="628"/>
      <c r="N48" s="628"/>
      <c r="O48" s="628"/>
      <c r="P48" s="628"/>
      <c r="Q48" s="628"/>
      <c r="R48" s="628"/>
      <c r="S48" s="628"/>
      <c r="T48" s="628"/>
      <c r="U48" s="628"/>
      <c r="V48" s="628"/>
      <c r="W48" s="628"/>
      <c r="X48" s="628"/>
      <c r="Y48" s="628"/>
      <c r="Z48" s="629"/>
      <c r="AA48" s="391"/>
      <c r="AB48" s="8"/>
      <c r="AC48" s="3"/>
      <c r="AD48" s="1"/>
    </row>
    <row r="49" spans="2:30" ht="30" hidden="1" customHeight="1" thickTop="1" thickBot="1" x14ac:dyDescent="0.35">
      <c r="B49" s="1"/>
      <c r="C49" s="565"/>
      <c r="D49" s="378"/>
      <c r="E49" s="385"/>
      <c r="F49" s="626"/>
      <c r="G49" s="627"/>
      <c r="H49" s="627"/>
      <c r="I49" s="627"/>
      <c r="J49" s="627"/>
      <c r="K49" s="628"/>
      <c r="L49" s="628"/>
      <c r="M49" s="628"/>
      <c r="N49" s="628"/>
      <c r="O49" s="628"/>
      <c r="P49" s="628"/>
      <c r="Q49" s="628"/>
      <c r="R49" s="628"/>
      <c r="S49" s="628"/>
      <c r="T49" s="628"/>
      <c r="U49" s="628"/>
      <c r="V49" s="628"/>
      <c r="W49" s="628"/>
      <c r="X49" s="628"/>
      <c r="Y49" s="628"/>
      <c r="Z49" s="629"/>
      <c r="AA49" s="391"/>
      <c r="AB49" s="8"/>
      <c r="AC49" s="3"/>
      <c r="AD49" s="1"/>
    </row>
    <row r="50" spans="2:30" ht="30" hidden="1" customHeight="1" thickTop="1" thickBot="1" x14ac:dyDescent="0.35">
      <c r="B50" s="1"/>
      <c r="C50" s="565"/>
      <c r="D50" s="378"/>
      <c r="E50" s="385"/>
      <c r="F50" s="626"/>
      <c r="G50" s="627"/>
      <c r="H50" s="627"/>
      <c r="I50" s="627"/>
      <c r="J50" s="627"/>
      <c r="K50" s="628"/>
      <c r="L50" s="628"/>
      <c r="M50" s="628"/>
      <c r="N50" s="628"/>
      <c r="O50" s="628"/>
      <c r="P50" s="628"/>
      <c r="Q50" s="628"/>
      <c r="R50" s="628"/>
      <c r="S50" s="628"/>
      <c r="T50" s="628"/>
      <c r="U50" s="628"/>
      <c r="V50" s="628"/>
      <c r="W50" s="628"/>
      <c r="X50" s="628"/>
      <c r="Y50" s="628"/>
      <c r="Z50" s="629"/>
      <c r="AA50" s="391"/>
      <c r="AB50" s="8"/>
      <c r="AC50" s="3"/>
      <c r="AD50" s="1"/>
    </row>
    <row r="51" spans="2:30" ht="30" hidden="1" customHeight="1" thickTop="1" thickBot="1" x14ac:dyDescent="0.35">
      <c r="B51" s="1"/>
      <c r="C51" s="565"/>
      <c r="D51" s="377"/>
      <c r="E51" s="367"/>
      <c r="F51" s="626"/>
      <c r="G51" s="627"/>
      <c r="H51" s="627"/>
      <c r="I51" s="627"/>
      <c r="J51" s="627"/>
      <c r="K51" s="628"/>
      <c r="L51" s="628"/>
      <c r="M51" s="628"/>
      <c r="N51" s="628"/>
      <c r="O51" s="628"/>
      <c r="P51" s="628"/>
      <c r="Q51" s="628"/>
      <c r="R51" s="628"/>
      <c r="S51" s="628"/>
      <c r="T51" s="628"/>
      <c r="U51" s="628"/>
      <c r="V51" s="628"/>
      <c r="W51" s="628"/>
      <c r="X51" s="628"/>
      <c r="Y51" s="628"/>
      <c r="Z51" s="629"/>
      <c r="AA51" s="391"/>
      <c r="AB51" s="8"/>
      <c r="AC51" s="3"/>
      <c r="AD51" s="1"/>
    </row>
    <row r="52" spans="2:30" ht="30" hidden="1" customHeight="1" thickTop="1" thickBot="1" x14ac:dyDescent="0.35">
      <c r="B52" s="1"/>
      <c r="C52" s="565"/>
      <c r="D52" s="378"/>
      <c r="E52" s="385"/>
      <c r="F52" s="626"/>
      <c r="G52" s="627"/>
      <c r="H52" s="627"/>
      <c r="I52" s="627"/>
      <c r="J52" s="627"/>
      <c r="K52" s="628"/>
      <c r="L52" s="628"/>
      <c r="M52" s="628"/>
      <c r="N52" s="628"/>
      <c r="O52" s="628"/>
      <c r="P52" s="628"/>
      <c r="Q52" s="628"/>
      <c r="R52" s="628"/>
      <c r="S52" s="628"/>
      <c r="T52" s="628"/>
      <c r="U52" s="628"/>
      <c r="V52" s="628"/>
      <c r="W52" s="628"/>
      <c r="X52" s="628"/>
      <c r="Y52" s="628"/>
      <c r="Z52" s="629"/>
      <c r="AA52" s="391"/>
      <c r="AB52" s="8"/>
      <c r="AC52" s="3"/>
      <c r="AD52" s="1"/>
    </row>
    <row r="53" spans="2:30" ht="30" hidden="1" customHeight="1" thickTop="1" thickBot="1" x14ac:dyDescent="0.35">
      <c r="B53" s="1"/>
      <c r="C53" s="565"/>
      <c r="D53" s="377"/>
      <c r="E53" s="367"/>
      <c r="F53" s="626"/>
      <c r="G53" s="627"/>
      <c r="H53" s="627"/>
      <c r="I53" s="627"/>
      <c r="J53" s="627"/>
      <c r="K53" s="628"/>
      <c r="L53" s="628"/>
      <c r="M53" s="628"/>
      <c r="N53" s="628"/>
      <c r="O53" s="628"/>
      <c r="P53" s="628"/>
      <c r="Q53" s="628"/>
      <c r="R53" s="628"/>
      <c r="S53" s="628"/>
      <c r="T53" s="628"/>
      <c r="U53" s="628"/>
      <c r="V53" s="628"/>
      <c r="W53" s="628"/>
      <c r="X53" s="628"/>
      <c r="Y53" s="628"/>
      <c r="Z53" s="629"/>
      <c r="AA53" s="391"/>
      <c r="AB53" s="8"/>
      <c r="AC53" s="3"/>
      <c r="AD53" s="1"/>
    </row>
    <row r="54" spans="2:30" ht="30" hidden="1" customHeight="1" thickTop="1" thickBot="1" x14ac:dyDescent="0.35">
      <c r="B54" s="1"/>
      <c r="C54" s="565"/>
      <c r="D54" s="377"/>
      <c r="E54" s="367"/>
      <c r="F54" s="626"/>
      <c r="G54" s="627"/>
      <c r="H54" s="627"/>
      <c r="I54" s="627"/>
      <c r="J54" s="627"/>
      <c r="K54" s="628"/>
      <c r="L54" s="628"/>
      <c r="M54" s="628"/>
      <c r="N54" s="628"/>
      <c r="O54" s="628"/>
      <c r="P54" s="628"/>
      <c r="Q54" s="628"/>
      <c r="R54" s="628"/>
      <c r="S54" s="628"/>
      <c r="T54" s="628"/>
      <c r="U54" s="628"/>
      <c r="V54" s="628"/>
      <c r="W54" s="628"/>
      <c r="X54" s="628"/>
      <c r="Y54" s="628"/>
      <c r="Z54" s="629"/>
      <c r="AA54" s="391"/>
      <c r="AB54" s="8"/>
      <c r="AC54" s="3"/>
      <c r="AD54" s="1"/>
    </row>
    <row r="55" spans="2:30" ht="30" hidden="1" customHeight="1" thickTop="1" thickBot="1" x14ac:dyDescent="0.35">
      <c r="B55" s="1"/>
      <c r="C55" s="565"/>
      <c r="D55" s="378"/>
      <c r="E55" s="385"/>
      <c r="F55" s="626"/>
      <c r="G55" s="627"/>
      <c r="H55" s="627"/>
      <c r="I55" s="627"/>
      <c r="J55" s="627"/>
      <c r="K55" s="628"/>
      <c r="L55" s="628"/>
      <c r="M55" s="628"/>
      <c r="N55" s="628"/>
      <c r="O55" s="628"/>
      <c r="P55" s="628"/>
      <c r="Q55" s="628"/>
      <c r="R55" s="628"/>
      <c r="S55" s="628"/>
      <c r="T55" s="628"/>
      <c r="U55" s="628"/>
      <c r="V55" s="628"/>
      <c r="W55" s="628"/>
      <c r="X55" s="628"/>
      <c r="Y55" s="628"/>
      <c r="Z55" s="629"/>
      <c r="AA55" s="391"/>
      <c r="AB55" s="8"/>
      <c r="AC55" s="3"/>
      <c r="AD55" s="1"/>
    </row>
    <row r="56" spans="2:30" ht="30" hidden="1" customHeight="1" thickTop="1" thickBot="1" x14ac:dyDescent="0.35">
      <c r="B56" s="1"/>
      <c r="C56" s="565"/>
      <c r="D56" s="378"/>
      <c r="E56" s="385"/>
      <c r="F56" s="626"/>
      <c r="G56" s="627"/>
      <c r="H56" s="627"/>
      <c r="I56" s="627"/>
      <c r="J56" s="627"/>
      <c r="K56" s="628"/>
      <c r="L56" s="628"/>
      <c r="M56" s="628"/>
      <c r="N56" s="628"/>
      <c r="O56" s="628"/>
      <c r="P56" s="628"/>
      <c r="Q56" s="628"/>
      <c r="R56" s="628"/>
      <c r="S56" s="628"/>
      <c r="T56" s="628"/>
      <c r="U56" s="628"/>
      <c r="V56" s="628"/>
      <c r="W56" s="628"/>
      <c r="X56" s="628"/>
      <c r="Y56" s="628"/>
      <c r="Z56" s="629"/>
      <c r="AA56" s="391"/>
      <c r="AB56" s="8"/>
      <c r="AC56" s="3"/>
      <c r="AD56" s="1"/>
    </row>
    <row r="57" spans="2:30" ht="30" hidden="1" customHeight="1" thickTop="1" thickBot="1" x14ac:dyDescent="0.35">
      <c r="B57" s="1"/>
      <c r="C57" s="565"/>
      <c r="D57" s="377"/>
      <c r="E57" s="367"/>
      <c r="F57" s="626"/>
      <c r="G57" s="627"/>
      <c r="H57" s="627"/>
      <c r="I57" s="627"/>
      <c r="J57" s="627"/>
      <c r="K57" s="628"/>
      <c r="L57" s="628"/>
      <c r="M57" s="628"/>
      <c r="N57" s="628"/>
      <c r="O57" s="628"/>
      <c r="P57" s="628"/>
      <c r="Q57" s="628"/>
      <c r="R57" s="628"/>
      <c r="S57" s="628"/>
      <c r="T57" s="628"/>
      <c r="U57" s="628"/>
      <c r="V57" s="628"/>
      <c r="W57" s="628"/>
      <c r="X57" s="628"/>
      <c r="Y57" s="628"/>
      <c r="Z57" s="629"/>
      <c r="AA57" s="391"/>
      <c r="AB57" s="8"/>
      <c r="AC57" s="3"/>
      <c r="AD57" s="1"/>
    </row>
    <row r="58" spans="2:30" ht="30" hidden="1" customHeight="1" thickTop="1" thickBot="1" x14ac:dyDescent="0.35">
      <c r="B58" s="1"/>
      <c r="C58" s="565"/>
      <c r="D58" s="377"/>
      <c r="E58" s="367"/>
      <c r="F58" s="626"/>
      <c r="G58" s="627"/>
      <c r="H58" s="627"/>
      <c r="I58" s="627"/>
      <c r="J58" s="627"/>
      <c r="K58" s="628"/>
      <c r="L58" s="628"/>
      <c r="M58" s="628"/>
      <c r="N58" s="628"/>
      <c r="O58" s="628"/>
      <c r="P58" s="628"/>
      <c r="Q58" s="628"/>
      <c r="R58" s="628"/>
      <c r="S58" s="628"/>
      <c r="T58" s="628"/>
      <c r="U58" s="628"/>
      <c r="V58" s="628"/>
      <c r="W58" s="628"/>
      <c r="X58" s="628"/>
      <c r="Y58" s="628"/>
      <c r="Z58" s="629"/>
      <c r="AA58" s="391"/>
      <c r="AB58" s="8"/>
      <c r="AC58" s="3"/>
      <c r="AD58" s="1"/>
    </row>
    <row r="59" spans="2:30" ht="30" hidden="1" customHeight="1" thickTop="1" thickBot="1" x14ac:dyDescent="0.35">
      <c r="B59" s="1"/>
      <c r="C59" s="565"/>
      <c r="D59" s="378"/>
      <c r="E59" s="385"/>
      <c r="F59" s="626"/>
      <c r="G59" s="627"/>
      <c r="H59" s="627"/>
      <c r="I59" s="627"/>
      <c r="J59" s="627"/>
      <c r="K59" s="628"/>
      <c r="L59" s="628"/>
      <c r="M59" s="628"/>
      <c r="N59" s="628"/>
      <c r="O59" s="628"/>
      <c r="P59" s="628"/>
      <c r="Q59" s="628"/>
      <c r="R59" s="628"/>
      <c r="S59" s="628"/>
      <c r="T59" s="628"/>
      <c r="U59" s="628"/>
      <c r="V59" s="628"/>
      <c r="W59" s="628"/>
      <c r="X59" s="628"/>
      <c r="Y59" s="628"/>
      <c r="Z59" s="629"/>
      <c r="AA59" s="391"/>
      <c r="AB59" s="8"/>
      <c r="AC59" s="3"/>
      <c r="AD59" s="1"/>
    </row>
    <row r="60" spans="2:30" ht="30" hidden="1" customHeight="1" thickTop="1" thickBot="1" x14ac:dyDescent="0.35">
      <c r="B60" s="1"/>
      <c r="C60" s="565"/>
      <c r="D60" s="378"/>
      <c r="E60" s="385"/>
      <c r="F60" s="626"/>
      <c r="G60" s="627"/>
      <c r="H60" s="627"/>
      <c r="I60" s="627"/>
      <c r="J60" s="627"/>
      <c r="K60" s="628"/>
      <c r="L60" s="628"/>
      <c r="M60" s="628"/>
      <c r="N60" s="628"/>
      <c r="O60" s="628"/>
      <c r="P60" s="628"/>
      <c r="Q60" s="628"/>
      <c r="R60" s="628"/>
      <c r="S60" s="628"/>
      <c r="T60" s="628"/>
      <c r="U60" s="628"/>
      <c r="V60" s="628"/>
      <c r="W60" s="628"/>
      <c r="X60" s="628"/>
      <c r="Y60" s="628"/>
      <c r="Z60" s="629"/>
      <c r="AA60" s="391"/>
      <c r="AB60" s="8"/>
      <c r="AC60" s="3"/>
      <c r="AD60" s="1"/>
    </row>
    <row r="61" spans="2:30" ht="30" hidden="1" customHeight="1" thickTop="1" thickBot="1" x14ac:dyDescent="0.35">
      <c r="B61" s="1"/>
      <c r="C61" s="565"/>
      <c r="D61" s="377"/>
      <c r="E61" s="367"/>
      <c r="F61" s="626"/>
      <c r="G61" s="627"/>
      <c r="H61" s="627"/>
      <c r="I61" s="627"/>
      <c r="J61" s="627"/>
      <c r="K61" s="628"/>
      <c r="L61" s="628"/>
      <c r="M61" s="628"/>
      <c r="N61" s="628"/>
      <c r="O61" s="628"/>
      <c r="P61" s="628"/>
      <c r="Q61" s="628"/>
      <c r="R61" s="628"/>
      <c r="S61" s="628"/>
      <c r="T61" s="628"/>
      <c r="U61" s="628"/>
      <c r="V61" s="628"/>
      <c r="W61" s="628"/>
      <c r="X61" s="628"/>
      <c r="Y61" s="628"/>
      <c r="Z61" s="629"/>
      <c r="AA61" s="391"/>
      <c r="AB61" s="8"/>
      <c r="AC61" s="3"/>
      <c r="AD61" s="1"/>
    </row>
    <row r="62" spans="2:30" ht="30" hidden="1" customHeight="1" thickTop="1" thickBot="1" x14ac:dyDescent="0.35">
      <c r="B62" s="1"/>
      <c r="C62" s="565"/>
      <c r="D62" s="378"/>
      <c r="E62" s="385"/>
      <c r="F62" s="626"/>
      <c r="G62" s="627"/>
      <c r="H62" s="627"/>
      <c r="I62" s="627"/>
      <c r="J62" s="627"/>
      <c r="K62" s="628"/>
      <c r="L62" s="628"/>
      <c r="M62" s="628"/>
      <c r="N62" s="628"/>
      <c r="O62" s="628"/>
      <c r="P62" s="628"/>
      <c r="Q62" s="628"/>
      <c r="R62" s="628"/>
      <c r="S62" s="628"/>
      <c r="T62" s="628"/>
      <c r="U62" s="628"/>
      <c r="V62" s="628"/>
      <c r="W62" s="628"/>
      <c r="X62" s="628"/>
      <c r="Y62" s="628"/>
      <c r="Z62" s="629"/>
      <c r="AA62" s="391"/>
      <c r="AB62" s="8"/>
      <c r="AC62" s="3"/>
      <c r="AD62" s="1"/>
    </row>
    <row r="63" spans="2:30" ht="30" hidden="1" customHeight="1" thickTop="1" thickBot="1" x14ac:dyDescent="0.35">
      <c r="B63" s="1"/>
      <c r="C63" s="565"/>
      <c r="D63" s="377"/>
      <c r="E63" s="367"/>
      <c r="F63" s="626"/>
      <c r="G63" s="627"/>
      <c r="H63" s="627"/>
      <c r="I63" s="627"/>
      <c r="J63" s="627"/>
      <c r="K63" s="628"/>
      <c r="L63" s="628"/>
      <c r="M63" s="628"/>
      <c r="N63" s="628"/>
      <c r="O63" s="628"/>
      <c r="P63" s="628"/>
      <c r="Q63" s="628"/>
      <c r="R63" s="628"/>
      <c r="S63" s="628"/>
      <c r="T63" s="628"/>
      <c r="U63" s="628"/>
      <c r="V63" s="628"/>
      <c r="W63" s="628"/>
      <c r="X63" s="628"/>
      <c r="Y63" s="628"/>
      <c r="Z63" s="629"/>
      <c r="AA63" s="391"/>
      <c r="AB63" s="8"/>
      <c r="AC63" s="3"/>
      <c r="AD63" s="1"/>
    </row>
    <row r="64" spans="2:30" ht="30" hidden="1" customHeight="1" thickTop="1" thickBot="1" x14ac:dyDescent="0.35">
      <c r="B64" s="1"/>
      <c r="C64" s="565"/>
      <c r="D64" s="377"/>
      <c r="E64" s="367"/>
      <c r="F64" s="626"/>
      <c r="G64" s="627"/>
      <c r="H64" s="627"/>
      <c r="I64" s="627"/>
      <c r="J64" s="627"/>
      <c r="K64" s="628"/>
      <c r="L64" s="628"/>
      <c r="M64" s="628"/>
      <c r="N64" s="628"/>
      <c r="O64" s="628"/>
      <c r="P64" s="628"/>
      <c r="Q64" s="628"/>
      <c r="R64" s="628"/>
      <c r="S64" s="628"/>
      <c r="T64" s="628"/>
      <c r="U64" s="628"/>
      <c r="V64" s="628"/>
      <c r="W64" s="628"/>
      <c r="X64" s="628"/>
      <c r="Y64" s="628"/>
      <c r="Z64" s="629"/>
      <c r="AA64" s="391"/>
      <c r="AB64" s="8"/>
      <c r="AC64" s="3"/>
      <c r="AD64" s="1"/>
    </row>
    <row r="65" spans="2:36" ht="30" hidden="1" customHeight="1" thickTop="1" thickBot="1" x14ac:dyDescent="0.35">
      <c r="B65" s="1"/>
      <c r="C65" s="565"/>
      <c r="D65" s="378"/>
      <c r="E65" s="385"/>
      <c r="F65" s="626"/>
      <c r="G65" s="627"/>
      <c r="H65" s="627"/>
      <c r="I65" s="627"/>
      <c r="J65" s="627"/>
      <c r="K65" s="628"/>
      <c r="L65" s="628"/>
      <c r="M65" s="628"/>
      <c r="N65" s="628"/>
      <c r="O65" s="628"/>
      <c r="P65" s="628"/>
      <c r="Q65" s="628"/>
      <c r="R65" s="628"/>
      <c r="S65" s="628"/>
      <c r="T65" s="628"/>
      <c r="U65" s="628"/>
      <c r="V65" s="628"/>
      <c r="W65" s="628"/>
      <c r="X65" s="628"/>
      <c r="Y65" s="628"/>
      <c r="Z65" s="629"/>
      <c r="AA65" s="391"/>
      <c r="AB65" s="8"/>
      <c r="AC65" s="3"/>
      <c r="AD65" s="1"/>
    </row>
    <row r="66" spans="2:36" ht="30" hidden="1" customHeight="1" thickTop="1" thickBot="1" x14ac:dyDescent="0.35">
      <c r="B66" s="1"/>
      <c r="C66" s="565"/>
      <c r="D66" s="378"/>
      <c r="E66" s="385"/>
      <c r="F66" s="626"/>
      <c r="G66" s="627"/>
      <c r="H66" s="627"/>
      <c r="I66" s="627"/>
      <c r="J66" s="627"/>
      <c r="K66" s="628"/>
      <c r="L66" s="628"/>
      <c r="M66" s="628"/>
      <c r="N66" s="628"/>
      <c r="O66" s="628"/>
      <c r="P66" s="628"/>
      <c r="Q66" s="628"/>
      <c r="R66" s="628"/>
      <c r="S66" s="628"/>
      <c r="T66" s="628"/>
      <c r="U66" s="628"/>
      <c r="V66" s="628"/>
      <c r="W66" s="628"/>
      <c r="X66" s="628"/>
      <c r="Y66" s="628"/>
      <c r="Z66" s="629"/>
      <c r="AA66" s="391"/>
      <c r="AB66" s="8"/>
      <c r="AC66" s="3"/>
      <c r="AD66" s="1"/>
    </row>
    <row r="67" spans="2:36" ht="30" hidden="1" customHeight="1" thickTop="1" thickBot="1" x14ac:dyDescent="0.35">
      <c r="B67" s="1"/>
      <c r="C67" s="565"/>
      <c r="D67" s="377"/>
      <c r="E67" s="367"/>
      <c r="F67" s="626"/>
      <c r="G67" s="627"/>
      <c r="H67" s="627"/>
      <c r="I67" s="627"/>
      <c r="J67" s="627"/>
      <c r="K67" s="628"/>
      <c r="L67" s="628"/>
      <c r="M67" s="628"/>
      <c r="N67" s="628"/>
      <c r="O67" s="628"/>
      <c r="P67" s="628"/>
      <c r="Q67" s="628"/>
      <c r="R67" s="628"/>
      <c r="S67" s="628"/>
      <c r="T67" s="628"/>
      <c r="U67" s="628"/>
      <c r="V67" s="628"/>
      <c r="W67" s="628"/>
      <c r="X67" s="628"/>
      <c r="Y67" s="628"/>
      <c r="Z67" s="629"/>
      <c r="AA67" s="391"/>
      <c r="AB67" s="8"/>
      <c r="AC67" s="3"/>
      <c r="AD67" s="1"/>
    </row>
    <row r="68" spans="2:36" ht="30" hidden="1" customHeight="1" thickTop="1" thickBot="1" x14ac:dyDescent="0.35">
      <c r="B68" s="1"/>
      <c r="C68" s="565"/>
      <c r="D68" s="377"/>
      <c r="E68" s="367"/>
      <c r="F68" s="626"/>
      <c r="G68" s="627"/>
      <c r="H68" s="627"/>
      <c r="I68" s="627"/>
      <c r="J68" s="627"/>
      <c r="K68" s="628"/>
      <c r="L68" s="628"/>
      <c r="M68" s="628"/>
      <c r="N68" s="628"/>
      <c r="O68" s="628"/>
      <c r="P68" s="628"/>
      <c r="Q68" s="628"/>
      <c r="R68" s="628"/>
      <c r="S68" s="628"/>
      <c r="T68" s="628"/>
      <c r="U68" s="628"/>
      <c r="V68" s="628"/>
      <c r="W68" s="628"/>
      <c r="X68" s="628"/>
      <c r="Y68" s="628"/>
      <c r="Z68" s="629"/>
      <c r="AA68" s="391"/>
      <c r="AB68" s="8"/>
      <c r="AC68" s="3"/>
      <c r="AD68" s="1"/>
    </row>
    <row r="69" spans="2:36" ht="30" hidden="1" customHeight="1" thickTop="1" thickBot="1" x14ac:dyDescent="0.35">
      <c r="B69" s="1"/>
      <c r="C69" s="565"/>
      <c r="D69" s="378"/>
      <c r="E69" s="385"/>
      <c r="F69" s="626"/>
      <c r="G69" s="627"/>
      <c r="H69" s="627"/>
      <c r="I69" s="627"/>
      <c r="J69" s="627"/>
      <c r="K69" s="628"/>
      <c r="L69" s="628"/>
      <c r="M69" s="628"/>
      <c r="N69" s="628"/>
      <c r="O69" s="628"/>
      <c r="P69" s="628"/>
      <c r="Q69" s="628"/>
      <c r="R69" s="628"/>
      <c r="S69" s="628"/>
      <c r="T69" s="628"/>
      <c r="U69" s="628"/>
      <c r="V69" s="628"/>
      <c r="W69" s="628"/>
      <c r="X69" s="628"/>
      <c r="Y69" s="628"/>
      <c r="Z69" s="629"/>
      <c r="AA69" s="391"/>
      <c r="AB69" s="8"/>
      <c r="AC69" s="3"/>
      <c r="AD69" s="1"/>
    </row>
    <row r="70" spans="2:36" ht="30" hidden="1" customHeight="1" thickTop="1" thickBot="1" x14ac:dyDescent="0.35">
      <c r="B70" s="1"/>
      <c r="C70" s="566"/>
      <c r="D70" s="567"/>
      <c r="E70" s="564"/>
      <c r="F70" s="626"/>
      <c r="G70" s="627"/>
      <c r="H70" s="627"/>
      <c r="I70" s="627"/>
      <c r="J70" s="627"/>
      <c r="K70" s="628"/>
      <c r="L70" s="628"/>
      <c r="M70" s="628"/>
      <c r="N70" s="628"/>
      <c r="O70" s="628"/>
      <c r="P70" s="628"/>
      <c r="Q70" s="628"/>
      <c r="R70" s="628"/>
      <c r="S70" s="628"/>
      <c r="T70" s="628"/>
      <c r="U70" s="628"/>
      <c r="V70" s="628"/>
      <c r="W70" s="628"/>
      <c r="X70" s="628"/>
      <c r="Y70" s="628"/>
      <c r="Z70" s="629"/>
      <c r="AA70" s="391"/>
      <c r="AB70" s="8"/>
      <c r="AC70" s="3"/>
      <c r="AD70" s="1"/>
    </row>
    <row r="71" spans="2:36" ht="30" customHeight="1" thickTop="1" thickBot="1" x14ac:dyDescent="0.35">
      <c r="B71" s="1"/>
      <c r="C71" s="568"/>
      <c r="D71" s="477"/>
      <c r="E71" s="370"/>
      <c r="F71" s="632"/>
      <c r="G71" s="633"/>
      <c r="H71" s="633"/>
      <c r="I71" s="633"/>
      <c r="J71" s="633"/>
      <c r="K71" s="634"/>
      <c r="L71" s="634"/>
      <c r="M71" s="634"/>
      <c r="N71" s="634"/>
      <c r="O71" s="634"/>
      <c r="P71" s="634"/>
      <c r="Q71" s="634"/>
      <c r="R71" s="634"/>
      <c r="S71" s="634"/>
      <c r="T71" s="634"/>
      <c r="U71" s="634"/>
      <c r="V71" s="634"/>
      <c r="W71" s="634"/>
      <c r="X71" s="634"/>
      <c r="Y71" s="634"/>
      <c r="Z71" s="635"/>
      <c r="AA71" s="391"/>
      <c r="AB71" s="8" t="b">
        <v>1</v>
      </c>
      <c r="AC71" s="3"/>
      <c r="AD71" s="1"/>
    </row>
    <row r="72" spans="2:36" ht="4.95" customHeight="1" thickTop="1" thickBot="1" x14ac:dyDescent="0.35">
      <c r="B72" s="431"/>
      <c r="C72" s="473"/>
      <c r="D72" s="474"/>
      <c r="E72" s="311"/>
      <c r="F72" s="536"/>
      <c r="G72" s="536"/>
      <c r="H72" s="536"/>
      <c r="I72" s="536"/>
      <c r="J72" s="536"/>
      <c r="K72" s="537"/>
      <c r="L72" s="537"/>
      <c r="M72" s="537"/>
      <c r="N72" s="537"/>
      <c r="O72" s="537"/>
      <c r="P72" s="537"/>
      <c r="Q72" s="537"/>
      <c r="R72" s="537"/>
      <c r="S72" s="537"/>
      <c r="T72" s="537"/>
      <c r="U72" s="537"/>
      <c r="V72" s="537"/>
      <c r="W72" s="537"/>
      <c r="X72" s="537"/>
      <c r="Y72" s="537"/>
      <c r="Z72" s="537"/>
      <c r="AA72" s="471"/>
      <c r="AB72" s="472" t="b">
        <v>1</v>
      </c>
      <c r="AC72" s="3"/>
      <c r="AD72" s="1"/>
    </row>
    <row r="73" spans="2:36" ht="30" customHeight="1" thickTop="1" thickBot="1" x14ac:dyDescent="0.35">
      <c r="B73" s="357"/>
      <c r="C73" s="542" t="s">
        <v>229</v>
      </c>
      <c r="D73" s="543"/>
      <c r="E73" s="348" t="s">
        <v>173</v>
      </c>
      <c r="F73" s="355">
        <f>'RPS Compliance_New PSAs'!K132</f>
        <v>0</v>
      </c>
      <c r="G73" s="353">
        <f>'RPS Compliance_New PSAs'!L132</f>
        <v>0</v>
      </c>
      <c r="H73" s="353">
        <f>'RPS Compliance_New PSAs'!M132</f>
        <v>0</v>
      </c>
      <c r="I73" s="353">
        <f>'RPS Compliance_New PSAs'!N132</f>
        <v>0</v>
      </c>
      <c r="J73" s="353">
        <f>'RPS Compliance_New PSAs'!O132</f>
        <v>0</v>
      </c>
      <c r="K73" s="353">
        <f>'RPS Compliance_New PSAs'!P132</f>
        <v>0</v>
      </c>
      <c r="L73" s="353">
        <f>'RPS Compliance_New PSAs'!Q132</f>
        <v>0</v>
      </c>
      <c r="M73" s="353">
        <f>'RPS Compliance_New PSAs'!R132</f>
        <v>0</v>
      </c>
      <c r="N73" s="353">
        <f>'RPS Compliance_New PSAs'!S132</f>
        <v>0</v>
      </c>
      <c r="O73" s="353">
        <f>'RPS Compliance_New PSAs'!T132</f>
        <v>0</v>
      </c>
      <c r="P73" s="353">
        <f>'RPS Compliance_New PSAs'!U132</f>
        <v>0</v>
      </c>
      <c r="Q73" s="353">
        <f>'RPS Compliance_New PSAs'!V132</f>
        <v>0</v>
      </c>
      <c r="R73" s="353">
        <f>'RPS Compliance_New PSAs'!W132</f>
        <v>0</v>
      </c>
      <c r="S73" s="353">
        <f>'RPS Compliance_New PSAs'!X132</f>
        <v>0</v>
      </c>
      <c r="T73" s="353">
        <f>'RPS Compliance_New PSAs'!Y132</f>
        <v>0</v>
      </c>
      <c r="U73" s="353">
        <f>'RPS Compliance_New PSAs'!Z132</f>
        <v>0</v>
      </c>
      <c r="V73" s="353">
        <f>'RPS Compliance_New PSAs'!AA132</f>
        <v>0</v>
      </c>
      <c r="W73" s="353">
        <f>'RPS Compliance_New PSAs'!AB132</f>
        <v>0</v>
      </c>
      <c r="X73" s="353">
        <f>'RPS Compliance_New PSAs'!AC132</f>
        <v>0</v>
      </c>
      <c r="Y73" s="353">
        <f>'RPS Compliance_New PSAs'!AD132</f>
        <v>0</v>
      </c>
      <c r="Z73" s="354">
        <f>'RPS Compliance_New PSAs'!AE132</f>
        <v>0</v>
      </c>
      <c r="AA73" s="391"/>
      <c r="AB73" s="8" t="b">
        <v>1</v>
      </c>
      <c r="AC73" s="3"/>
      <c r="AD73" s="1"/>
    </row>
    <row r="74" spans="2:36" s="19" customFormat="1" ht="30" customHeight="1" thickTop="1" thickBot="1" x14ac:dyDescent="0.35">
      <c r="B74" s="358">
        <v>1</v>
      </c>
      <c r="C74" s="541" t="str" cm="1">
        <f t="array" ref="C74">_xlfn._xlws.FILTER('RPS Compliance_New PSAs'!$H$10:$AG$129,'RPS Compliance_New PSAs'!$AG$10:$AG$129,"true")</f>
        <v>true</v>
      </c>
      <c r="D74" s="374"/>
      <c r="E74" s="375"/>
      <c r="F74" s="612"/>
      <c r="G74" s="613"/>
      <c r="H74" s="613"/>
      <c r="I74" s="613"/>
      <c r="J74" s="613"/>
      <c r="K74" s="442"/>
      <c r="L74" s="442"/>
      <c r="M74" s="442"/>
      <c r="N74" s="442"/>
      <c r="O74" s="442"/>
      <c r="P74" s="442"/>
      <c r="Q74" s="442"/>
      <c r="R74" s="442"/>
      <c r="S74" s="442"/>
      <c r="T74" s="442"/>
      <c r="U74" s="442"/>
      <c r="V74" s="442"/>
      <c r="W74" s="442"/>
      <c r="X74" s="442"/>
      <c r="Y74" s="442"/>
      <c r="Z74" s="443"/>
      <c r="AA74" s="392"/>
      <c r="AB74" s="13"/>
      <c r="AC74" s="155"/>
      <c r="AD74" s="154"/>
      <c r="AG74" s="156"/>
      <c r="AH74" s="156"/>
      <c r="AI74" s="156"/>
      <c r="AJ74" s="156"/>
    </row>
    <row r="75" spans="2:36" ht="30" customHeight="1" thickTop="1" thickBot="1" x14ac:dyDescent="0.35">
      <c r="B75" s="357"/>
      <c r="C75" s="540"/>
      <c r="D75" s="366"/>
      <c r="E75" s="367"/>
      <c r="F75" s="614"/>
      <c r="G75" s="615"/>
      <c r="H75" s="615"/>
      <c r="I75" s="615"/>
      <c r="J75" s="615"/>
      <c r="K75" s="402"/>
      <c r="L75" s="402"/>
      <c r="M75" s="402"/>
      <c r="N75" s="402"/>
      <c r="O75" s="402"/>
      <c r="P75" s="402"/>
      <c r="Q75" s="402"/>
      <c r="R75" s="402"/>
      <c r="S75" s="402"/>
      <c r="T75" s="402"/>
      <c r="U75" s="402"/>
      <c r="V75" s="402"/>
      <c r="W75" s="402"/>
      <c r="X75" s="402"/>
      <c r="Y75" s="402"/>
      <c r="Z75" s="403"/>
      <c r="AA75" s="392"/>
      <c r="AB75" s="8"/>
      <c r="AC75" s="3"/>
      <c r="AD75" s="1"/>
    </row>
    <row r="76" spans="2:36" ht="30" hidden="1" customHeight="1" thickTop="1" thickBot="1" x14ac:dyDescent="0.35">
      <c r="B76" s="357"/>
      <c r="C76" s="565"/>
      <c r="D76" s="377"/>
      <c r="E76" s="367"/>
      <c r="F76" s="614"/>
      <c r="G76" s="615"/>
      <c r="H76" s="615"/>
      <c r="I76" s="615"/>
      <c r="J76" s="615"/>
      <c r="K76" s="402"/>
      <c r="L76" s="402"/>
      <c r="M76" s="402"/>
      <c r="N76" s="402"/>
      <c r="O76" s="402"/>
      <c r="P76" s="402"/>
      <c r="Q76" s="402"/>
      <c r="R76" s="402"/>
      <c r="S76" s="402"/>
      <c r="T76" s="402"/>
      <c r="U76" s="402"/>
      <c r="V76" s="402"/>
      <c r="W76" s="402"/>
      <c r="X76" s="402"/>
      <c r="Y76" s="402"/>
      <c r="Z76" s="403"/>
      <c r="AA76" s="392"/>
      <c r="AB76" s="8"/>
      <c r="AC76" s="3"/>
      <c r="AD76" s="1"/>
    </row>
    <row r="77" spans="2:36" ht="30" hidden="1" customHeight="1" thickTop="1" thickBot="1" x14ac:dyDescent="0.35">
      <c r="B77" s="357"/>
      <c r="C77" s="565"/>
      <c r="D77" s="377"/>
      <c r="E77" s="367"/>
      <c r="F77" s="614"/>
      <c r="G77" s="615"/>
      <c r="H77" s="615"/>
      <c r="I77" s="615"/>
      <c r="J77" s="615"/>
      <c r="K77" s="402"/>
      <c r="L77" s="402"/>
      <c r="M77" s="402"/>
      <c r="N77" s="402"/>
      <c r="O77" s="402"/>
      <c r="P77" s="402"/>
      <c r="Q77" s="402"/>
      <c r="R77" s="402"/>
      <c r="S77" s="402"/>
      <c r="T77" s="402"/>
      <c r="U77" s="402"/>
      <c r="V77" s="402"/>
      <c r="W77" s="402"/>
      <c r="X77" s="402"/>
      <c r="Y77" s="402"/>
      <c r="Z77" s="403"/>
      <c r="AA77" s="392"/>
      <c r="AB77" s="8"/>
      <c r="AC77" s="3"/>
      <c r="AD77" s="1"/>
    </row>
    <row r="78" spans="2:36" ht="30" hidden="1" customHeight="1" thickTop="1" thickBot="1" x14ac:dyDescent="0.35">
      <c r="B78" s="357"/>
      <c r="C78" s="565"/>
      <c r="D78" s="377"/>
      <c r="E78" s="367"/>
      <c r="F78" s="614"/>
      <c r="G78" s="615"/>
      <c r="H78" s="615"/>
      <c r="I78" s="615"/>
      <c r="J78" s="615"/>
      <c r="K78" s="402"/>
      <c r="L78" s="402"/>
      <c r="M78" s="402"/>
      <c r="N78" s="402"/>
      <c r="O78" s="402"/>
      <c r="P78" s="402"/>
      <c r="Q78" s="402"/>
      <c r="R78" s="402"/>
      <c r="S78" s="402"/>
      <c r="T78" s="402"/>
      <c r="U78" s="402"/>
      <c r="V78" s="402"/>
      <c r="W78" s="402"/>
      <c r="X78" s="402"/>
      <c r="Y78" s="402"/>
      <c r="Z78" s="403"/>
      <c r="AA78" s="392"/>
      <c r="AB78" s="8"/>
      <c r="AC78" s="3"/>
      <c r="AD78" s="1"/>
    </row>
    <row r="79" spans="2:36" ht="30" hidden="1" customHeight="1" thickTop="1" thickBot="1" x14ac:dyDescent="0.35">
      <c r="B79" s="1"/>
      <c r="C79" s="565"/>
      <c r="D79" s="377"/>
      <c r="E79" s="367"/>
      <c r="F79" s="626"/>
      <c r="G79" s="627"/>
      <c r="H79" s="627"/>
      <c r="I79" s="627"/>
      <c r="J79" s="627"/>
      <c r="K79" s="628"/>
      <c r="L79" s="628"/>
      <c r="M79" s="628"/>
      <c r="N79" s="628"/>
      <c r="O79" s="628"/>
      <c r="P79" s="628"/>
      <c r="Q79" s="628"/>
      <c r="R79" s="628"/>
      <c r="S79" s="628"/>
      <c r="T79" s="628"/>
      <c r="U79" s="628"/>
      <c r="V79" s="628"/>
      <c r="W79" s="628"/>
      <c r="X79" s="628"/>
      <c r="Y79" s="628"/>
      <c r="Z79" s="629"/>
      <c r="AA79" s="391"/>
      <c r="AB79" s="8"/>
      <c r="AC79" s="3"/>
      <c r="AD79" s="1"/>
    </row>
    <row r="80" spans="2:36" ht="30" hidden="1" customHeight="1" thickTop="1" thickBot="1" x14ac:dyDescent="0.35">
      <c r="B80" s="1"/>
      <c r="C80" s="565"/>
      <c r="D80" s="377"/>
      <c r="E80" s="367"/>
      <c r="F80" s="626"/>
      <c r="G80" s="627"/>
      <c r="H80" s="627"/>
      <c r="I80" s="627"/>
      <c r="J80" s="627"/>
      <c r="K80" s="628"/>
      <c r="L80" s="628"/>
      <c r="M80" s="628"/>
      <c r="N80" s="628"/>
      <c r="O80" s="628"/>
      <c r="P80" s="628"/>
      <c r="Q80" s="628"/>
      <c r="R80" s="628"/>
      <c r="S80" s="628"/>
      <c r="T80" s="628"/>
      <c r="U80" s="628"/>
      <c r="V80" s="628"/>
      <c r="W80" s="628"/>
      <c r="X80" s="628"/>
      <c r="Y80" s="628"/>
      <c r="Z80" s="629"/>
      <c r="AA80" s="391"/>
      <c r="AB80" s="8"/>
      <c r="AC80" s="3"/>
      <c r="AD80" s="1"/>
    </row>
    <row r="81" spans="2:30" ht="30" hidden="1" customHeight="1" thickTop="1" thickBot="1" x14ac:dyDescent="0.35">
      <c r="B81" s="1"/>
      <c r="C81" s="565"/>
      <c r="D81" s="378"/>
      <c r="E81" s="385"/>
      <c r="F81" s="626"/>
      <c r="G81" s="627"/>
      <c r="H81" s="627"/>
      <c r="I81" s="627"/>
      <c r="J81" s="627"/>
      <c r="K81" s="628"/>
      <c r="L81" s="628"/>
      <c r="M81" s="628"/>
      <c r="N81" s="628"/>
      <c r="O81" s="628"/>
      <c r="P81" s="628"/>
      <c r="Q81" s="628"/>
      <c r="R81" s="628"/>
      <c r="S81" s="628"/>
      <c r="T81" s="628"/>
      <c r="U81" s="628"/>
      <c r="V81" s="628"/>
      <c r="W81" s="628"/>
      <c r="X81" s="628"/>
      <c r="Y81" s="628"/>
      <c r="Z81" s="629"/>
      <c r="AA81" s="391"/>
      <c r="AB81" s="8"/>
      <c r="AC81" s="3"/>
      <c r="AD81" s="1"/>
    </row>
    <row r="82" spans="2:30" ht="30" hidden="1" customHeight="1" thickTop="1" thickBot="1" x14ac:dyDescent="0.35">
      <c r="B82" s="1"/>
      <c r="C82" s="565"/>
      <c r="D82" s="378"/>
      <c r="E82" s="385"/>
      <c r="F82" s="626"/>
      <c r="G82" s="627"/>
      <c r="H82" s="627"/>
      <c r="I82" s="627"/>
      <c r="J82" s="627"/>
      <c r="K82" s="628"/>
      <c r="L82" s="628"/>
      <c r="M82" s="628"/>
      <c r="N82" s="628"/>
      <c r="O82" s="628"/>
      <c r="P82" s="628"/>
      <c r="Q82" s="628"/>
      <c r="R82" s="628"/>
      <c r="S82" s="628"/>
      <c r="T82" s="628"/>
      <c r="U82" s="628"/>
      <c r="V82" s="628"/>
      <c r="W82" s="628"/>
      <c r="X82" s="628"/>
      <c r="Y82" s="628"/>
      <c r="Z82" s="629"/>
      <c r="AA82" s="391"/>
      <c r="AB82" s="8"/>
      <c r="AC82" s="3"/>
      <c r="AD82" s="1"/>
    </row>
    <row r="83" spans="2:30" ht="30" hidden="1" customHeight="1" thickTop="1" thickBot="1" x14ac:dyDescent="0.35">
      <c r="B83" s="1"/>
      <c r="C83" s="565"/>
      <c r="D83" s="377"/>
      <c r="E83" s="367"/>
      <c r="F83" s="626"/>
      <c r="G83" s="627"/>
      <c r="H83" s="627"/>
      <c r="I83" s="627"/>
      <c r="J83" s="627"/>
      <c r="K83" s="628"/>
      <c r="L83" s="628"/>
      <c r="M83" s="628"/>
      <c r="N83" s="628"/>
      <c r="O83" s="628"/>
      <c r="P83" s="628"/>
      <c r="Q83" s="628"/>
      <c r="R83" s="628"/>
      <c r="S83" s="628"/>
      <c r="T83" s="628"/>
      <c r="U83" s="628"/>
      <c r="V83" s="628"/>
      <c r="W83" s="628"/>
      <c r="X83" s="628"/>
      <c r="Y83" s="628"/>
      <c r="Z83" s="629"/>
      <c r="AA83" s="391"/>
      <c r="AB83" s="8"/>
      <c r="AC83" s="3"/>
      <c r="AD83" s="1"/>
    </row>
    <row r="84" spans="2:30" ht="30" hidden="1" customHeight="1" thickTop="1" thickBot="1" x14ac:dyDescent="0.35">
      <c r="B84" s="1"/>
      <c r="C84" s="565"/>
      <c r="D84" s="378"/>
      <c r="E84" s="385"/>
      <c r="F84" s="626"/>
      <c r="G84" s="627"/>
      <c r="H84" s="627"/>
      <c r="I84" s="627"/>
      <c r="J84" s="627"/>
      <c r="K84" s="628"/>
      <c r="L84" s="628"/>
      <c r="M84" s="628"/>
      <c r="N84" s="628"/>
      <c r="O84" s="628"/>
      <c r="P84" s="628"/>
      <c r="Q84" s="628"/>
      <c r="R84" s="628"/>
      <c r="S84" s="628"/>
      <c r="T84" s="628"/>
      <c r="U84" s="628"/>
      <c r="V84" s="628"/>
      <c r="W84" s="628"/>
      <c r="X84" s="628"/>
      <c r="Y84" s="628"/>
      <c r="Z84" s="629"/>
      <c r="AA84" s="391"/>
      <c r="AB84" s="8"/>
      <c r="AC84" s="3"/>
      <c r="AD84" s="1"/>
    </row>
    <row r="85" spans="2:30" ht="30" hidden="1" customHeight="1" thickTop="1" thickBot="1" x14ac:dyDescent="0.35">
      <c r="B85" s="1"/>
      <c r="C85" s="565"/>
      <c r="D85" s="377"/>
      <c r="E85" s="367"/>
      <c r="F85" s="626"/>
      <c r="G85" s="627"/>
      <c r="H85" s="627"/>
      <c r="I85" s="627"/>
      <c r="J85" s="627"/>
      <c r="K85" s="628"/>
      <c r="L85" s="628"/>
      <c r="M85" s="628"/>
      <c r="N85" s="628"/>
      <c r="O85" s="628"/>
      <c r="P85" s="628"/>
      <c r="Q85" s="628"/>
      <c r="R85" s="628"/>
      <c r="S85" s="628"/>
      <c r="T85" s="628"/>
      <c r="U85" s="628"/>
      <c r="V85" s="628"/>
      <c r="W85" s="628"/>
      <c r="X85" s="628"/>
      <c r="Y85" s="628"/>
      <c r="Z85" s="629"/>
      <c r="AA85" s="391"/>
      <c r="AB85" s="8"/>
      <c r="AC85" s="3"/>
      <c r="AD85" s="1"/>
    </row>
    <row r="86" spans="2:30" ht="30" hidden="1" customHeight="1" thickTop="1" thickBot="1" x14ac:dyDescent="0.35">
      <c r="B86" s="1"/>
      <c r="C86" s="565"/>
      <c r="D86" s="377"/>
      <c r="E86" s="367"/>
      <c r="F86" s="626"/>
      <c r="G86" s="627"/>
      <c r="H86" s="627"/>
      <c r="I86" s="627"/>
      <c r="J86" s="627"/>
      <c r="K86" s="628"/>
      <c r="L86" s="628"/>
      <c r="M86" s="628"/>
      <c r="N86" s="628"/>
      <c r="O86" s="628"/>
      <c r="P86" s="628"/>
      <c r="Q86" s="628"/>
      <c r="R86" s="628"/>
      <c r="S86" s="628"/>
      <c r="T86" s="628"/>
      <c r="U86" s="628"/>
      <c r="V86" s="628"/>
      <c r="W86" s="628"/>
      <c r="X86" s="628"/>
      <c r="Y86" s="628"/>
      <c r="Z86" s="629"/>
      <c r="AA86" s="391"/>
      <c r="AB86" s="8"/>
      <c r="AC86" s="3"/>
      <c r="AD86" s="1"/>
    </row>
    <row r="87" spans="2:30" ht="30" hidden="1" customHeight="1" thickTop="1" thickBot="1" x14ac:dyDescent="0.35">
      <c r="B87" s="1"/>
      <c r="C87" s="565"/>
      <c r="D87" s="378"/>
      <c r="E87" s="385"/>
      <c r="F87" s="626"/>
      <c r="G87" s="627"/>
      <c r="H87" s="627"/>
      <c r="I87" s="627"/>
      <c r="J87" s="627"/>
      <c r="K87" s="628"/>
      <c r="L87" s="628"/>
      <c r="M87" s="628"/>
      <c r="N87" s="628"/>
      <c r="O87" s="628"/>
      <c r="P87" s="628"/>
      <c r="Q87" s="628"/>
      <c r="R87" s="628"/>
      <c r="S87" s="628"/>
      <c r="T87" s="628"/>
      <c r="U87" s="628"/>
      <c r="V87" s="628"/>
      <c r="W87" s="628"/>
      <c r="X87" s="628"/>
      <c r="Y87" s="628"/>
      <c r="Z87" s="629"/>
      <c r="AA87" s="391"/>
      <c r="AB87" s="8"/>
      <c r="AC87" s="3"/>
      <c r="AD87" s="1"/>
    </row>
    <row r="88" spans="2:30" ht="30" hidden="1" customHeight="1" thickTop="1" thickBot="1" x14ac:dyDescent="0.35">
      <c r="B88" s="1"/>
      <c r="C88" s="565"/>
      <c r="D88" s="378"/>
      <c r="E88" s="385"/>
      <c r="F88" s="626"/>
      <c r="G88" s="627"/>
      <c r="H88" s="627"/>
      <c r="I88" s="627"/>
      <c r="J88" s="627"/>
      <c r="K88" s="628"/>
      <c r="L88" s="628"/>
      <c r="M88" s="628"/>
      <c r="N88" s="628"/>
      <c r="O88" s="628"/>
      <c r="P88" s="628"/>
      <c r="Q88" s="628"/>
      <c r="R88" s="628"/>
      <c r="S88" s="628"/>
      <c r="T88" s="628"/>
      <c r="U88" s="628"/>
      <c r="V88" s="628"/>
      <c r="W88" s="628"/>
      <c r="X88" s="628"/>
      <c r="Y88" s="628"/>
      <c r="Z88" s="629"/>
      <c r="AA88" s="391"/>
      <c r="AB88" s="8"/>
      <c r="AC88" s="3"/>
      <c r="AD88" s="1"/>
    </row>
    <row r="89" spans="2:30" ht="30" hidden="1" customHeight="1" thickTop="1" thickBot="1" x14ac:dyDescent="0.35">
      <c r="B89" s="1"/>
      <c r="C89" s="565"/>
      <c r="D89" s="377"/>
      <c r="E89" s="367"/>
      <c r="F89" s="626"/>
      <c r="G89" s="627"/>
      <c r="H89" s="627"/>
      <c r="I89" s="627"/>
      <c r="J89" s="627"/>
      <c r="K89" s="628"/>
      <c r="L89" s="628"/>
      <c r="M89" s="628"/>
      <c r="N89" s="628"/>
      <c r="O89" s="628"/>
      <c r="P89" s="628"/>
      <c r="Q89" s="628"/>
      <c r="R89" s="628"/>
      <c r="S89" s="628"/>
      <c r="T89" s="628"/>
      <c r="U89" s="628"/>
      <c r="V89" s="628"/>
      <c r="W89" s="628"/>
      <c r="X89" s="628"/>
      <c r="Y89" s="628"/>
      <c r="Z89" s="629"/>
      <c r="AA89" s="391"/>
      <c r="AB89" s="8"/>
      <c r="AC89" s="3"/>
      <c r="AD89" s="1"/>
    </row>
    <row r="90" spans="2:30" ht="30" hidden="1" customHeight="1" thickTop="1" thickBot="1" x14ac:dyDescent="0.35">
      <c r="B90" s="1"/>
      <c r="C90" s="565"/>
      <c r="D90" s="377"/>
      <c r="E90" s="367"/>
      <c r="F90" s="626"/>
      <c r="G90" s="627"/>
      <c r="H90" s="627"/>
      <c r="I90" s="627"/>
      <c r="J90" s="627"/>
      <c r="K90" s="628"/>
      <c r="L90" s="628"/>
      <c r="M90" s="628"/>
      <c r="N90" s="628"/>
      <c r="O90" s="628"/>
      <c r="P90" s="628"/>
      <c r="Q90" s="628"/>
      <c r="R90" s="628"/>
      <c r="S90" s="628"/>
      <c r="T90" s="628"/>
      <c r="U90" s="628"/>
      <c r="V90" s="628"/>
      <c r="W90" s="628"/>
      <c r="X90" s="628"/>
      <c r="Y90" s="628"/>
      <c r="Z90" s="629"/>
      <c r="AA90" s="391"/>
      <c r="AB90" s="8"/>
      <c r="AC90" s="3"/>
      <c r="AD90" s="1"/>
    </row>
    <row r="91" spans="2:30" ht="30" hidden="1" customHeight="1" thickTop="1" thickBot="1" x14ac:dyDescent="0.35">
      <c r="B91" s="1"/>
      <c r="C91" s="565"/>
      <c r="D91" s="378"/>
      <c r="E91" s="385"/>
      <c r="F91" s="626"/>
      <c r="G91" s="627"/>
      <c r="H91" s="627"/>
      <c r="I91" s="627"/>
      <c r="J91" s="627"/>
      <c r="K91" s="628"/>
      <c r="L91" s="628"/>
      <c r="M91" s="628"/>
      <c r="N91" s="628"/>
      <c r="O91" s="628"/>
      <c r="P91" s="628"/>
      <c r="Q91" s="628"/>
      <c r="R91" s="628"/>
      <c r="S91" s="628"/>
      <c r="T91" s="628"/>
      <c r="U91" s="628"/>
      <c r="V91" s="628"/>
      <c r="W91" s="628"/>
      <c r="X91" s="628"/>
      <c r="Y91" s="628"/>
      <c r="Z91" s="629"/>
      <c r="AA91" s="391"/>
      <c r="AB91" s="8"/>
      <c r="AC91" s="3"/>
      <c r="AD91" s="1"/>
    </row>
    <row r="92" spans="2:30" ht="30" hidden="1" customHeight="1" thickTop="1" thickBot="1" x14ac:dyDescent="0.35">
      <c r="B92" s="1"/>
      <c r="C92" s="565"/>
      <c r="D92" s="378"/>
      <c r="E92" s="385"/>
      <c r="F92" s="626"/>
      <c r="G92" s="627"/>
      <c r="H92" s="627"/>
      <c r="I92" s="627"/>
      <c r="J92" s="627"/>
      <c r="K92" s="628"/>
      <c r="L92" s="628"/>
      <c r="M92" s="628"/>
      <c r="N92" s="628"/>
      <c r="O92" s="628"/>
      <c r="P92" s="628"/>
      <c r="Q92" s="628"/>
      <c r="R92" s="628"/>
      <c r="S92" s="628"/>
      <c r="T92" s="628"/>
      <c r="U92" s="628"/>
      <c r="V92" s="628"/>
      <c r="W92" s="628"/>
      <c r="X92" s="628"/>
      <c r="Y92" s="628"/>
      <c r="Z92" s="629"/>
      <c r="AA92" s="391"/>
      <c r="AB92" s="8"/>
      <c r="AC92" s="3"/>
      <c r="AD92" s="1"/>
    </row>
    <row r="93" spans="2:30" ht="30" hidden="1" customHeight="1" thickTop="1" thickBot="1" x14ac:dyDescent="0.35">
      <c r="B93" s="1"/>
      <c r="C93" s="565"/>
      <c r="D93" s="377"/>
      <c r="E93" s="367"/>
      <c r="F93" s="626"/>
      <c r="G93" s="627"/>
      <c r="H93" s="627"/>
      <c r="I93" s="627"/>
      <c r="J93" s="627"/>
      <c r="K93" s="628"/>
      <c r="L93" s="628"/>
      <c r="M93" s="628"/>
      <c r="N93" s="628"/>
      <c r="O93" s="628"/>
      <c r="P93" s="628"/>
      <c r="Q93" s="628"/>
      <c r="R93" s="628"/>
      <c r="S93" s="628"/>
      <c r="T93" s="628"/>
      <c r="U93" s="628"/>
      <c r="V93" s="628"/>
      <c r="W93" s="628"/>
      <c r="X93" s="628"/>
      <c r="Y93" s="628"/>
      <c r="Z93" s="629"/>
      <c r="AA93" s="391"/>
      <c r="AB93" s="8"/>
      <c r="AC93" s="3"/>
      <c r="AD93" s="1"/>
    </row>
    <row r="94" spans="2:30" ht="30" hidden="1" customHeight="1" thickTop="1" thickBot="1" x14ac:dyDescent="0.35">
      <c r="B94" s="1"/>
      <c r="C94" s="565"/>
      <c r="D94" s="378"/>
      <c r="E94" s="385"/>
      <c r="F94" s="626"/>
      <c r="G94" s="627"/>
      <c r="H94" s="627"/>
      <c r="I94" s="627"/>
      <c r="J94" s="627"/>
      <c r="K94" s="628"/>
      <c r="L94" s="628"/>
      <c r="M94" s="628"/>
      <c r="N94" s="628"/>
      <c r="O94" s="628"/>
      <c r="P94" s="628"/>
      <c r="Q94" s="628"/>
      <c r="R94" s="628"/>
      <c r="S94" s="628"/>
      <c r="T94" s="628"/>
      <c r="U94" s="628"/>
      <c r="V94" s="628"/>
      <c r="W94" s="628"/>
      <c r="X94" s="628"/>
      <c r="Y94" s="628"/>
      <c r="Z94" s="629"/>
      <c r="AA94" s="391"/>
      <c r="AB94" s="8"/>
      <c r="AC94" s="3"/>
      <c r="AD94" s="1"/>
    </row>
    <row r="95" spans="2:30" ht="30" hidden="1" customHeight="1" thickTop="1" thickBot="1" x14ac:dyDescent="0.35">
      <c r="B95" s="1"/>
      <c r="C95" s="565"/>
      <c r="D95" s="377"/>
      <c r="E95" s="367"/>
      <c r="F95" s="626"/>
      <c r="G95" s="627"/>
      <c r="H95" s="627"/>
      <c r="I95" s="627"/>
      <c r="J95" s="627"/>
      <c r="K95" s="628"/>
      <c r="L95" s="628"/>
      <c r="M95" s="628"/>
      <c r="N95" s="628"/>
      <c r="O95" s="628"/>
      <c r="P95" s="628"/>
      <c r="Q95" s="628"/>
      <c r="R95" s="628"/>
      <c r="S95" s="628"/>
      <c r="T95" s="628"/>
      <c r="U95" s="628"/>
      <c r="V95" s="628"/>
      <c r="W95" s="628"/>
      <c r="X95" s="628"/>
      <c r="Y95" s="628"/>
      <c r="Z95" s="629"/>
      <c r="AA95" s="391"/>
      <c r="AB95" s="8"/>
      <c r="AC95" s="3"/>
      <c r="AD95" s="1"/>
    </row>
    <row r="96" spans="2:30" ht="30" hidden="1" customHeight="1" thickTop="1" thickBot="1" x14ac:dyDescent="0.35">
      <c r="B96" s="1"/>
      <c r="C96" s="565"/>
      <c r="D96" s="377"/>
      <c r="E96" s="367"/>
      <c r="F96" s="626"/>
      <c r="G96" s="627"/>
      <c r="H96" s="627"/>
      <c r="I96" s="627"/>
      <c r="J96" s="627"/>
      <c r="K96" s="628"/>
      <c r="L96" s="628"/>
      <c r="M96" s="628"/>
      <c r="N96" s="628"/>
      <c r="O96" s="628"/>
      <c r="P96" s="628"/>
      <c r="Q96" s="628"/>
      <c r="R96" s="628"/>
      <c r="S96" s="628"/>
      <c r="T96" s="628"/>
      <c r="U96" s="628"/>
      <c r="V96" s="628"/>
      <c r="W96" s="628"/>
      <c r="X96" s="628"/>
      <c r="Y96" s="628"/>
      <c r="Z96" s="629"/>
      <c r="AA96" s="391"/>
      <c r="AB96" s="8"/>
      <c r="AC96" s="3"/>
      <c r="AD96" s="1"/>
    </row>
    <row r="97" spans="2:36" ht="30" hidden="1" customHeight="1" thickTop="1" thickBot="1" x14ac:dyDescent="0.35">
      <c r="B97" s="1"/>
      <c r="C97" s="565"/>
      <c r="D97" s="378"/>
      <c r="E97" s="385"/>
      <c r="F97" s="626"/>
      <c r="G97" s="627"/>
      <c r="H97" s="627"/>
      <c r="I97" s="627"/>
      <c r="J97" s="627"/>
      <c r="K97" s="628"/>
      <c r="L97" s="628"/>
      <c r="M97" s="628"/>
      <c r="N97" s="628"/>
      <c r="O97" s="628"/>
      <c r="P97" s="628"/>
      <c r="Q97" s="628"/>
      <c r="R97" s="628"/>
      <c r="S97" s="628"/>
      <c r="T97" s="628"/>
      <c r="U97" s="628"/>
      <c r="V97" s="628"/>
      <c r="W97" s="628"/>
      <c r="X97" s="628"/>
      <c r="Y97" s="628"/>
      <c r="Z97" s="629"/>
      <c r="AA97" s="391"/>
      <c r="AB97" s="8"/>
      <c r="AC97" s="3"/>
      <c r="AD97" s="1"/>
    </row>
    <row r="98" spans="2:36" ht="30" hidden="1" customHeight="1" thickTop="1" thickBot="1" x14ac:dyDescent="0.35">
      <c r="B98" s="1"/>
      <c r="C98" s="565"/>
      <c r="D98" s="378"/>
      <c r="E98" s="385"/>
      <c r="F98" s="626"/>
      <c r="G98" s="627"/>
      <c r="H98" s="627"/>
      <c r="I98" s="627"/>
      <c r="J98" s="627"/>
      <c r="K98" s="628"/>
      <c r="L98" s="628"/>
      <c r="M98" s="628"/>
      <c r="N98" s="628"/>
      <c r="O98" s="628"/>
      <c r="P98" s="628"/>
      <c r="Q98" s="628"/>
      <c r="R98" s="628"/>
      <c r="S98" s="628"/>
      <c r="T98" s="628"/>
      <c r="U98" s="628"/>
      <c r="V98" s="628"/>
      <c r="W98" s="628"/>
      <c r="X98" s="628"/>
      <c r="Y98" s="628"/>
      <c r="Z98" s="629"/>
      <c r="AA98" s="391"/>
      <c r="AB98" s="8"/>
      <c r="AC98" s="3"/>
      <c r="AD98" s="1"/>
    </row>
    <row r="99" spans="2:36" ht="30" hidden="1" customHeight="1" thickTop="1" thickBot="1" x14ac:dyDescent="0.35">
      <c r="B99" s="1"/>
      <c r="C99" s="565"/>
      <c r="D99" s="377"/>
      <c r="E99" s="367"/>
      <c r="F99" s="626"/>
      <c r="G99" s="627"/>
      <c r="H99" s="627"/>
      <c r="I99" s="627"/>
      <c r="J99" s="627"/>
      <c r="K99" s="628"/>
      <c r="L99" s="628"/>
      <c r="M99" s="628"/>
      <c r="N99" s="628"/>
      <c r="O99" s="628"/>
      <c r="P99" s="628"/>
      <c r="Q99" s="628"/>
      <c r="R99" s="628"/>
      <c r="S99" s="628"/>
      <c r="T99" s="628"/>
      <c r="U99" s="628"/>
      <c r="V99" s="628"/>
      <c r="W99" s="628"/>
      <c r="X99" s="628"/>
      <c r="Y99" s="628"/>
      <c r="Z99" s="629"/>
      <c r="AA99" s="391"/>
      <c r="AB99" s="8"/>
      <c r="AC99" s="3"/>
      <c r="AD99" s="1"/>
    </row>
    <row r="100" spans="2:36" ht="30" hidden="1" customHeight="1" thickTop="1" thickBot="1" x14ac:dyDescent="0.35">
      <c r="B100" s="1"/>
      <c r="C100" s="565"/>
      <c r="D100" s="377"/>
      <c r="E100" s="367"/>
      <c r="F100" s="626"/>
      <c r="G100" s="627"/>
      <c r="H100" s="627"/>
      <c r="I100" s="627"/>
      <c r="J100" s="627"/>
      <c r="K100" s="628"/>
      <c r="L100" s="628"/>
      <c r="M100" s="628"/>
      <c r="N100" s="628"/>
      <c r="O100" s="628"/>
      <c r="P100" s="628"/>
      <c r="Q100" s="628"/>
      <c r="R100" s="628"/>
      <c r="S100" s="628"/>
      <c r="T100" s="628"/>
      <c r="U100" s="628"/>
      <c r="V100" s="628"/>
      <c r="W100" s="628"/>
      <c r="X100" s="628"/>
      <c r="Y100" s="628"/>
      <c r="Z100" s="629"/>
      <c r="AA100" s="391"/>
      <c r="AB100" s="8"/>
      <c r="AC100" s="3"/>
      <c r="AD100" s="1"/>
    </row>
    <row r="101" spans="2:36" ht="30" hidden="1" customHeight="1" thickTop="1" thickBot="1" x14ac:dyDescent="0.35">
      <c r="B101" s="1"/>
      <c r="C101" s="565"/>
      <c r="D101" s="378"/>
      <c r="E101" s="385"/>
      <c r="F101" s="626"/>
      <c r="G101" s="627"/>
      <c r="H101" s="627"/>
      <c r="I101" s="627"/>
      <c r="J101" s="627"/>
      <c r="K101" s="628"/>
      <c r="L101" s="628"/>
      <c r="M101" s="628"/>
      <c r="N101" s="628"/>
      <c r="O101" s="628"/>
      <c r="P101" s="628"/>
      <c r="Q101" s="628"/>
      <c r="R101" s="628"/>
      <c r="S101" s="628"/>
      <c r="T101" s="628"/>
      <c r="U101" s="628"/>
      <c r="V101" s="628"/>
      <c r="W101" s="628"/>
      <c r="X101" s="628"/>
      <c r="Y101" s="628"/>
      <c r="Z101" s="629"/>
      <c r="AA101" s="391"/>
      <c r="AB101" s="8"/>
      <c r="AC101" s="3"/>
      <c r="AD101" s="1"/>
    </row>
    <row r="102" spans="2:36" ht="30" hidden="1" customHeight="1" thickTop="1" thickBot="1" x14ac:dyDescent="0.35">
      <c r="B102" s="1"/>
      <c r="C102" s="565"/>
      <c r="D102" s="378"/>
      <c r="E102" s="385"/>
      <c r="F102" s="626"/>
      <c r="G102" s="627"/>
      <c r="H102" s="627"/>
      <c r="I102" s="627"/>
      <c r="J102" s="627"/>
      <c r="K102" s="628"/>
      <c r="L102" s="628"/>
      <c r="M102" s="628"/>
      <c r="N102" s="628"/>
      <c r="O102" s="628"/>
      <c r="P102" s="628"/>
      <c r="Q102" s="628"/>
      <c r="R102" s="628"/>
      <c r="S102" s="628"/>
      <c r="T102" s="628"/>
      <c r="U102" s="628"/>
      <c r="V102" s="628"/>
      <c r="W102" s="628"/>
      <c r="X102" s="628"/>
      <c r="Y102" s="628"/>
      <c r="Z102" s="629"/>
      <c r="AA102" s="391"/>
      <c r="AB102" s="8"/>
      <c r="AC102" s="3"/>
      <c r="AD102" s="1"/>
    </row>
    <row r="103" spans="2:36" ht="30" hidden="1" customHeight="1" thickTop="1" thickBot="1" x14ac:dyDescent="0.35">
      <c r="B103" s="1"/>
      <c r="C103" s="565"/>
      <c r="D103" s="377"/>
      <c r="E103" s="367"/>
      <c r="F103" s="626"/>
      <c r="G103" s="627"/>
      <c r="H103" s="627"/>
      <c r="I103" s="627"/>
      <c r="J103" s="627"/>
      <c r="K103" s="628"/>
      <c r="L103" s="628"/>
      <c r="M103" s="628"/>
      <c r="N103" s="628"/>
      <c r="O103" s="628"/>
      <c r="P103" s="628"/>
      <c r="Q103" s="628"/>
      <c r="R103" s="628"/>
      <c r="S103" s="628"/>
      <c r="T103" s="628"/>
      <c r="U103" s="628"/>
      <c r="V103" s="628"/>
      <c r="W103" s="628"/>
      <c r="X103" s="628"/>
      <c r="Y103" s="628"/>
      <c r="Z103" s="629"/>
      <c r="AA103" s="391"/>
      <c r="AB103" s="8"/>
      <c r="AC103" s="3"/>
      <c r="AD103" s="1"/>
    </row>
    <row r="104" spans="2:36" s="19" customFormat="1" ht="30" hidden="1" customHeight="1" thickTop="1" thickBot="1" x14ac:dyDescent="0.35">
      <c r="B104" s="154"/>
      <c r="C104" s="565"/>
      <c r="D104" s="378"/>
      <c r="E104" s="385"/>
      <c r="F104" s="626"/>
      <c r="G104" s="627"/>
      <c r="H104" s="627"/>
      <c r="I104" s="627"/>
      <c r="J104" s="627"/>
      <c r="K104" s="630"/>
      <c r="L104" s="630"/>
      <c r="M104" s="630"/>
      <c r="N104" s="630"/>
      <c r="O104" s="630"/>
      <c r="P104" s="630"/>
      <c r="Q104" s="630"/>
      <c r="R104" s="630"/>
      <c r="S104" s="630"/>
      <c r="T104" s="630"/>
      <c r="U104" s="630"/>
      <c r="V104" s="630"/>
      <c r="W104" s="630"/>
      <c r="X104" s="630"/>
      <c r="Y104" s="630"/>
      <c r="Z104" s="631"/>
      <c r="AA104" s="397"/>
      <c r="AB104" s="13"/>
      <c r="AC104" s="155"/>
      <c r="AD104" s="154"/>
      <c r="AG104" s="156"/>
      <c r="AH104" s="156"/>
      <c r="AI104" s="156"/>
      <c r="AJ104" s="156"/>
    </row>
    <row r="105" spans="2:36" ht="30" hidden="1" customHeight="1" thickTop="1" thickBot="1" x14ac:dyDescent="0.35">
      <c r="B105" s="1"/>
      <c r="C105" s="565"/>
      <c r="D105" s="377"/>
      <c r="E105" s="367"/>
      <c r="F105" s="626"/>
      <c r="G105" s="627"/>
      <c r="H105" s="627"/>
      <c r="I105" s="627"/>
      <c r="J105" s="627"/>
      <c r="K105" s="628"/>
      <c r="L105" s="628"/>
      <c r="M105" s="628"/>
      <c r="N105" s="628"/>
      <c r="O105" s="628"/>
      <c r="P105" s="628"/>
      <c r="Q105" s="628"/>
      <c r="R105" s="628"/>
      <c r="S105" s="628"/>
      <c r="T105" s="628"/>
      <c r="U105" s="628"/>
      <c r="V105" s="628"/>
      <c r="W105" s="628"/>
      <c r="X105" s="628"/>
      <c r="Y105" s="628"/>
      <c r="Z105" s="629"/>
      <c r="AA105" s="391"/>
      <c r="AB105" s="8"/>
      <c r="AC105" s="3"/>
      <c r="AD105" s="1"/>
    </row>
    <row r="106" spans="2:36" ht="30" hidden="1" customHeight="1" thickTop="1" thickBot="1" x14ac:dyDescent="0.35">
      <c r="B106" s="1"/>
      <c r="C106" s="565"/>
      <c r="D106" s="377"/>
      <c r="E106" s="367"/>
      <c r="F106" s="626"/>
      <c r="G106" s="627"/>
      <c r="H106" s="627"/>
      <c r="I106" s="627"/>
      <c r="J106" s="627"/>
      <c r="K106" s="628"/>
      <c r="L106" s="628"/>
      <c r="M106" s="628"/>
      <c r="N106" s="628"/>
      <c r="O106" s="628"/>
      <c r="P106" s="628"/>
      <c r="Q106" s="628"/>
      <c r="R106" s="628"/>
      <c r="S106" s="628"/>
      <c r="T106" s="628"/>
      <c r="U106" s="628"/>
      <c r="V106" s="628"/>
      <c r="W106" s="628"/>
      <c r="X106" s="628"/>
      <c r="Y106" s="628"/>
      <c r="Z106" s="629"/>
      <c r="AA106" s="391"/>
      <c r="AB106" s="8"/>
      <c r="AC106" s="3"/>
      <c r="AD106" s="1"/>
    </row>
    <row r="107" spans="2:36" ht="30" hidden="1" customHeight="1" thickTop="1" thickBot="1" x14ac:dyDescent="0.35">
      <c r="B107" s="1"/>
      <c r="C107" s="565"/>
      <c r="D107" s="378"/>
      <c r="E107" s="385"/>
      <c r="F107" s="626"/>
      <c r="G107" s="627"/>
      <c r="H107" s="627"/>
      <c r="I107" s="627"/>
      <c r="J107" s="627"/>
      <c r="K107" s="628"/>
      <c r="L107" s="628"/>
      <c r="M107" s="628"/>
      <c r="N107" s="628"/>
      <c r="O107" s="628"/>
      <c r="P107" s="628"/>
      <c r="Q107" s="628"/>
      <c r="R107" s="628"/>
      <c r="S107" s="628"/>
      <c r="T107" s="628"/>
      <c r="U107" s="628"/>
      <c r="V107" s="628"/>
      <c r="W107" s="628"/>
      <c r="X107" s="628"/>
      <c r="Y107" s="628"/>
      <c r="Z107" s="629"/>
      <c r="AA107" s="391"/>
      <c r="AB107" s="8"/>
      <c r="AC107" s="3"/>
      <c r="AD107" s="1"/>
    </row>
    <row r="108" spans="2:36" ht="30" hidden="1" customHeight="1" thickTop="1" thickBot="1" x14ac:dyDescent="0.35">
      <c r="B108" s="1"/>
      <c r="C108" s="565"/>
      <c r="D108" s="378"/>
      <c r="E108" s="385"/>
      <c r="F108" s="626"/>
      <c r="G108" s="627"/>
      <c r="H108" s="627"/>
      <c r="I108" s="627"/>
      <c r="J108" s="627"/>
      <c r="K108" s="628"/>
      <c r="L108" s="628"/>
      <c r="M108" s="628"/>
      <c r="N108" s="628"/>
      <c r="O108" s="628"/>
      <c r="P108" s="628"/>
      <c r="Q108" s="628"/>
      <c r="R108" s="628"/>
      <c r="S108" s="628"/>
      <c r="T108" s="628"/>
      <c r="U108" s="628"/>
      <c r="V108" s="628"/>
      <c r="W108" s="628"/>
      <c r="X108" s="628"/>
      <c r="Y108" s="628"/>
      <c r="Z108" s="629"/>
      <c r="AA108" s="391"/>
      <c r="AB108" s="8"/>
      <c r="AC108" s="3"/>
      <c r="AD108" s="1"/>
    </row>
    <row r="109" spans="2:36" ht="30" hidden="1" customHeight="1" thickTop="1" thickBot="1" x14ac:dyDescent="0.35">
      <c r="B109" s="1"/>
      <c r="C109" s="565"/>
      <c r="D109" s="377"/>
      <c r="E109" s="367"/>
      <c r="F109" s="626"/>
      <c r="G109" s="627"/>
      <c r="H109" s="627"/>
      <c r="I109" s="627"/>
      <c r="J109" s="627"/>
      <c r="K109" s="628"/>
      <c r="L109" s="628"/>
      <c r="M109" s="628"/>
      <c r="N109" s="628"/>
      <c r="O109" s="628"/>
      <c r="P109" s="628"/>
      <c r="Q109" s="628"/>
      <c r="R109" s="628"/>
      <c r="S109" s="628"/>
      <c r="T109" s="628"/>
      <c r="U109" s="628"/>
      <c r="V109" s="628"/>
      <c r="W109" s="628"/>
      <c r="X109" s="628"/>
      <c r="Y109" s="628"/>
      <c r="Z109" s="629"/>
      <c r="AA109" s="391"/>
      <c r="AB109" s="8"/>
      <c r="AC109" s="3"/>
      <c r="AD109" s="1"/>
    </row>
    <row r="110" spans="2:36" ht="30" hidden="1" customHeight="1" thickTop="1" thickBot="1" x14ac:dyDescent="0.35">
      <c r="B110" s="1"/>
      <c r="C110" s="565"/>
      <c r="D110" s="377"/>
      <c r="E110" s="367"/>
      <c r="F110" s="626"/>
      <c r="G110" s="627"/>
      <c r="H110" s="627"/>
      <c r="I110" s="627"/>
      <c r="J110" s="627"/>
      <c r="K110" s="628"/>
      <c r="L110" s="628"/>
      <c r="M110" s="628"/>
      <c r="N110" s="628"/>
      <c r="O110" s="628"/>
      <c r="P110" s="628"/>
      <c r="Q110" s="628"/>
      <c r="R110" s="628"/>
      <c r="S110" s="628"/>
      <c r="T110" s="628"/>
      <c r="U110" s="628"/>
      <c r="V110" s="628"/>
      <c r="W110" s="628"/>
      <c r="X110" s="628"/>
      <c r="Y110" s="628"/>
      <c r="Z110" s="629"/>
      <c r="AA110" s="391"/>
      <c r="AB110" s="8"/>
      <c r="AC110" s="3"/>
      <c r="AD110" s="1"/>
    </row>
    <row r="111" spans="2:36" ht="30" hidden="1" customHeight="1" thickTop="1" thickBot="1" x14ac:dyDescent="0.35">
      <c r="B111" s="1"/>
      <c r="C111" s="565"/>
      <c r="D111" s="378"/>
      <c r="E111" s="385"/>
      <c r="F111" s="626"/>
      <c r="G111" s="627"/>
      <c r="H111" s="627"/>
      <c r="I111" s="627"/>
      <c r="J111" s="627"/>
      <c r="K111" s="628"/>
      <c r="L111" s="628"/>
      <c r="M111" s="628"/>
      <c r="N111" s="628"/>
      <c r="O111" s="628"/>
      <c r="P111" s="628"/>
      <c r="Q111" s="628"/>
      <c r="R111" s="628"/>
      <c r="S111" s="628"/>
      <c r="T111" s="628"/>
      <c r="U111" s="628"/>
      <c r="V111" s="628"/>
      <c r="W111" s="628"/>
      <c r="X111" s="628"/>
      <c r="Y111" s="628"/>
      <c r="Z111" s="629"/>
      <c r="AA111" s="391"/>
      <c r="AB111" s="8"/>
      <c r="AC111" s="3"/>
      <c r="AD111" s="1"/>
    </row>
    <row r="112" spans="2:36" ht="30" hidden="1" customHeight="1" thickTop="1" thickBot="1" x14ac:dyDescent="0.35">
      <c r="B112" s="1"/>
      <c r="C112" s="565"/>
      <c r="D112" s="378"/>
      <c r="E112" s="385"/>
      <c r="F112" s="626"/>
      <c r="G112" s="627"/>
      <c r="H112" s="627"/>
      <c r="I112" s="627"/>
      <c r="J112" s="627"/>
      <c r="K112" s="628"/>
      <c r="L112" s="628"/>
      <c r="M112" s="628"/>
      <c r="N112" s="628"/>
      <c r="O112" s="628"/>
      <c r="P112" s="628"/>
      <c r="Q112" s="628"/>
      <c r="R112" s="628"/>
      <c r="S112" s="628"/>
      <c r="T112" s="628"/>
      <c r="U112" s="628"/>
      <c r="V112" s="628"/>
      <c r="W112" s="628"/>
      <c r="X112" s="628"/>
      <c r="Y112" s="628"/>
      <c r="Z112" s="629"/>
      <c r="AA112" s="391"/>
      <c r="AB112" s="8"/>
      <c r="AC112" s="3"/>
      <c r="AD112" s="1"/>
    </row>
    <row r="113" spans="2:30" ht="30" hidden="1" customHeight="1" thickTop="1" thickBot="1" x14ac:dyDescent="0.35">
      <c r="B113" s="1"/>
      <c r="C113" s="565"/>
      <c r="D113" s="377"/>
      <c r="E113" s="367"/>
      <c r="F113" s="626"/>
      <c r="G113" s="627"/>
      <c r="H113" s="627"/>
      <c r="I113" s="627"/>
      <c r="J113" s="627"/>
      <c r="K113" s="628"/>
      <c r="L113" s="628"/>
      <c r="M113" s="628"/>
      <c r="N113" s="628"/>
      <c r="O113" s="628"/>
      <c r="P113" s="628"/>
      <c r="Q113" s="628"/>
      <c r="R113" s="628"/>
      <c r="S113" s="628"/>
      <c r="T113" s="628"/>
      <c r="U113" s="628"/>
      <c r="V113" s="628"/>
      <c r="W113" s="628"/>
      <c r="X113" s="628"/>
      <c r="Y113" s="628"/>
      <c r="Z113" s="629"/>
      <c r="AA113" s="391"/>
      <c r="AB113" s="8"/>
      <c r="AC113" s="3"/>
      <c r="AD113" s="1"/>
    </row>
    <row r="114" spans="2:30" ht="30" hidden="1" customHeight="1" thickTop="1" thickBot="1" x14ac:dyDescent="0.35">
      <c r="B114" s="1"/>
      <c r="C114" s="565"/>
      <c r="D114" s="378"/>
      <c r="E114" s="385"/>
      <c r="F114" s="626"/>
      <c r="G114" s="627"/>
      <c r="H114" s="627"/>
      <c r="I114" s="627"/>
      <c r="J114" s="627"/>
      <c r="K114" s="628"/>
      <c r="L114" s="628"/>
      <c r="M114" s="628"/>
      <c r="N114" s="628"/>
      <c r="O114" s="628"/>
      <c r="P114" s="628"/>
      <c r="Q114" s="628"/>
      <c r="R114" s="628"/>
      <c r="S114" s="628"/>
      <c r="T114" s="628"/>
      <c r="U114" s="628"/>
      <c r="V114" s="628"/>
      <c r="W114" s="628"/>
      <c r="X114" s="628"/>
      <c r="Y114" s="628"/>
      <c r="Z114" s="629"/>
      <c r="AA114" s="391"/>
      <c r="AB114" s="8"/>
      <c r="AC114" s="3"/>
      <c r="AD114" s="1"/>
    </row>
    <row r="115" spans="2:30" ht="30" hidden="1" customHeight="1" thickTop="1" thickBot="1" x14ac:dyDescent="0.35">
      <c r="B115" s="1"/>
      <c r="C115" s="565"/>
      <c r="D115" s="377"/>
      <c r="E115" s="367"/>
      <c r="F115" s="626"/>
      <c r="G115" s="627"/>
      <c r="H115" s="627"/>
      <c r="I115" s="627"/>
      <c r="J115" s="627"/>
      <c r="K115" s="628"/>
      <c r="L115" s="628"/>
      <c r="M115" s="628"/>
      <c r="N115" s="628"/>
      <c r="O115" s="628"/>
      <c r="P115" s="628"/>
      <c r="Q115" s="628"/>
      <c r="R115" s="628"/>
      <c r="S115" s="628"/>
      <c r="T115" s="628"/>
      <c r="U115" s="628"/>
      <c r="V115" s="628"/>
      <c r="W115" s="628"/>
      <c r="X115" s="628"/>
      <c r="Y115" s="628"/>
      <c r="Z115" s="629"/>
      <c r="AA115" s="391"/>
      <c r="AB115" s="8"/>
      <c r="AC115" s="3"/>
      <c r="AD115" s="1"/>
    </row>
    <row r="116" spans="2:30" ht="30" hidden="1" customHeight="1" thickTop="1" thickBot="1" x14ac:dyDescent="0.35">
      <c r="B116" s="1"/>
      <c r="C116" s="565"/>
      <c r="D116" s="377"/>
      <c r="E116" s="367"/>
      <c r="F116" s="626"/>
      <c r="G116" s="627"/>
      <c r="H116" s="627"/>
      <c r="I116" s="627"/>
      <c r="J116" s="627"/>
      <c r="K116" s="628"/>
      <c r="L116" s="628"/>
      <c r="M116" s="628"/>
      <c r="N116" s="628"/>
      <c r="O116" s="628"/>
      <c r="P116" s="628"/>
      <c r="Q116" s="628"/>
      <c r="R116" s="628"/>
      <c r="S116" s="628"/>
      <c r="T116" s="628"/>
      <c r="U116" s="628"/>
      <c r="V116" s="628"/>
      <c r="W116" s="628"/>
      <c r="X116" s="628"/>
      <c r="Y116" s="628"/>
      <c r="Z116" s="629"/>
      <c r="AA116" s="391"/>
      <c r="AB116" s="8"/>
      <c r="AC116" s="3"/>
      <c r="AD116" s="1"/>
    </row>
    <row r="117" spans="2:30" ht="30" hidden="1" customHeight="1" thickTop="1" thickBot="1" x14ac:dyDescent="0.35">
      <c r="B117" s="1"/>
      <c r="C117" s="565"/>
      <c r="D117" s="378"/>
      <c r="E117" s="385"/>
      <c r="F117" s="626"/>
      <c r="G117" s="627"/>
      <c r="H117" s="627"/>
      <c r="I117" s="627"/>
      <c r="J117" s="627"/>
      <c r="K117" s="628"/>
      <c r="L117" s="628"/>
      <c r="M117" s="628"/>
      <c r="N117" s="628"/>
      <c r="O117" s="628"/>
      <c r="P117" s="628"/>
      <c r="Q117" s="628"/>
      <c r="R117" s="628"/>
      <c r="S117" s="628"/>
      <c r="T117" s="628"/>
      <c r="U117" s="628"/>
      <c r="V117" s="628"/>
      <c r="W117" s="628"/>
      <c r="X117" s="628"/>
      <c r="Y117" s="628"/>
      <c r="Z117" s="629"/>
      <c r="AA117" s="391"/>
      <c r="AB117" s="8"/>
      <c r="AC117" s="3"/>
      <c r="AD117" s="1"/>
    </row>
    <row r="118" spans="2:30" ht="30" hidden="1" customHeight="1" thickTop="1" thickBot="1" x14ac:dyDescent="0.35">
      <c r="B118" s="1"/>
      <c r="C118" s="565"/>
      <c r="D118" s="378"/>
      <c r="E118" s="385"/>
      <c r="F118" s="626"/>
      <c r="G118" s="627"/>
      <c r="H118" s="627"/>
      <c r="I118" s="627"/>
      <c r="J118" s="627"/>
      <c r="K118" s="628"/>
      <c r="L118" s="628"/>
      <c r="M118" s="628"/>
      <c r="N118" s="628"/>
      <c r="O118" s="628"/>
      <c r="P118" s="628"/>
      <c r="Q118" s="628"/>
      <c r="R118" s="628"/>
      <c r="S118" s="628"/>
      <c r="T118" s="628"/>
      <c r="U118" s="628"/>
      <c r="V118" s="628"/>
      <c r="W118" s="628"/>
      <c r="X118" s="628"/>
      <c r="Y118" s="628"/>
      <c r="Z118" s="629"/>
      <c r="AA118" s="391"/>
      <c r="AB118" s="8"/>
      <c r="AC118" s="3"/>
      <c r="AD118" s="1"/>
    </row>
    <row r="119" spans="2:30" ht="30" hidden="1" customHeight="1" thickTop="1" thickBot="1" x14ac:dyDescent="0.35">
      <c r="B119" s="1"/>
      <c r="C119" s="565"/>
      <c r="D119" s="377"/>
      <c r="E119" s="367"/>
      <c r="F119" s="626"/>
      <c r="G119" s="627"/>
      <c r="H119" s="627"/>
      <c r="I119" s="627"/>
      <c r="J119" s="627"/>
      <c r="K119" s="628"/>
      <c r="L119" s="628"/>
      <c r="M119" s="628"/>
      <c r="N119" s="628"/>
      <c r="O119" s="628"/>
      <c r="P119" s="628"/>
      <c r="Q119" s="628"/>
      <c r="R119" s="628"/>
      <c r="S119" s="628"/>
      <c r="T119" s="628"/>
      <c r="U119" s="628"/>
      <c r="V119" s="628"/>
      <c r="W119" s="628"/>
      <c r="X119" s="628"/>
      <c r="Y119" s="628"/>
      <c r="Z119" s="629"/>
      <c r="AA119" s="391"/>
      <c r="AB119" s="8"/>
      <c r="AC119" s="3"/>
      <c r="AD119" s="1"/>
    </row>
    <row r="120" spans="2:30" ht="30" hidden="1" customHeight="1" thickTop="1" thickBot="1" x14ac:dyDescent="0.35">
      <c r="B120" s="1"/>
      <c r="C120" s="565"/>
      <c r="D120" s="377"/>
      <c r="E120" s="367"/>
      <c r="F120" s="626"/>
      <c r="G120" s="627"/>
      <c r="H120" s="627"/>
      <c r="I120" s="627"/>
      <c r="J120" s="627"/>
      <c r="K120" s="628"/>
      <c r="L120" s="628"/>
      <c r="M120" s="628"/>
      <c r="N120" s="628"/>
      <c r="O120" s="628"/>
      <c r="P120" s="628"/>
      <c r="Q120" s="628"/>
      <c r="R120" s="628"/>
      <c r="S120" s="628"/>
      <c r="T120" s="628"/>
      <c r="U120" s="628"/>
      <c r="V120" s="628"/>
      <c r="W120" s="628"/>
      <c r="X120" s="628"/>
      <c r="Y120" s="628"/>
      <c r="Z120" s="629"/>
      <c r="AA120" s="391"/>
      <c r="AB120" s="8"/>
      <c r="AC120" s="3"/>
      <c r="AD120" s="1"/>
    </row>
    <row r="121" spans="2:30" ht="30" hidden="1" customHeight="1" thickTop="1" thickBot="1" x14ac:dyDescent="0.35">
      <c r="B121" s="1"/>
      <c r="C121" s="565"/>
      <c r="D121" s="378"/>
      <c r="E121" s="385"/>
      <c r="F121" s="626"/>
      <c r="G121" s="627"/>
      <c r="H121" s="627"/>
      <c r="I121" s="627"/>
      <c r="J121" s="627"/>
      <c r="K121" s="628"/>
      <c r="L121" s="628"/>
      <c r="M121" s="628"/>
      <c r="N121" s="628"/>
      <c r="O121" s="628"/>
      <c r="P121" s="628"/>
      <c r="Q121" s="628"/>
      <c r="R121" s="628"/>
      <c r="S121" s="628"/>
      <c r="T121" s="628"/>
      <c r="U121" s="628"/>
      <c r="V121" s="628"/>
      <c r="W121" s="628"/>
      <c r="X121" s="628"/>
      <c r="Y121" s="628"/>
      <c r="Z121" s="629"/>
      <c r="AA121" s="391"/>
      <c r="AB121" s="8"/>
      <c r="AC121" s="3"/>
      <c r="AD121" s="1"/>
    </row>
    <row r="122" spans="2:30" ht="30" hidden="1" customHeight="1" thickTop="1" thickBot="1" x14ac:dyDescent="0.35">
      <c r="B122" s="1"/>
      <c r="C122" s="565"/>
      <c r="D122" s="378"/>
      <c r="E122" s="385"/>
      <c r="F122" s="626"/>
      <c r="G122" s="627"/>
      <c r="H122" s="627"/>
      <c r="I122" s="627"/>
      <c r="J122" s="627"/>
      <c r="K122" s="628"/>
      <c r="L122" s="628"/>
      <c r="M122" s="628"/>
      <c r="N122" s="628"/>
      <c r="O122" s="628"/>
      <c r="P122" s="628"/>
      <c r="Q122" s="628"/>
      <c r="R122" s="628"/>
      <c r="S122" s="628"/>
      <c r="T122" s="628"/>
      <c r="U122" s="628"/>
      <c r="V122" s="628"/>
      <c r="W122" s="628"/>
      <c r="X122" s="628"/>
      <c r="Y122" s="628"/>
      <c r="Z122" s="629"/>
      <c r="AA122" s="391"/>
      <c r="AB122" s="8"/>
      <c r="AC122" s="3"/>
      <c r="AD122" s="1"/>
    </row>
    <row r="123" spans="2:30" ht="30" hidden="1" customHeight="1" thickTop="1" thickBot="1" x14ac:dyDescent="0.35">
      <c r="B123" s="1"/>
      <c r="C123" s="565"/>
      <c r="D123" s="377"/>
      <c r="E123" s="367"/>
      <c r="F123" s="626"/>
      <c r="G123" s="627"/>
      <c r="H123" s="627"/>
      <c r="I123" s="627"/>
      <c r="J123" s="627"/>
      <c r="K123" s="628"/>
      <c r="L123" s="628"/>
      <c r="M123" s="628"/>
      <c r="N123" s="628"/>
      <c r="O123" s="628"/>
      <c r="P123" s="628"/>
      <c r="Q123" s="628"/>
      <c r="R123" s="628"/>
      <c r="S123" s="628"/>
      <c r="T123" s="628"/>
      <c r="U123" s="628"/>
      <c r="V123" s="628"/>
      <c r="W123" s="628"/>
      <c r="X123" s="628"/>
      <c r="Y123" s="628"/>
      <c r="Z123" s="629"/>
      <c r="AA123" s="391"/>
      <c r="AB123" s="8"/>
      <c r="AC123" s="3"/>
      <c r="AD123" s="1"/>
    </row>
    <row r="124" spans="2:30" ht="30" hidden="1" customHeight="1" thickTop="1" thickBot="1" x14ac:dyDescent="0.35">
      <c r="B124" s="1"/>
      <c r="C124" s="565"/>
      <c r="D124" s="378"/>
      <c r="E124" s="385"/>
      <c r="F124" s="626"/>
      <c r="G124" s="627"/>
      <c r="H124" s="627"/>
      <c r="I124" s="627"/>
      <c r="J124" s="627"/>
      <c r="K124" s="628"/>
      <c r="L124" s="628"/>
      <c r="M124" s="628"/>
      <c r="N124" s="628"/>
      <c r="O124" s="628"/>
      <c r="P124" s="628"/>
      <c r="Q124" s="628"/>
      <c r="R124" s="628"/>
      <c r="S124" s="628"/>
      <c r="T124" s="628"/>
      <c r="U124" s="628"/>
      <c r="V124" s="628"/>
      <c r="W124" s="628"/>
      <c r="X124" s="628"/>
      <c r="Y124" s="628"/>
      <c r="Z124" s="629"/>
      <c r="AA124" s="391"/>
      <c r="AB124" s="8"/>
      <c r="AC124" s="3"/>
      <c r="AD124" s="1"/>
    </row>
    <row r="125" spans="2:30" ht="30" hidden="1" customHeight="1" thickTop="1" thickBot="1" x14ac:dyDescent="0.35">
      <c r="B125" s="1"/>
      <c r="C125" s="565"/>
      <c r="D125" s="377"/>
      <c r="E125" s="367"/>
      <c r="F125" s="626"/>
      <c r="G125" s="627"/>
      <c r="H125" s="627"/>
      <c r="I125" s="627"/>
      <c r="J125" s="627"/>
      <c r="K125" s="628"/>
      <c r="L125" s="628"/>
      <c r="M125" s="628"/>
      <c r="N125" s="628"/>
      <c r="O125" s="628"/>
      <c r="P125" s="628"/>
      <c r="Q125" s="628"/>
      <c r="R125" s="628"/>
      <c r="S125" s="628"/>
      <c r="T125" s="628"/>
      <c r="U125" s="628"/>
      <c r="V125" s="628"/>
      <c r="W125" s="628"/>
      <c r="X125" s="628"/>
      <c r="Y125" s="628"/>
      <c r="Z125" s="629"/>
      <c r="AA125" s="391"/>
      <c r="AB125" s="8"/>
      <c r="AC125" s="3"/>
      <c r="AD125" s="1"/>
    </row>
    <row r="126" spans="2:30" ht="30" hidden="1" customHeight="1" thickTop="1" thickBot="1" x14ac:dyDescent="0.35">
      <c r="B126" s="1"/>
      <c r="C126" s="565"/>
      <c r="D126" s="377"/>
      <c r="E126" s="367"/>
      <c r="F126" s="626"/>
      <c r="G126" s="627"/>
      <c r="H126" s="627"/>
      <c r="I126" s="627"/>
      <c r="J126" s="627"/>
      <c r="K126" s="628"/>
      <c r="L126" s="628"/>
      <c r="M126" s="628"/>
      <c r="N126" s="628"/>
      <c r="O126" s="628"/>
      <c r="P126" s="628"/>
      <c r="Q126" s="628"/>
      <c r="R126" s="628"/>
      <c r="S126" s="628"/>
      <c r="T126" s="628"/>
      <c r="U126" s="628"/>
      <c r="V126" s="628"/>
      <c r="W126" s="628"/>
      <c r="X126" s="628"/>
      <c r="Y126" s="628"/>
      <c r="Z126" s="629"/>
      <c r="AA126" s="391"/>
      <c r="AB126" s="8"/>
      <c r="AC126" s="3"/>
      <c r="AD126" s="1"/>
    </row>
    <row r="127" spans="2:30" ht="30" hidden="1" customHeight="1" thickTop="1" thickBot="1" x14ac:dyDescent="0.35">
      <c r="B127" s="1"/>
      <c r="C127" s="565"/>
      <c r="D127" s="378"/>
      <c r="E127" s="385"/>
      <c r="F127" s="626"/>
      <c r="G127" s="627"/>
      <c r="H127" s="627"/>
      <c r="I127" s="627"/>
      <c r="J127" s="627"/>
      <c r="K127" s="628"/>
      <c r="L127" s="628"/>
      <c r="M127" s="628"/>
      <c r="N127" s="628"/>
      <c r="O127" s="628"/>
      <c r="P127" s="628"/>
      <c r="Q127" s="628"/>
      <c r="R127" s="628"/>
      <c r="S127" s="628"/>
      <c r="T127" s="628"/>
      <c r="U127" s="628"/>
      <c r="V127" s="628"/>
      <c r="W127" s="628"/>
      <c r="X127" s="628"/>
      <c r="Y127" s="628"/>
      <c r="Z127" s="629"/>
      <c r="AA127" s="391"/>
      <c r="AB127" s="8"/>
      <c r="AC127" s="3"/>
      <c r="AD127" s="1"/>
    </row>
    <row r="128" spans="2:30" ht="30" hidden="1" customHeight="1" thickTop="1" thickBot="1" x14ac:dyDescent="0.35">
      <c r="B128" s="1"/>
      <c r="C128" s="565"/>
      <c r="D128" s="378"/>
      <c r="E128" s="385"/>
      <c r="F128" s="626"/>
      <c r="G128" s="627"/>
      <c r="H128" s="627"/>
      <c r="I128" s="627"/>
      <c r="J128" s="627"/>
      <c r="K128" s="628"/>
      <c r="L128" s="628"/>
      <c r="M128" s="628"/>
      <c r="N128" s="628"/>
      <c r="O128" s="628"/>
      <c r="P128" s="628"/>
      <c r="Q128" s="628"/>
      <c r="R128" s="628"/>
      <c r="S128" s="628"/>
      <c r="T128" s="628"/>
      <c r="U128" s="628"/>
      <c r="V128" s="628"/>
      <c r="W128" s="628"/>
      <c r="X128" s="628"/>
      <c r="Y128" s="628"/>
      <c r="Z128" s="629"/>
      <c r="AA128" s="391"/>
      <c r="AB128" s="8"/>
      <c r="AC128" s="3"/>
      <c r="AD128" s="1"/>
    </row>
    <row r="129" spans="2:36" ht="30" hidden="1" customHeight="1" thickTop="1" thickBot="1" x14ac:dyDescent="0.35">
      <c r="B129" s="1"/>
      <c r="C129" s="565"/>
      <c r="D129" s="377"/>
      <c r="E129" s="367"/>
      <c r="F129" s="626"/>
      <c r="G129" s="627"/>
      <c r="H129" s="627"/>
      <c r="I129" s="627"/>
      <c r="J129" s="627"/>
      <c r="K129" s="628"/>
      <c r="L129" s="628"/>
      <c r="M129" s="628"/>
      <c r="N129" s="628"/>
      <c r="O129" s="628"/>
      <c r="P129" s="628"/>
      <c r="Q129" s="628"/>
      <c r="R129" s="628"/>
      <c r="S129" s="628"/>
      <c r="T129" s="628"/>
      <c r="U129" s="628"/>
      <c r="V129" s="628"/>
      <c r="W129" s="628"/>
      <c r="X129" s="628"/>
      <c r="Y129" s="628"/>
      <c r="Z129" s="629"/>
      <c r="AA129" s="391"/>
      <c r="AB129" s="8"/>
      <c r="AC129" s="3"/>
      <c r="AD129" s="1"/>
    </row>
    <row r="130" spans="2:36" ht="30" hidden="1" customHeight="1" thickTop="1" thickBot="1" x14ac:dyDescent="0.35">
      <c r="B130" s="1"/>
      <c r="C130" s="565"/>
      <c r="D130" s="377"/>
      <c r="E130" s="367"/>
      <c r="F130" s="626"/>
      <c r="G130" s="627"/>
      <c r="H130" s="627"/>
      <c r="I130" s="627"/>
      <c r="J130" s="627"/>
      <c r="K130" s="628"/>
      <c r="L130" s="628"/>
      <c r="M130" s="628"/>
      <c r="N130" s="628"/>
      <c r="O130" s="628"/>
      <c r="P130" s="628"/>
      <c r="Q130" s="628"/>
      <c r="R130" s="628"/>
      <c r="S130" s="628"/>
      <c r="T130" s="628"/>
      <c r="U130" s="628"/>
      <c r="V130" s="628"/>
      <c r="W130" s="628"/>
      <c r="X130" s="628"/>
      <c r="Y130" s="628"/>
      <c r="Z130" s="629"/>
      <c r="AA130" s="391"/>
      <c r="AB130" s="8"/>
      <c r="AC130" s="3"/>
      <c r="AD130" s="1"/>
    </row>
    <row r="131" spans="2:36" ht="30" hidden="1" customHeight="1" thickTop="1" thickBot="1" x14ac:dyDescent="0.35">
      <c r="B131" s="1"/>
      <c r="C131" s="565"/>
      <c r="D131" s="378"/>
      <c r="E131" s="385"/>
      <c r="F131" s="626"/>
      <c r="G131" s="627"/>
      <c r="H131" s="627"/>
      <c r="I131" s="627"/>
      <c r="J131" s="627"/>
      <c r="K131" s="628"/>
      <c r="L131" s="628"/>
      <c r="M131" s="628"/>
      <c r="N131" s="628"/>
      <c r="O131" s="628"/>
      <c r="P131" s="628"/>
      <c r="Q131" s="628"/>
      <c r="R131" s="628"/>
      <c r="S131" s="628"/>
      <c r="T131" s="628"/>
      <c r="U131" s="628"/>
      <c r="V131" s="628"/>
      <c r="W131" s="628"/>
      <c r="X131" s="628"/>
      <c r="Y131" s="628"/>
      <c r="Z131" s="629"/>
      <c r="AA131" s="391"/>
      <c r="AB131" s="8"/>
      <c r="AC131" s="3"/>
      <c r="AD131" s="1"/>
    </row>
    <row r="132" spans="2:36" ht="30" hidden="1" customHeight="1" thickTop="1" thickBot="1" x14ac:dyDescent="0.35">
      <c r="B132" s="1"/>
      <c r="C132" s="565"/>
      <c r="D132" s="378"/>
      <c r="E132" s="385"/>
      <c r="F132" s="626"/>
      <c r="G132" s="627"/>
      <c r="H132" s="627"/>
      <c r="I132" s="627"/>
      <c r="J132" s="627"/>
      <c r="K132" s="628"/>
      <c r="L132" s="628"/>
      <c r="M132" s="628"/>
      <c r="N132" s="628"/>
      <c r="O132" s="628"/>
      <c r="P132" s="628"/>
      <c r="Q132" s="628"/>
      <c r="R132" s="628"/>
      <c r="S132" s="628"/>
      <c r="T132" s="628"/>
      <c r="U132" s="628"/>
      <c r="V132" s="628"/>
      <c r="W132" s="628"/>
      <c r="X132" s="628"/>
      <c r="Y132" s="628"/>
      <c r="Z132" s="629"/>
      <c r="AA132" s="391"/>
      <c r="AB132" s="8"/>
      <c r="AC132" s="3"/>
      <c r="AD132" s="1"/>
    </row>
    <row r="133" spans="2:36" ht="30" customHeight="1" thickTop="1" thickBot="1" x14ac:dyDescent="0.35">
      <c r="B133" s="1"/>
      <c r="C133" s="568"/>
      <c r="D133" s="477"/>
      <c r="E133" s="370"/>
      <c r="F133" s="632"/>
      <c r="G133" s="633"/>
      <c r="H133" s="633"/>
      <c r="I133" s="633"/>
      <c r="J133" s="633"/>
      <c r="K133" s="634"/>
      <c r="L133" s="634"/>
      <c r="M133" s="634"/>
      <c r="N133" s="634"/>
      <c r="O133" s="634"/>
      <c r="P133" s="634"/>
      <c r="Q133" s="634"/>
      <c r="R133" s="634"/>
      <c r="S133" s="634"/>
      <c r="T133" s="634"/>
      <c r="U133" s="634"/>
      <c r="V133" s="634"/>
      <c r="W133" s="634"/>
      <c r="X133" s="634"/>
      <c r="Y133" s="634"/>
      <c r="Z133" s="635"/>
      <c r="AA133" s="391"/>
      <c r="AB133" s="8" t="b">
        <v>1</v>
      </c>
      <c r="AC133" s="3"/>
      <c r="AD133" s="1"/>
    </row>
    <row r="134" spans="2:36" ht="15" customHeight="1" thickTop="1" thickBot="1" x14ac:dyDescent="0.35">
      <c r="B134" s="431"/>
      <c r="C134" s="473"/>
      <c r="D134" s="474"/>
      <c r="E134" s="311"/>
      <c r="F134" s="433"/>
      <c r="G134" s="433"/>
      <c r="H134" s="433"/>
      <c r="I134" s="433"/>
      <c r="J134" s="433"/>
      <c r="K134" s="393"/>
      <c r="L134" s="393"/>
      <c r="M134" s="393"/>
      <c r="N134" s="393"/>
      <c r="O134" s="393"/>
      <c r="P134" s="393"/>
      <c r="Q134" s="393"/>
      <c r="R134" s="393"/>
      <c r="S134" s="393"/>
      <c r="T134" s="393"/>
      <c r="U134" s="393"/>
      <c r="V134" s="393"/>
      <c r="W134" s="393"/>
      <c r="X134" s="393"/>
      <c r="Y134" s="393"/>
      <c r="Z134" s="393"/>
      <c r="AA134" s="471"/>
      <c r="AB134" s="472" t="b">
        <v>1</v>
      </c>
      <c r="AC134" s="3"/>
      <c r="AD134" s="1"/>
    </row>
    <row r="135" spans="2:36" ht="30" customHeight="1" thickTop="1" thickBot="1" x14ac:dyDescent="0.35">
      <c r="B135" s="357"/>
      <c r="C135" s="574" t="s">
        <v>230</v>
      </c>
      <c r="D135" s="575"/>
      <c r="E135" s="348" t="s">
        <v>173</v>
      </c>
      <c r="F135" s="383">
        <f>F269</f>
        <v>0</v>
      </c>
      <c r="G135" s="380">
        <f t="shared" ref="G135:Z135" si="1">G269</f>
        <v>0</v>
      </c>
      <c r="H135" s="380">
        <f t="shared" si="1"/>
        <v>0</v>
      </c>
      <c r="I135" s="380">
        <f t="shared" si="1"/>
        <v>0</v>
      </c>
      <c r="J135" s="380">
        <f t="shared" si="1"/>
        <v>0</v>
      </c>
      <c r="K135" s="353">
        <f t="shared" si="1"/>
        <v>0</v>
      </c>
      <c r="L135" s="353">
        <f t="shared" si="1"/>
        <v>0</v>
      </c>
      <c r="M135" s="353">
        <f t="shared" si="1"/>
        <v>0</v>
      </c>
      <c r="N135" s="353">
        <f t="shared" si="1"/>
        <v>0</v>
      </c>
      <c r="O135" s="353">
        <f t="shared" si="1"/>
        <v>0</v>
      </c>
      <c r="P135" s="353">
        <f t="shared" si="1"/>
        <v>0</v>
      </c>
      <c r="Q135" s="353">
        <f t="shared" si="1"/>
        <v>0</v>
      </c>
      <c r="R135" s="353">
        <f t="shared" si="1"/>
        <v>0</v>
      </c>
      <c r="S135" s="353">
        <f t="shared" si="1"/>
        <v>0</v>
      </c>
      <c r="T135" s="353">
        <f t="shared" si="1"/>
        <v>0</v>
      </c>
      <c r="U135" s="353">
        <f t="shared" si="1"/>
        <v>0</v>
      </c>
      <c r="V135" s="353">
        <f t="shared" si="1"/>
        <v>0</v>
      </c>
      <c r="W135" s="353">
        <f t="shared" si="1"/>
        <v>0</v>
      </c>
      <c r="X135" s="353">
        <f t="shared" si="1"/>
        <v>0</v>
      </c>
      <c r="Y135" s="353">
        <f t="shared" si="1"/>
        <v>0</v>
      </c>
      <c r="Z135" s="354">
        <f t="shared" si="1"/>
        <v>0</v>
      </c>
      <c r="AA135" s="391"/>
      <c r="AB135" s="8" t="s">
        <v>160</v>
      </c>
      <c r="AC135" s="3"/>
      <c r="AD135" s="1"/>
    </row>
    <row r="136" spans="2:36" s="19" customFormat="1" ht="30" customHeight="1" thickTop="1" thickBot="1" x14ac:dyDescent="0.35">
      <c r="B136" s="358">
        <v>1</v>
      </c>
      <c r="C136" s="569" t="str" cm="1">
        <f t="array" ref="C136">_xlfn._xlws.FILTER('RPS Compliance_REM_Others'!$F$10:$H$129,'RPS Compliance_REM_Others'!$AE$10:$AE$129,"true")</f>
        <v>true</v>
      </c>
      <c r="D136" s="374"/>
      <c r="E136" s="375"/>
      <c r="F136" s="350"/>
      <c r="G136" s="351"/>
      <c r="H136" s="351"/>
      <c r="I136" s="351"/>
      <c r="J136" s="351"/>
      <c r="K136" s="40"/>
      <c r="L136" s="40"/>
      <c r="M136" s="40"/>
      <c r="N136" s="40"/>
      <c r="O136" s="40"/>
      <c r="P136" s="40"/>
      <c r="Q136" s="40"/>
      <c r="R136" s="40"/>
      <c r="S136" s="40"/>
      <c r="T136" s="40"/>
      <c r="U136" s="40"/>
      <c r="V136" s="40"/>
      <c r="W136" s="40"/>
      <c r="X136" s="40"/>
      <c r="Y136" s="40"/>
      <c r="Z136" s="352"/>
      <c r="AA136" s="392"/>
      <c r="AB136" s="13" t="str">
        <f>IF(C136="","","true")</f>
        <v>true</v>
      </c>
      <c r="AC136" s="155"/>
      <c r="AD136" s="154"/>
      <c r="AG136" s="156"/>
      <c r="AH136" s="156"/>
      <c r="AI136" s="156"/>
      <c r="AJ136" s="156"/>
    </row>
    <row r="137" spans="2:36" ht="30" customHeight="1" thickTop="1" thickBot="1" x14ac:dyDescent="0.35">
      <c r="B137" s="357"/>
      <c r="C137" s="558"/>
      <c r="D137" s="366"/>
      <c r="E137" s="367"/>
      <c r="F137" s="349"/>
      <c r="G137" s="331"/>
      <c r="H137" s="331"/>
      <c r="I137" s="331"/>
      <c r="J137" s="331"/>
      <c r="K137" s="46"/>
      <c r="L137" s="46"/>
      <c r="M137" s="46"/>
      <c r="N137" s="46"/>
      <c r="O137" s="46"/>
      <c r="P137" s="46"/>
      <c r="Q137" s="46"/>
      <c r="R137" s="46"/>
      <c r="S137" s="46"/>
      <c r="T137" s="46"/>
      <c r="U137" s="46"/>
      <c r="V137" s="46"/>
      <c r="W137" s="46"/>
      <c r="X137" s="46"/>
      <c r="Y137" s="46"/>
      <c r="Z137" s="333"/>
      <c r="AA137" s="392"/>
      <c r="AB137" s="8" t="str">
        <f t="shared" ref="AB137:AB194" si="2">IF(C137="","","true")</f>
        <v/>
      </c>
      <c r="AC137" s="3"/>
      <c r="AD137" s="1"/>
    </row>
    <row r="138" spans="2:36" ht="30" customHeight="1" thickTop="1" thickBot="1" x14ac:dyDescent="0.35">
      <c r="B138" s="357"/>
      <c r="C138" s="558"/>
      <c r="D138" s="366"/>
      <c r="E138" s="367"/>
      <c r="F138" s="349"/>
      <c r="G138" s="331"/>
      <c r="H138" s="331"/>
      <c r="I138" s="331"/>
      <c r="J138" s="331"/>
      <c r="K138" s="46"/>
      <c r="L138" s="46"/>
      <c r="M138" s="46"/>
      <c r="N138" s="46"/>
      <c r="O138" s="46"/>
      <c r="P138" s="46"/>
      <c r="Q138" s="46"/>
      <c r="R138" s="46"/>
      <c r="S138" s="46"/>
      <c r="T138" s="46"/>
      <c r="U138" s="46"/>
      <c r="V138" s="46"/>
      <c r="W138" s="46"/>
      <c r="X138" s="46"/>
      <c r="Y138" s="46"/>
      <c r="Z138" s="333"/>
      <c r="AA138" s="392"/>
      <c r="AB138" s="8" t="str">
        <f t="shared" si="2"/>
        <v/>
      </c>
      <c r="AC138" s="3"/>
      <c r="AD138" s="1"/>
    </row>
    <row r="139" spans="2:36" ht="30" customHeight="1" thickTop="1" thickBot="1" x14ac:dyDescent="0.35">
      <c r="B139" s="357"/>
      <c r="C139" s="558"/>
      <c r="D139" s="366"/>
      <c r="E139" s="367"/>
      <c r="F139" s="349"/>
      <c r="G139" s="331"/>
      <c r="H139" s="331"/>
      <c r="I139" s="331"/>
      <c r="J139" s="331"/>
      <c r="K139" s="46"/>
      <c r="L139" s="46"/>
      <c r="M139" s="46"/>
      <c r="N139" s="46"/>
      <c r="O139" s="46"/>
      <c r="P139" s="46"/>
      <c r="Q139" s="46"/>
      <c r="R139" s="46"/>
      <c r="S139" s="46"/>
      <c r="T139" s="46"/>
      <c r="U139" s="46"/>
      <c r="V139" s="46"/>
      <c r="W139" s="46"/>
      <c r="X139" s="46"/>
      <c r="Y139" s="46"/>
      <c r="Z139" s="333"/>
      <c r="AA139" s="392"/>
      <c r="AB139" s="8" t="str">
        <f t="shared" si="2"/>
        <v/>
      </c>
      <c r="AC139" s="3"/>
      <c r="AD139" s="1"/>
    </row>
    <row r="140" spans="2:36" ht="30" customHeight="1" thickTop="1" thickBot="1" x14ac:dyDescent="0.35">
      <c r="B140" s="357"/>
      <c r="C140" s="558"/>
      <c r="D140" s="366"/>
      <c r="E140" s="367"/>
      <c r="F140" s="349"/>
      <c r="G140" s="331"/>
      <c r="H140" s="331"/>
      <c r="I140" s="331"/>
      <c r="J140" s="331"/>
      <c r="K140" s="46"/>
      <c r="L140" s="46"/>
      <c r="M140" s="46"/>
      <c r="N140" s="46"/>
      <c r="O140" s="46"/>
      <c r="P140" s="46"/>
      <c r="Q140" s="46"/>
      <c r="R140" s="46"/>
      <c r="S140" s="46"/>
      <c r="T140" s="46"/>
      <c r="U140" s="46"/>
      <c r="V140" s="46"/>
      <c r="W140" s="46"/>
      <c r="X140" s="46"/>
      <c r="Y140" s="46"/>
      <c r="Z140" s="333"/>
      <c r="AA140" s="392"/>
      <c r="AB140" s="8" t="str">
        <f t="shared" si="2"/>
        <v/>
      </c>
      <c r="AC140" s="3"/>
      <c r="AD140" s="1"/>
    </row>
    <row r="141" spans="2:36" ht="30" hidden="1" customHeight="1" thickTop="1" thickBot="1" x14ac:dyDescent="0.35">
      <c r="B141" s="1"/>
      <c r="C141" s="558"/>
      <c r="D141" s="377"/>
      <c r="E141" s="367"/>
      <c r="F141" s="538"/>
      <c r="G141" s="528"/>
      <c r="H141" s="528"/>
      <c r="I141" s="528"/>
      <c r="J141" s="528"/>
      <c r="K141" s="529"/>
      <c r="L141" s="529"/>
      <c r="M141" s="529"/>
      <c r="N141" s="529"/>
      <c r="O141" s="529"/>
      <c r="P141" s="529"/>
      <c r="Q141" s="529"/>
      <c r="R141" s="529"/>
      <c r="S141" s="529"/>
      <c r="T141" s="529"/>
      <c r="U141" s="529"/>
      <c r="V141" s="529"/>
      <c r="W141" s="529"/>
      <c r="X141" s="529"/>
      <c r="Y141" s="529"/>
      <c r="Z141" s="531"/>
      <c r="AA141" s="391"/>
      <c r="AB141" s="8" t="str">
        <f t="shared" si="2"/>
        <v/>
      </c>
      <c r="AC141" s="3"/>
      <c r="AD141" s="1"/>
    </row>
    <row r="142" spans="2:36" ht="30" hidden="1" customHeight="1" thickTop="1" thickBot="1" x14ac:dyDescent="0.35">
      <c r="B142" s="1"/>
      <c r="C142" s="558"/>
      <c r="D142" s="377"/>
      <c r="E142" s="367"/>
      <c r="F142" s="538"/>
      <c r="G142" s="528"/>
      <c r="H142" s="528"/>
      <c r="I142" s="528"/>
      <c r="J142" s="528"/>
      <c r="K142" s="529"/>
      <c r="L142" s="529"/>
      <c r="M142" s="529"/>
      <c r="N142" s="529"/>
      <c r="O142" s="529"/>
      <c r="P142" s="529"/>
      <c r="Q142" s="529"/>
      <c r="R142" s="529"/>
      <c r="S142" s="529"/>
      <c r="T142" s="529"/>
      <c r="U142" s="529"/>
      <c r="V142" s="529"/>
      <c r="W142" s="529"/>
      <c r="X142" s="529"/>
      <c r="Y142" s="529"/>
      <c r="Z142" s="531"/>
      <c r="AA142" s="391"/>
      <c r="AB142" s="8" t="str">
        <f t="shared" si="2"/>
        <v/>
      </c>
      <c r="AC142" s="3"/>
      <c r="AD142" s="1"/>
    </row>
    <row r="143" spans="2:36" ht="30" hidden="1" customHeight="1" thickTop="1" thickBot="1" x14ac:dyDescent="0.35">
      <c r="B143" s="1"/>
      <c r="C143" s="558"/>
      <c r="D143" s="378"/>
      <c r="E143" s="385"/>
      <c r="F143" s="538"/>
      <c r="G143" s="528"/>
      <c r="H143" s="528"/>
      <c r="I143" s="528"/>
      <c r="J143" s="528"/>
      <c r="K143" s="529"/>
      <c r="L143" s="529"/>
      <c r="M143" s="529"/>
      <c r="N143" s="529"/>
      <c r="O143" s="529"/>
      <c r="P143" s="529"/>
      <c r="Q143" s="529"/>
      <c r="R143" s="529"/>
      <c r="S143" s="529"/>
      <c r="T143" s="529"/>
      <c r="U143" s="529"/>
      <c r="V143" s="529"/>
      <c r="W143" s="529"/>
      <c r="X143" s="529"/>
      <c r="Y143" s="529"/>
      <c r="Z143" s="531"/>
      <c r="AA143" s="391"/>
      <c r="AB143" s="8" t="str">
        <f t="shared" si="2"/>
        <v/>
      </c>
      <c r="AC143" s="3"/>
      <c r="AD143" s="1"/>
    </row>
    <row r="144" spans="2:36" ht="30" hidden="1" customHeight="1" thickTop="1" thickBot="1" x14ac:dyDescent="0.35">
      <c r="B144" s="1"/>
      <c r="C144" s="558"/>
      <c r="D144" s="378"/>
      <c r="E144" s="385"/>
      <c r="F144" s="538"/>
      <c r="G144" s="528"/>
      <c r="H144" s="528"/>
      <c r="I144" s="528"/>
      <c r="J144" s="528"/>
      <c r="K144" s="529"/>
      <c r="L144" s="529"/>
      <c r="M144" s="529"/>
      <c r="N144" s="529"/>
      <c r="O144" s="529"/>
      <c r="P144" s="529"/>
      <c r="Q144" s="529"/>
      <c r="R144" s="529"/>
      <c r="S144" s="529"/>
      <c r="T144" s="529"/>
      <c r="U144" s="529"/>
      <c r="V144" s="529"/>
      <c r="W144" s="529"/>
      <c r="X144" s="529"/>
      <c r="Y144" s="529"/>
      <c r="Z144" s="531"/>
      <c r="AA144" s="391"/>
      <c r="AB144" s="8" t="str">
        <f t="shared" si="2"/>
        <v/>
      </c>
      <c r="AC144" s="3"/>
      <c r="AD144" s="1"/>
    </row>
    <row r="145" spans="2:30" ht="30" hidden="1" customHeight="1" thickTop="1" thickBot="1" x14ac:dyDescent="0.35">
      <c r="B145" s="1"/>
      <c r="C145" s="558"/>
      <c r="D145" s="377"/>
      <c r="E145" s="367"/>
      <c r="F145" s="538"/>
      <c r="G145" s="528"/>
      <c r="H145" s="528"/>
      <c r="I145" s="528"/>
      <c r="J145" s="528"/>
      <c r="K145" s="529"/>
      <c r="L145" s="529"/>
      <c r="M145" s="529"/>
      <c r="N145" s="529"/>
      <c r="O145" s="529"/>
      <c r="P145" s="529"/>
      <c r="Q145" s="529"/>
      <c r="R145" s="529"/>
      <c r="S145" s="529"/>
      <c r="T145" s="529"/>
      <c r="U145" s="529"/>
      <c r="V145" s="529"/>
      <c r="W145" s="529"/>
      <c r="X145" s="529"/>
      <c r="Y145" s="529"/>
      <c r="Z145" s="531"/>
      <c r="AA145" s="391"/>
      <c r="AB145" s="8" t="str">
        <f t="shared" si="2"/>
        <v/>
      </c>
      <c r="AC145" s="3"/>
      <c r="AD145" s="1"/>
    </row>
    <row r="146" spans="2:30" ht="30" hidden="1" customHeight="1" thickTop="1" thickBot="1" x14ac:dyDescent="0.35">
      <c r="B146" s="1"/>
      <c r="C146" s="558"/>
      <c r="D146" s="378"/>
      <c r="E146" s="385"/>
      <c r="F146" s="538"/>
      <c r="G146" s="528"/>
      <c r="H146" s="528"/>
      <c r="I146" s="528"/>
      <c r="J146" s="528"/>
      <c r="K146" s="529"/>
      <c r="L146" s="529"/>
      <c r="M146" s="529"/>
      <c r="N146" s="529"/>
      <c r="O146" s="529"/>
      <c r="P146" s="529"/>
      <c r="Q146" s="529"/>
      <c r="R146" s="529"/>
      <c r="S146" s="529"/>
      <c r="T146" s="529"/>
      <c r="U146" s="529"/>
      <c r="V146" s="529"/>
      <c r="W146" s="529"/>
      <c r="X146" s="529"/>
      <c r="Y146" s="529"/>
      <c r="Z146" s="531"/>
      <c r="AA146" s="391"/>
      <c r="AB146" s="8" t="str">
        <f t="shared" si="2"/>
        <v/>
      </c>
      <c r="AC146" s="3"/>
      <c r="AD146" s="1"/>
    </row>
    <row r="147" spans="2:30" ht="30" hidden="1" customHeight="1" thickTop="1" thickBot="1" x14ac:dyDescent="0.35">
      <c r="B147" s="1"/>
      <c r="C147" s="558"/>
      <c r="D147" s="377"/>
      <c r="E147" s="367"/>
      <c r="F147" s="538"/>
      <c r="G147" s="528"/>
      <c r="H147" s="528"/>
      <c r="I147" s="528"/>
      <c r="J147" s="528"/>
      <c r="K147" s="529"/>
      <c r="L147" s="529"/>
      <c r="M147" s="529"/>
      <c r="N147" s="529"/>
      <c r="O147" s="529"/>
      <c r="P147" s="529"/>
      <c r="Q147" s="529"/>
      <c r="R147" s="529"/>
      <c r="S147" s="529"/>
      <c r="T147" s="529"/>
      <c r="U147" s="529"/>
      <c r="V147" s="529"/>
      <c r="W147" s="529"/>
      <c r="X147" s="529"/>
      <c r="Y147" s="529"/>
      <c r="Z147" s="531"/>
      <c r="AA147" s="391"/>
      <c r="AB147" s="8" t="str">
        <f t="shared" si="2"/>
        <v/>
      </c>
      <c r="AC147" s="3"/>
      <c r="AD147" s="1"/>
    </row>
    <row r="148" spans="2:30" ht="30" hidden="1" customHeight="1" thickTop="1" thickBot="1" x14ac:dyDescent="0.35">
      <c r="B148" s="1"/>
      <c r="C148" s="558"/>
      <c r="D148" s="377"/>
      <c r="E148" s="367"/>
      <c r="F148" s="538"/>
      <c r="G148" s="528"/>
      <c r="H148" s="528"/>
      <c r="I148" s="528"/>
      <c r="J148" s="528"/>
      <c r="K148" s="529"/>
      <c r="L148" s="529"/>
      <c r="M148" s="529"/>
      <c r="N148" s="529"/>
      <c r="O148" s="529"/>
      <c r="P148" s="529"/>
      <c r="Q148" s="529"/>
      <c r="R148" s="529"/>
      <c r="S148" s="529"/>
      <c r="T148" s="529"/>
      <c r="U148" s="529"/>
      <c r="V148" s="529"/>
      <c r="W148" s="529"/>
      <c r="X148" s="529"/>
      <c r="Y148" s="529"/>
      <c r="Z148" s="531"/>
      <c r="AA148" s="391"/>
      <c r="AB148" s="8" t="str">
        <f t="shared" si="2"/>
        <v/>
      </c>
      <c r="AC148" s="3"/>
      <c r="AD148" s="1"/>
    </row>
    <row r="149" spans="2:30" ht="30" hidden="1" customHeight="1" thickTop="1" thickBot="1" x14ac:dyDescent="0.35">
      <c r="B149" s="1"/>
      <c r="C149" s="558"/>
      <c r="D149" s="378"/>
      <c r="E149" s="385"/>
      <c r="F149" s="538"/>
      <c r="G149" s="528"/>
      <c r="H149" s="528"/>
      <c r="I149" s="528"/>
      <c r="J149" s="528"/>
      <c r="K149" s="529"/>
      <c r="L149" s="529"/>
      <c r="M149" s="529"/>
      <c r="N149" s="529"/>
      <c r="O149" s="529"/>
      <c r="P149" s="529"/>
      <c r="Q149" s="529"/>
      <c r="R149" s="529"/>
      <c r="S149" s="529"/>
      <c r="T149" s="529"/>
      <c r="U149" s="529"/>
      <c r="V149" s="529"/>
      <c r="W149" s="529"/>
      <c r="X149" s="529"/>
      <c r="Y149" s="529"/>
      <c r="Z149" s="531"/>
      <c r="AA149" s="391"/>
      <c r="AB149" s="8" t="str">
        <f t="shared" si="2"/>
        <v/>
      </c>
      <c r="AC149" s="3"/>
      <c r="AD149" s="1"/>
    </row>
    <row r="150" spans="2:30" ht="30" hidden="1" customHeight="1" thickTop="1" thickBot="1" x14ac:dyDescent="0.35">
      <c r="B150" s="1"/>
      <c r="C150" s="558"/>
      <c r="D150" s="378"/>
      <c r="E150" s="385"/>
      <c r="F150" s="538"/>
      <c r="G150" s="528"/>
      <c r="H150" s="528"/>
      <c r="I150" s="528"/>
      <c r="J150" s="528"/>
      <c r="K150" s="529"/>
      <c r="L150" s="529"/>
      <c r="M150" s="529"/>
      <c r="N150" s="529"/>
      <c r="O150" s="529"/>
      <c r="P150" s="529"/>
      <c r="Q150" s="529"/>
      <c r="R150" s="529"/>
      <c r="S150" s="529"/>
      <c r="T150" s="529"/>
      <c r="U150" s="529"/>
      <c r="V150" s="529"/>
      <c r="W150" s="529"/>
      <c r="X150" s="529"/>
      <c r="Y150" s="529"/>
      <c r="Z150" s="531"/>
      <c r="AA150" s="391"/>
      <c r="AB150" s="8" t="str">
        <f t="shared" si="2"/>
        <v/>
      </c>
      <c r="AC150" s="3"/>
      <c r="AD150" s="1"/>
    </row>
    <row r="151" spans="2:30" ht="30" hidden="1" customHeight="1" thickTop="1" thickBot="1" x14ac:dyDescent="0.35">
      <c r="B151" s="1"/>
      <c r="C151" s="558"/>
      <c r="D151" s="377"/>
      <c r="E151" s="367"/>
      <c r="F151" s="538"/>
      <c r="G151" s="528"/>
      <c r="H151" s="528"/>
      <c r="I151" s="528"/>
      <c r="J151" s="528"/>
      <c r="K151" s="529"/>
      <c r="L151" s="529"/>
      <c r="M151" s="529"/>
      <c r="N151" s="529"/>
      <c r="O151" s="529"/>
      <c r="P151" s="529"/>
      <c r="Q151" s="529"/>
      <c r="R151" s="529"/>
      <c r="S151" s="529"/>
      <c r="T151" s="529"/>
      <c r="U151" s="529"/>
      <c r="V151" s="529"/>
      <c r="W151" s="529"/>
      <c r="X151" s="529"/>
      <c r="Y151" s="529"/>
      <c r="Z151" s="531"/>
      <c r="AA151" s="391"/>
      <c r="AB151" s="8" t="str">
        <f t="shared" si="2"/>
        <v/>
      </c>
      <c r="AC151" s="3"/>
      <c r="AD151" s="1"/>
    </row>
    <row r="152" spans="2:30" ht="30" hidden="1" customHeight="1" thickTop="1" thickBot="1" x14ac:dyDescent="0.35">
      <c r="B152" s="1"/>
      <c r="C152" s="558"/>
      <c r="D152" s="377"/>
      <c r="E152" s="367"/>
      <c r="F152" s="538"/>
      <c r="G152" s="528"/>
      <c r="H152" s="528"/>
      <c r="I152" s="528"/>
      <c r="J152" s="528"/>
      <c r="K152" s="529"/>
      <c r="L152" s="529"/>
      <c r="M152" s="529"/>
      <c r="N152" s="529"/>
      <c r="O152" s="529"/>
      <c r="P152" s="529"/>
      <c r="Q152" s="529"/>
      <c r="R152" s="529"/>
      <c r="S152" s="529"/>
      <c r="T152" s="529"/>
      <c r="U152" s="529"/>
      <c r="V152" s="529"/>
      <c r="W152" s="529"/>
      <c r="X152" s="529"/>
      <c r="Y152" s="529"/>
      <c r="Z152" s="531"/>
      <c r="AA152" s="391"/>
      <c r="AB152" s="8" t="str">
        <f t="shared" si="2"/>
        <v/>
      </c>
      <c r="AC152" s="3"/>
      <c r="AD152" s="1"/>
    </row>
    <row r="153" spans="2:30" ht="30" hidden="1" customHeight="1" thickTop="1" thickBot="1" x14ac:dyDescent="0.35">
      <c r="B153" s="1"/>
      <c r="C153" s="558"/>
      <c r="D153" s="378"/>
      <c r="E153" s="385"/>
      <c r="F153" s="538"/>
      <c r="G153" s="528"/>
      <c r="H153" s="528"/>
      <c r="I153" s="528"/>
      <c r="J153" s="528"/>
      <c r="K153" s="529"/>
      <c r="L153" s="529"/>
      <c r="M153" s="529"/>
      <c r="N153" s="529"/>
      <c r="O153" s="529"/>
      <c r="P153" s="529"/>
      <c r="Q153" s="529"/>
      <c r="R153" s="529"/>
      <c r="S153" s="529"/>
      <c r="T153" s="529"/>
      <c r="U153" s="529"/>
      <c r="V153" s="529"/>
      <c r="W153" s="529"/>
      <c r="X153" s="529"/>
      <c r="Y153" s="529"/>
      <c r="Z153" s="531"/>
      <c r="AA153" s="391"/>
      <c r="AB153" s="8" t="str">
        <f t="shared" si="2"/>
        <v/>
      </c>
      <c r="AC153" s="3"/>
      <c r="AD153" s="1"/>
    </row>
    <row r="154" spans="2:30" ht="30" hidden="1" customHeight="1" thickTop="1" thickBot="1" x14ac:dyDescent="0.35">
      <c r="B154" s="1"/>
      <c r="C154" s="558"/>
      <c r="D154" s="378"/>
      <c r="E154" s="385"/>
      <c r="F154" s="538"/>
      <c r="G154" s="528"/>
      <c r="H154" s="528"/>
      <c r="I154" s="528"/>
      <c r="J154" s="528"/>
      <c r="K154" s="529"/>
      <c r="L154" s="529"/>
      <c r="M154" s="529"/>
      <c r="N154" s="529"/>
      <c r="O154" s="529"/>
      <c r="P154" s="529"/>
      <c r="Q154" s="529"/>
      <c r="R154" s="529"/>
      <c r="S154" s="529"/>
      <c r="T154" s="529"/>
      <c r="U154" s="529"/>
      <c r="V154" s="529"/>
      <c r="W154" s="529"/>
      <c r="X154" s="529"/>
      <c r="Y154" s="529"/>
      <c r="Z154" s="531"/>
      <c r="AA154" s="391"/>
      <c r="AB154" s="8" t="str">
        <f t="shared" si="2"/>
        <v/>
      </c>
      <c r="AC154" s="3"/>
      <c r="AD154" s="1"/>
    </row>
    <row r="155" spans="2:30" ht="30" hidden="1" customHeight="1" thickTop="1" thickBot="1" x14ac:dyDescent="0.35">
      <c r="B155" s="1"/>
      <c r="C155" s="558"/>
      <c r="D155" s="377"/>
      <c r="E155" s="367"/>
      <c r="F155" s="538"/>
      <c r="G155" s="528"/>
      <c r="H155" s="528"/>
      <c r="I155" s="528"/>
      <c r="J155" s="528"/>
      <c r="K155" s="529"/>
      <c r="L155" s="529"/>
      <c r="M155" s="529"/>
      <c r="N155" s="529"/>
      <c r="O155" s="529"/>
      <c r="P155" s="529"/>
      <c r="Q155" s="529"/>
      <c r="R155" s="529"/>
      <c r="S155" s="529"/>
      <c r="T155" s="529"/>
      <c r="U155" s="529"/>
      <c r="V155" s="529"/>
      <c r="W155" s="529"/>
      <c r="X155" s="529"/>
      <c r="Y155" s="529"/>
      <c r="Z155" s="531"/>
      <c r="AA155" s="391"/>
      <c r="AB155" s="8" t="str">
        <f t="shared" si="2"/>
        <v/>
      </c>
      <c r="AC155" s="3"/>
      <c r="AD155" s="1"/>
    </row>
    <row r="156" spans="2:30" ht="30" hidden="1" customHeight="1" thickTop="1" thickBot="1" x14ac:dyDescent="0.35">
      <c r="B156" s="1"/>
      <c r="C156" s="558"/>
      <c r="D156" s="378"/>
      <c r="E156" s="385"/>
      <c r="F156" s="538"/>
      <c r="G156" s="528"/>
      <c r="H156" s="528"/>
      <c r="I156" s="528"/>
      <c r="J156" s="528"/>
      <c r="K156" s="529"/>
      <c r="L156" s="529"/>
      <c r="M156" s="529"/>
      <c r="N156" s="529"/>
      <c r="O156" s="529"/>
      <c r="P156" s="529"/>
      <c r="Q156" s="529"/>
      <c r="R156" s="529"/>
      <c r="S156" s="529"/>
      <c r="T156" s="529"/>
      <c r="U156" s="529"/>
      <c r="V156" s="529"/>
      <c r="W156" s="529"/>
      <c r="X156" s="529"/>
      <c r="Y156" s="529"/>
      <c r="Z156" s="531"/>
      <c r="AA156" s="391"/>
      <c r="AB156" s="8" t="str">
        <f t="shared" si="2"/>
        <v/>
      </c>
      <c r="AC156" s="3"/>
      <c r="AD156" s="1"/>
    </row>
    <row r="157" spans="2:30" ht="30" hidden="1" customHeight="1" thickTop="1" thickBot="1" x14ac:dyDescent="0.35">
      <c r="B157" s="1"/>
      <c r="C157" s="558"/>
      <c r="D157" s="377"/>
      <c r="E157" s="367"/>
      <c r="F157" s="538"/>
      <c r="G157" s="528"/>
      <c r="H157" s="528"/>
      <c r="I157" s="528"/>
      <c r="J157" s="528"/>
      <c r="K157" s="529"/>
      <c r="L157" s="529"/>
      <c r="M157" s="529"/>
      <c r="N157" s="529"/>
      <c r="O157" s="529"/>
      <c r="P157" s="529"/>
      <c r="Q157" s="529"/>
      <c r="R157" s="529"/>
      <c r="S157" s="529"/>
      <c r="T157" s="529"/>
      <c r="U157" s="529"/>
      <c r="V157" s="529"/>
      <c r="W157" s="529"/>
      <c r="X157" s="529"/>
      <c r="Y157" s="529"/>
      <c r="Z157" s="531"/>
      <c r="AA157" s="391"/>
      <c r="AB157" s="8" t="str">
        <f t="shared" si="2"/>
        <v/>
      </c>
      <c r="AC157" s="3"/>
      <c r="AD157" s="1"/>
    </row>
    <row r="158" spans="2:30" ht="30" hidden="1" customHeight="1" thickTop="1" thickBot="1" x14ac:dyDescent="0.35">
      <c r="B158" s="1"/>
      <c r="C158" s="558"/>
      <c r="D158" s="377"/>
      <c r="E158" s="367"/>
      <c r="F158" s="538"/>
      <c r="G158" s="528"/>
      <c r="H158" s="528"/>
      <c r="I158" s="528"/>
      <c r="J158" s="528"/>
      <c r="K158" s="529"/>
      <c r="L158" s="529"/>
      <c r="M158" s="529"/>
      <c r="N158" s="529"/>
      <c r="O158" s="529"/>
      <c r="P158" s="529"/>
      <c r="Q158" s="529"/>
      <c r="R158" s="529"/>
      <c r="S158" s="529"/>
      <c r="T158" s="529"/>
      <c r="U158" s="529"/>
      <c r="V158" s="529"/>
      <c r="W158" s="529"/>
      <c r="X158" s="529"/>
      <c r="Y158" s="529"/>
      <c r="Z158" s="531"/>
      <c r="AA158" s="391"/>
      <c r="AB158" s="8" t="str">
        <f t="shared" si="2"/>
        <v/>
      </c>
      <c r="AC158" s="3"/>
      <c r="AD158" s="1"/>
    </row>
    <row r="159" spans="2:30" ht="30" hidden="1" customHeight="1" thickTop="1" thickBot="1" x14ac:dyDescent="0.35">
      <c r="B159" s="1"/>
      <c r="C159" s="558"/>
      <c r="D159" s="378"/>
      <c r="E159" s="385"/>
      <c r="F159" s="538"/>
      <c r="G159" s="528"/>
      <c r="H159" s="528"/>
      <c r="I159" s="528"/>
      <c r="J159" s="528"/>
      <c r="K159" s="529"/>
      <c r="L159" s="529"/>
      <c r="M159" s="529"/>
      <c r="N159" s="529"/>
      <c r="O159" s="529"/>
      <c r="P159" s="529"/>
      <c r="Q159" s="529"/>
      <c r="R159" s="529"/>
      <c r="S159" s="529"/>
      <c r="T159" s="529"/>
      <c r="U159" s="529"/>
      <c r="V159" s="529"/>
      <c r="W159" s="529"/>
      <c r="X159" s="529"/>
      <c r="Y159" s="529"/>
      <c r="Z159" s="531"/>
      <c r="AA159" s="391"/>
      <c r="AB159" s="8" t="str">
        <f t="shared" si="2"/>
        <v/>
      </c>
      <c r="AC159" s="3"/>
      <c r="AD159" s="1"/>
    </row>
    <row r="160" spans="2:30" ht="30" hidden="1" customHeight="1" thickTop="1" thickBot="1" x14ac:dyDescent="0.35">
      <c r="B160" s="1"/>
      <c r="C160" s="558"/>
      <c r="D160" s="378"/>
      <c r="E160" s="385"/>
      <c r="F160" s="538"/>
      <c r="G160" s="528"/>
      <c r="H160" s="528"/>
      <c r="I160" s="528"/>
      <c r="J160" s="528"/>
      <c r="K160" s="529"/>
      <c r="L160" s="529"/>
      <c r="M160" s="529"/>
      <c r="N160" s="529"/>
      <c r="O160" s="529"/>
      <c r="P160" s="529"/>
      <c r="Q160" s="529"/>
      <c r="R160" s="529"/>
      <c r="S160" s="529"/>
      <c r="T160" s="529"/>
      <c r="U160" s="529"/>
      <c r="V160" s="529"/>
      <c r="W160" s="529"/>
      <c r="X160" s="529"/>
      <c r="Y160" s="529"/>
      <c r="Z160" s="531"/>
      <c r="AA160" s="391"/>
      <c r="AB160" s="8" t="str">
        <f t="shared" si="2"/>
        <v/>
      </c>
      <c r="AC160" s="3"/>
      <c r="AD160" s="1"/>
    </row>
    <row r="161" spans="2:36" ht="30" hidden="1" customHeight="1" thickTop="1" thickBot="1" x14ac:dyDescent="0.35">
      <c r="B161" s="1"/>
      <c r="C161" s="558"/>
      <c r="D161" s="377"/>
      <c r="E161" s="367"/>
      <c r="F161" s="538"/>
      <c r="G161" s="528"/>
      <c r="H161" s="528"/>
      <c r="I161" s="528"/>
      <c r="J161" s="528"/>
      <c r="K161" s="529"/>
      <c r="L161" s="529"/>
      <c r="M161" s="529"/>
      <c r="N161" s="529"/>
      <c r="O161" s="529"/>
      <c r="P161" s="529"/>
      <c r="Q161" s="529"/>
      <c r="R161" s="529"/>
      <c r="S161" s="529"/>
      <c r="T161" s="529"/>
      <c r="U161" s="529"/>
      <c r="V161" s="529"/>
      <c r="W161" s="529"/>
      <c r="X161" s="529"/>
      <c r="Y161" s="529"/>
      <c r="Z161" s="531"/>
      <c r="AA161" s="391"/>
      <c r="AB161" s="8" t="str">
        <f t="shared" si="2"/>
        <v/>
      </c>
      <c r="AC161" s="3"/>
      <c r="AD161" s="1"/>
    </row>
    <row r="162" spans="2:36" ht="30" hidden="1" customHeight="1" thickTop="1" thickBot="1" x14ac:dyDescent="0.35">
      <c r="B162" s="1"/>
      <c r="C162" s="558"/>
      <c r="D162" s="377"/>
      <c r="E162" s="367"/>
      <c r="F162" s="538"/>
      <c r="G162" s="528"/>
      <c r="H162" s="528"/>
      <c r="I162" s="528"/>
      <c r="J162" s="528"/>
      <c r="K162" s="529"/>
      <c r="L162" s="529"/>
      <c r="M162" s="529"/>
      <c r="N162" s="529"/>
      <c r="O162" s="529"/>
      <c r="P162" s="529"/>
      <c r="Q162" s="529"/>
      <c r="R162" s="529"/>
      <c r="S162" s="529"/>
      <c r="T162" s="529"/>
      <c r="U162" s="529"/>
      <c r="V162" s="529"/>
      <c r="W162" s="529"/>
      <c r="X162" s="529"/>
      <c r="Y162" s="529"/>
      <c r="Z162" s="531"/>
      <c r="AA162" s="391"/>
      <c r="AB162" s="8" t="str">
        <f t="shared" si="2"/>
        <v/>
      </c>
      <c r="AC162" s="3"/>
      <c r="AD162" s="1"/>
    </row>
    <row r="163" spans="2:36" ht="30" hidden="1" customHeight="1" thickTop="1" thickBot="1" x14ac:dyDescent="0.35">
      <c r="B163" s="1"/>
      <c r="C163" s="558"/>
      <c r="D163" s="378"/>
      <c r="E163" s="385"/>
      <c r="F163" s="538"/>
      <c r="G163" s="528"/>
      <c r="H163" s="528"/>
      <c r="I163" s="528"/>
      <c r="J163" s="528"/>
      <c r="K163" s="529"/>
      <c r="L163" s="529"/>
      <c r="M163" s="529"/>
      <c r="N163" s="529"/>
      <c r="O163" s="529"/>
      <c r="P163" s="529"/>
      <c r="Q163" s="529"/>
      <c r="R163" s="529"/>
      <c r="S163" s="529"/>
      <c r="T163" s="529"/>
      <c r="U163" s="529"/>
      <c r="V163" s="529"/>
      <c r="W163" s="529"/>
      <c r="X163" s="529"/>
      <c r="Y163" s="529"/>
      <c r="Z163" s="531"/>
      <c r="AA163" s="391"/>
      <c r="AB163" s="8" t="str">
        <f t="shared" si="2"/>
        <v/>
      </c>
      <c r="AC163" s="3"/>
      <c r="AD163" s="1"/>
    </row>
    <row r="164" spans="2:36" ht="30" hidden="1" customHeight="1" thickTop="1" thickBot="1" x14ac:dyDescent="0.35">
      <c r="B164" s="1"/>
      <c r="C164" s="558"/>
      <c r="D164" s="378"/>
      <c r="E164" s="385"/>
      <c r="F164" s="538"/>
      <c r="G164" s="528"/>
      <c r="H164" s="528"/>
      <c r="I164" s="528"/>
      <c r="J164" s="528"/>
      <c r="K164" s="529"/>
      <c r="L164" s="529"/>
      <c r="M164" s="529"/>
      <c r="N164" s="529"/>
      <c r="O164" s="529"/>
      <c r="P164" s="529"/>
      <c r="Q164" s="529"/>
      <c r="R164" s="529"/>
      <c r="S164" s="529"/>
      <c r="T164" s="529"/>
      <c r="U164" s="529"/>
      <c r="V164" s="529"/>
      <c r="W164" s="529"/>
      <c r="X164" s="529"/>
      <c r="Y164" s="529"/>
      <c r="Z164" s="531"/>
      <c r="AA164" s="391"/>
      <c r="AB164" s="8" t="str">
        <f t="shared" si="2"/>
        <v/>
      </c>
      <c r="AC164" s="3"/>
      <c r="AD164" s="1"/>
    </row>
    <row r="165" spans="2:36" ht="30" hidden="1" customHeight="1" thickTop="1" thickBot="1" x14ac:dyDescent="0.35">
      <c r="B165" s="1"/>
      <c r="C165" s="558"/>
      <c r="D165" s="377"/>
      <c r="E165" s="367"/>
      <c r="F165" s="538"/>
      <c r="G165" s="528"/>
      <c r="H165" s="528"/>
      <c r="I165" s="528"/>
      <c r="J165" s="528"/>
      <c r="K165" s="529"/>
      <c r="L165" s="529"/>
      <c r="M165" s="529"/>
      <c r="N165" s="529"/>
      <c r="O165" s="529"/>
      <c r="P165" s="529"/>
      <c r="Q165" s="529"/>
      <c r="R165" s="529"/>
      <c r="S165" s="529"/>
      <c r="T165" s="529"/>
      <c r="U165" s="529"/>
      <c r="V165" s="529"/>
      <c r="W165" s="529"/>
      <c r="X165" s="529"/>
      <c r="Y165" s="529"/>
      <c r="Z165" s="531"/>
      <c r="AA165" s="391"/>
      <c r="AB165" s="8" t="str">
        <f t="shared" si="2"/>
        <v/>
      </c>
      <c r="AC165" s="3"/>
      <c r="AD165" s="1"/>
    </row>
    <row r="166" spans="2:36" s="19" customFormat="1" ht="30" hidden="1" customHeight="1" thickTop="1" thickBot="1" x14ac:dyDescent="0.35">
      <c r="B166" s="154"/>
      <c r="C166" s="558"/>
      <c r="D166" s="378"/>
      <c r="E166" s="385"/>
      <c r="F166" s="538"/>
      <c r="G166" s="528"/>
      <c r="H166" s="528"/>
      <c r="I166" s="528"/>
      <c r="J166" s="528"/>
      <c r="K166" s="530"/>
      <c r="L166" s="530"/>
      <c r="M166" s="530"/>
      <c r="N166" s="530"/>
      <c r="O166" s="530"/>
      <c r="P166" s="530"/>
      <c r="Q166" s="530"/>
      <c r="R166" s="530"/>
      <c r="S166" s="530"/>
      <c r="T166" s="530"/>
      <c r="U166" s="530"/>
      <c r="V166" s="530"/>
      <c r="W166" s="530"/>
      <c r="X166" s="530"/>
      <c r="Y166" s="530"/>
      <c r="Z166" s="532"/>
      <c r="AA166" s="397"/>
      <c r="AB166" s="13" t="str">
        <f t="shared" si="2"/>
        <v/>
      </c>
      <c r="AC166" s="155"/>
      <c r="AD166" s="154"/>
      <c r="AG166" s="156"/>
      <c r="AH166" s="156"/>
      <c r="AI166" s="156"/>
      <c r="AJ166" s="156"/>
    </row>
    <row r="167" spans="2:36" ht="30" hidden="1" customHeight="1" thickTop="1" thickBot="1" x14ac:dyDescent="0.35">
      <c r="B167" s="1"/>
      <c r="C167" s="558"/>
      <c r="D167" s="377"/>
      <c r="E167" s="367"/>
      <c r="F167" s="538"/>
      <c r="G167" s="528"/>
      <c r="H167" s="528"/>
      <c r="I167" s="528"/>
      <c r="J167" s="528"/>
      <c r="K167" s="529"/>
      <c r="L167" s="529"/>
      <c r="M167" s="529"/>
      <c r="N167" s="529"/>
      <c r="O167" s="529"/>
      <c r="P167" s="529"/>
      <c r="Q167" s="529"/>
      <c r="R167" s="529"/>
      <c r="S167" s="529"/>
      <c r="T167" s="529"/>
      <c r="U167" s="529"/>
      <c r="V167" s="529"/>
      <c r="W167" s="529"/>
      <c r="X167" s="529"/>
      <c r="Y167" s="529"/>
      <c r="Z167" s="531"/>
      <c r="AA167" s="391"/>
      <c r="AB167" s="8" t="str">
        <f t="shared" si="2"/>
        <v/>
      </c>
      <c r="AC167" s="3"/>
      <c r="AD167" s="1"/>
    </row>
    <row r="168" spans="2:36" ht="30" hidden="1" customHeight="1" thickTop="1" thickBot="1" x14ac:dyDescent="0.35">
      <c r="B168" s="1"/>
      <c r="C168" s="558"/>
      <c r="D168" s="377"/>
      <c r="E168" s="367"/>
      <c r="F168" s="538"/>
      <c r="G168" s="528"/>
      <c r="H168" s="528"/>
      <c r="I168" s="528"/>
      <c r="J168" s="528"/>
      <c r="K168" s="529"/>
      <c r="L168" s="529"/>
      <c r="M168" s="529"/>
      <c r="N168" s="529"/>
      <c r="O168" s="529"/>
      <c r="P168" s="529"/>
      <c r="Q168" s="529"/>
      <c r="R168" s="529"/>
      <c r="S168" s="529"/>
      <c r="T168" s="529"/>
      <c r="U168" s="529"/>
      <c r="V168" s="529"/>
      <c r="W168" s="529"/>
      <c r="X168" s="529"/>
      <c r="Y168" s="529"/>
      <c r="Z168" s="531"/>
      <c r="AA168" s="391"/>
      <c r="AB168" s="8" t="str">
        <f t="shared" si="2"/>
        <v/>
      </c>
      <c r="AC168" s="3"/>
      <c r="AD168" s="1"/>
    </row>
    <row r="169" spans="2:36" ht="30" hidden="1" customHeight="1" thickTop="1" thickBot="1" x14ac:dyDescent="0.35">
      <c r="B169" s="1"/>
      <c r="C169" s="558"/>
      <c r="D169" s="378"/>
      <c r="E169" s="385"/>
      <c r="F169" s="538"/>
      <c r="G169" s="528"/>
      <c r="H169" s="528"/>
      <c r="I169" s="528"/>
      <c r="J169" s="528"/>
      <c r="K169" s="529"/>
      <c r="L169" s="529"/>
      <c r="M169" s="529"/>
      <c r="N169" s="529"/>
      <c r="O169" s="529"/>
      <c r="P169" s="529"/>
      <c r="Q169" s="529"/>
      <c r="R169" s="529"/>
      <c r="S169" s="529"/>
      <c r="T169" s="529"/>
      <c r="U169" s="529"/>
      <c r="V169" s="529"/>
      <c r="W169" s="529"/>
      <c r="X169" s="529"/>
      <c r="Y169" s="529"/>
      <c r="Z169" s="531"/>
      <c r="AA169" s="391"/>
      <c r="AB169" s="8" t="str">
        <f t="shared" si="2"/>
        <v/>
      </c>
      <c r="AC169" s="3"/>
      <c r="AD169" s="1"/>
    </row>
    <row r="170" spans="2:36" ht="30" hidden="1" customHeight="1" thickTop="1" thickBot="1" x14ac:dyDescent="0.35">
      <c r="B170" s="1"/>
      <c r="C170" s="558"/>
      <c r="D170" s="378"/>
      <c r="E170" s="385"/>
      <c r="F170" s="538"/>
      <c r="G170" s="528"/>
      <c r="H170" s="528"/>
      <c r="I170" s="528"/>
      <c r="J170" s="528"/>
      <c r="K170" s="529"/>
      <c r="L170" s="529"/>
      <c r="M170" s="529"/>
      <c r="N170" s="529"/>
      <c r="O170" s="529"/>
      <c r="P170" s="529"/>
      <c r="Q170" s="529"/>
      <c r="R170" s="529"/>
      <c r="S170" s="529"/>
      <c r="T170" s="529"/>
      <c r="U170" s="529"/>
      <c r="V170" s="529"/>
      <c r="W170" s="529"/>
      <c r="X170" s="529"/>
      <c r="Y170" s="529"/>
      <c r="Z170" s="531"/>
      <c r="AA170" s="391"/>
      <c r="AB170" s="8" t="str">
        <f t="shared" si="2"/>
        <v/>
      </c>
      <c r="AC170" s="3"/>
      <c r="AD170" s="1"/>
    </row>
    <row r="171" spans="2:36" ht="30" hidden="1" customHeight="1" thickTop="1" thickBot="1" x14ac:dyDescent="0.35">
      <c r="B171" s="1"/>
      <c r="C171" s="558"/>
      <c r="D171" s="377"/>
      <c r="E171" s="367"/>
      <c r="F171" s="538"/>
      <c r="G171" s="528"/>
      <c r="H171" s="528"/>
      <c r="I171" s="528"/>
      <c r="J171" s="528"/>
      <c r="K171" s="529"/>
      <c r="L171" s="529"/>
      <c r="M171" s="529"/>
      <c r="N171" s="529"/>
      <c r="O171" s="529"/>
      <c r="P171" s="529"/>
      <c r="Q171" s="529"/>
      <c r="R171" s="529"/>
      <c r="S171" s="529"/>
      <c r="T171" s="529"/>
      <c r="U171" s="529"/>
      <c r="V171" s="529"/>
      <c r="W171" s="529"/>
      <c r="X171" s="529"/>
      <c r="Y171" s="529"/>
      <c r="Z171" s="531"/>
      <c r="AA171" s="391"/>
      <c r="AB171" s="8" t="str">
        <f t="shared" si="2"/>
        <v/>
      </c>
      <c r="AC171" s="3"/>
      <c r="AD171" s="1"/>
    </row>
    <row r="172" spans="2:36" ht="30" hidden="1" customHeight="1" thickTop="1" thickBot="1" x14ac:dyDescent="0.35">
      <c r="B172" s="1"/>
      <c r="C172" s="558"/>
      <c r="D172" s="377"/>
      <c r="E172" s="367"/>
      <c r="F172" s="538"/>
      <c r="G172" s="528"/>
      <c r="H172" s="528"/>
      <c r="I172" s="528"/>
      <c r="J172" s="528"/>
      <c r="K172" s="529"/>
      <c r="L172" s="529"/>
      <c r="M172" s="529"/>
      <c r="N172" s="529"/>
      <c r="O172" s="529"/>
      <c r="P172" s="529"/>
      <c r="Q172" s="529"/>
      <c r="R172" s="529"/>
      <c r="S172" s="529"/>
      <c r="T172" s="529"/>
      <c r="U172" s="529"/>
      <c r="V172" s="529"/>
      <c r="W172" s="529"/>
      <c r="X172" s="529"/>
      <c r="Y172" s="529"/>
      <c r="Z172" s="531"/>
      <c r="AA172" s="391"/>
      <c r="AB172" s="8" t="str">
        <f t="shared" si="2"/>
        <v/>
      </c>
      <c r="AC172" s="3"/>
      <c r="AD172" s="1"/>
    </row>
    <row r="173" spans="2:36" ht="30" hidden="1" customHeight="1" thickTop="1" thickBot="1" x14ac:dyDescent="0.35">
      <c r="B173" s="1"/>
      <c r="C173" s="558"/>
      <c r="D173" s="378"/>
      <c r="E173" s="385"/>
      <c r="F173" s="538"/>
      <c r="G173" s="528"/>
      <c r="H173" s="528"/>
      <c r="I173" s="528"/>
      <c r="J173" s="528"/>
      <c r="K173" s="529"/>
      <c r="L173" s="529"/>
      <c r="M173" s="529"/>
      <c r="N173" s="529"/>
      <c r="O173" s="529"/>
      <c r="P173" s="529"/>
      <c r="Q173" s="529"/>
      <c r="R173" s="529"/>
      <c r="S173" s="529"/>
      <c r="T173" s="529"/>
      <c r="U173" s="529"/>
      <c r="V173" s="529"/>
      <c r="W173" s="529"/>
      <c r="X173" s="529"/>
      <c r="Y173" s="529"/>
      <c r="Z173" s="531"/>
      <c r="AA173" s="391"/>
      <c r="AB173" s="8" t="str">
        <f t="shared" si="2"/>
        <v/>
      </c>
      <c r="AC173" s="3"/>
      <c r="AD173" s="1"/>
    </row>
    <row r="174" spans="2:36" ht="30" hidden="1" customHeight="1" thickTop="1" thickBot="1" x14ac:dyDescent="0.35">
      <c r="B174" s="1"/>
      <c r="C174" s="558"/>
      <c r="D174" s="378"/>
      <c r="E174" s="385"/>
      <c r="F174" s="538"/>
      <c r="G174" s="528"/>
      <c r="H174" s="528"/>
      <c r="I174" s="528"/>
      <c r="J174" s="528"/>
      <c r="K174" s="529"/>
      <c r="L174" s="529"/>
      <c r="M174" s="529"/>
      <c r="N174" s="529"/>
      <c r="O174" s="529"/>
      <c r="P174" s="529"/>
      <c r="Q174" s="529"/>
      <c r="R174" s="529"/>
      <c r="S174" s="529"/>
      <c r="T174" s="529"/>
      <c r="U174" s="529"/>
      <c r="V174" s="529"/>
      <c r="W174" s="529"/>
      <c r="X174" s="529"/>
      <c r="Y174" s="529"/>
      <c r="Z174" s="531"/>
      <c r="AA174" s="391"/>
      <c r="AB174" s="8" t="str">
        <f t="shared" si="2"/>
        <v/>
      </c>
      <c r="AC174" s="3"/>
      <c r="AD174" s="1"/>
    </row>
    <row r="175" spans="2:36" ht="30" hidden="1" customHeight="1" thickTop="1" thickBot="1" x14ac:dyDescent="0.35">
      <c r="B175" s="1"/>
      <c r="C175" s="558"/>
      <c r="D175" s="377"/>
      <c r="E175" s="367"/>
      <c r="F175" s="538"/>
      <c r="G175" s="528"/>
      <c r="H175" s="528"/>
      <c r="I175" s="528"/>
      <c r="J175" s="528"/>
      <c r="K175" s="529"/>
      <c r="L175" s="529"/>
      <c r="M175" s="529"/>
      <c r="N175" s="529"/>
      <c r="O175" s="529"/>
      <c r="P175" s="529"/>
      <c r="Q175" s="529"/>
      <c r="R175" s="529"/>
      <c r="S175" s="529"/>
      <c r="T175" s="529"/>
      <c r="U175" s="529"/>
      <c r="V175" s="529"/>
      <c r="W175" s="529"/>
      <c r="X175" s="529"/>
      <c r="Y175" s="529"/>
      <c r="Z175" s="531"/>
      <c r="AA175" s="391"/>
      <c r="AB175" s="8" t="str">
        <f t="shared" si="2"/>
        <v/>
      </c>
      <c r="AC175" s="3"/>
      <c r="AD175" s="1"/>
    </row>
    <row r="176" spans="2:36" ht="30" hidden="1" customHeight="1" thickTop="1" thickBot="1" x14ac:dyDescent="0.35">
      <c r="B176" s="1"/>
      <c r="C176" s="558"/>
      <c r="D176" s="378"/>
      <c r="E176" s="385"/>
      <c r="F176" s="538"/>
      <c r="G176" s="528"/>
      <c r="H176" s="528"/>
      <c r="I176" s="528"/>
      <c r="J176" s="528"/>
      <c r="K176" s="529"/>
      <c r="L176" s="529"/>
      <c r="M176" s="529"/>
      <c r="N176" s="529"/>
      <c r="O176" s="529"/>
      <c r="P176" s="529"/>
      <c r="Q176" s="529"/>
      <c r="R176" s="529"/>
      <c r="S176" s="529"/>
      <c r="T176" s="529"/>
      <c r="U176" s="529"/>
      <c r="V176" s="529"/>
      <c r="W176" s="529"/>
      <c r="X176" s="529"/>
      <c r="Y176" s="529"/>
      <c r="Z176" s="531"/>
      <c r="AA176" s="391"/>
      <c r="AB176" s="8" t="str">
        <f t="shared" si="2"/>
        <v/>
      </c>
      <c r="AC176" s="3"/>
      <c r="AD176" s="1"/>
    </row>
    <row r="177" spans="2:30" ht="30" hidden="1" customHeight="1" thickTop="1" thickBot="1" x14ac:dyDescent="0.35">
      <c r="B177" s="1"/>
      <c r="C177" s="558"/>
      <c r="D177" s="377"/>
      <c r="E177" s="367"/>
      <c r="F177" s="538"/>
      <c r="G177" s="528"/>
      <c r="H177" s="528"/>
      <c r="I177" s="528"/>
      <c r="J177" s="528"/>
      <c r="K177" s="529"/>
      <c r="L177" s="529"/>
      <c r="M177" s="529"/>
      <c r="N177" s="529"/>
      <c r="O177" s="529"/>
      <c r="P177" s="529"/>
      <c r="Q177" s="529"/>
      <c r="R177" s="529"/>
      <c r="S177" s="529"/>
      <c r="T177" s="529"/>
      <c r="U177" s="529"/>
      <c r="V177" s="529"/>
      <c r="W177" s="529"/>
      <c r="X177" s="529"/>
      <c r="Y177" s="529"/>
      <c r="Z177" s="531"/>
      <c r="AA177" s="391"/>
      <c r="AB177" s="8" t="str">
        <f t="shared" si="2"/>
        <v/>
      </c>
      <c r="AC177" s="3"/>
      <c r="AD177" s="1"/>
    </row>
    <row r="178" spans="2:30" ht="30" hidden="1" customHeight="1" thickTop="1" thickBot="1" x14ac:dyDescent="0.35">
      <c r="B178" s="1"/>
      <c r="C178" s="558"/>
      <c r="D178" s="377"/>
      <c r="E178" s="367"/>
      <c r="F178" s="538"/>
      <c r="G178" s="528"/>
      <c r="H178" s="528"/>
      <c r="I178" s="528"/>
      <c r="J178" s="528"/>
      <c r="K178" s="529"/>
      <c r="L178" s="529"/>
      <c r="M178" s="529"/>
      <c r="N178" s="529"/>
      <c r="O178" s="529"/>
      <c r="P178" s="529"/>
      <c r="Q178" s="529"/>
      <c r="R178" s="529"/>
      <c r="S178" s="529"/>
      <c r="T178" s="529"/>
      <c r="U178" s="529"/>
      <c r="V178" s="529"/>
      <c r="W178" s="529"/>
      <c r="X178" s="529"/>
      <c r="Y178" s="529"/>
      <c r="Z178" s="531"/>
      <c r="AA178" s="391"/>
      <c r="AB178" s="8" t="str">
        <f t="shared" si="2"/>
        <v/>
      </c>
      <c r="AC178" s="3"/>
      <c r="AD178" s="1"/>
    </row>
    <row r="179" spans="2:30" ht="30" hidden="1" customHeight="1" thickTop="1" thickBot="1" x14ac:dyDescent="0.35">
      <c r="B179" s="1"/>
      <c r="C179" s="558"/>
      <c r="D179" s="378"/>
      <c r="E179" s="385"/>
      <c r="F179" s="538"/>
      <c r="G179" s="528"/>
      <c r="H179" s="528"/>
      <c r="I179" s="528"/>
      <c r="J179" s="528"/>
      <c r="K179" s="529"/>
      <c r="L179" s="529"/>
      <c r="M179" s="529"/>
      <c r="N179" s="529"/>
      <c r="O179" s="529"/>
      <c r="P179" s="529"/>
      <c r="Q179" s="529"/>
      <c r="R179" s="529"/>
      <c r="S179" s="529"/>
      <c r="T179" s="529"/>
      <c r="U179" s="529"/>
      <c r="V179" s="529"/>
      <c r="W179" s="529"/>
      <c r="X179" s="529"/>
      <c r="Y179" s="529"/>
      <c r="Z179" s="531"/>
      <c r="AA179" s="391"/>
      <c r="AB179" s="8" t="str">
        <f t="shared" si="2"/>
        <v/>
      </c>
      <c r="AC179" s="3"/>
      <c r="AD179" s="1"/>
    </row>
    <row r="180" spans="2:30" ht="30" hidden="1" customHeight="1" thickTop="1" thickBot="1" x14ac:dyDescent="0.35">
      <c r="B180" s="1"/>
      <c r="C180" s="558"/>
      <c r="D180" s="378"/>
      <c r="E180" s="385"/>
      <c r="F180" s="538"/>
      <c r="G180" s="528"/>
      <c r="H180" s="528"/>
      <c r="I180" s="528"/>
      <c r="J180" s="528"/>
      <c r="K180" s="529"/>
      <c r="L180" s="529"/>
      <c r="M180" s="529"/>
      <c r="N180" s="529"/>
      <c r="O180" s="529"/>
      <c r="P180" s="529"/>
      <c r="Q180" s="529"/>
      <c r="R180" s="529"/>
      <c r="S180" s="529"/>
      <c r="T180" s="529"/>
      <c r="U180" s="529"/>
      <c r="V180" s="529"/>
      <c r="W180" s="529"/>
      <c r="X180" s="529"/>
      <c r="Y180" s="529"/>
      <c r="Z180" s="531"/>
      <c r="AA180" s="391"/>
      <c r="AB180" s="8" t="str">
        <f t="shared" si="2"/>
        <v/>
      </c>
      <c r="AC180" s="3"/>
      <c r="AD180" s="1"/>
    </row>
    <row r="181" spans="2:30" ht="30" hidden="1" customHeight="1" thickTop="1" thickBot="1" x14ac:dyDescent="0.35">
      <c r="B181" s="1"/>
      <c r="C181" s="558"/>
      <c r="D181" s="377"/>
      <c r="E181" s="367"/>
      <c r="F181" s="538"/>
      <c r="G181" s="528"/>
      <c r="H181" s="528"/>
      <c r="I181" s="528"/>
      <c r="J181" s="528"/>
      <c r="K181" s="529"/>
      <c r="L181" s="529"/>
      <c r="M181" s="529"/>
      <c r="N181" s="529"/>
      <c r="O181" s="529"/>
      <c r="P181" s="529"/>
      <c r="Q181" s="529"/>
      <c r="R181" s="529"/>
      <c r="S181" s="529"/>
      <c r="T181" s="529"/>
      <c r="U181" s="529"/>
      <c r="V181" s="529"/>
      <c r="W181" s="529"/>
      <c r="X181" s="529"/>
      <c r="Y181" s="529"/>
      <c r="Z181" s="531"/>
      <c r="AA181" s="391"/>
      <c r="AB181" s="8" t="str">
        <f t="shared" si="2"/>
        <v/>
      </c>
      <c r="AC181" s="3"/>
      <c r="AD181" s="1"/>
    </row>
    <row r="182" spans="2:30" ht="30" hidden="1" customHeight="1" thickTop="1" thickBot="1" x14ac:dyDescent="0.35">
      <c r="B182" s="1"/>
      <c r="C182" s="558"/>
      <c r="D182" s="377"/>
      <c r="E182" s="367"/>
      <c r="F182" s="538"/>
      <c r="G182" s="528"/>
      <c r="H182" s="528"/>
      <c r="I182" s="528"/>
      <c r="J182" s="528"/>
      <c r="K182" s="529"/>
      <c r="L182" s="529"/>
      <c r="M182" s="529"/>
      <c r="N182" s="529"/>
      <c r="O182" s="529"/>
      <c r="P182" s="529"/>
      <c r="Q182" s="529"/>
      <c r="R182" s="529"/>
      <c r="S182" s="529"/>
      <c r="T182" s="529"/>
      <c r="U182" s="529"/>
      <c r="V182" s="529"/>
      <c r="W182" s="529"/>
      <c r="X182" s="529"/>
      <c r="Y182" s="529"/>
      <c r="Z182" s="531"/>
      <c r="AA182" s="391"/>
      <c r="AB182" s="8" t="str">
        <f t="shared" si="2"/>
        <v/>
      </c>
      <c r="AC182" s="3"/>
      <c r="AD182" s="1"/>
    </row>
    <row r="183" spans="2:30" ht="30" hidden="1" customHeight="1" thickTop="1" thickBot="1" x14ac:dyDescent="0.35">
      <c r="B183" s="1"/>
      <c r="C183" s="558"/>
      <c r="D183" s="378"/>
      <c r="E183" s="385"/>
      <c r="F183" s="538"/>
      <c r="G183" s="528"/>
      <c r="H183" s="528"/>
      <c r="I183" s="528"/>
      <c r="J183" s="528"/>
      <c r="K183" s="529"/>
      <c r="L183" s="529"/>
      <c r="M183" s="529"/>
      <c r="N183" s="529"/>
      <c r="O183" s="529"/>
      <c r="P183" s="529"/>
      <c r="Q183" s="529"/>
      <c r="R183" s="529"/>
      <c r="S183" s="529"/>
      <c r="T183" s="529"/>
      <c r="U183" s="529"/>
      <c r="V183" s="529"/>
      <c r="W183" s="529"/>
      <c r="X183" s="529"/>
      <c r="Y183" s="529"/>
      <c r="Z183" s="531"/>
      <c r="AA183" s="391"/>
      <c r="AB183" s="8" t="str">
        <f t="shared" si="2"/>
        <v/>
      </c>
      <c r="AC183" s="3"/>
      <c r="AD183" s="1"/>
    </row>
    <row r="184" spans="2:30" ht="30" hidden="1" customHeight="1" thickTop="1" thickBot="1" x14ac:dyDescent="0.35">
      <c r="B184" s="1"/>
      <c r="C184" s="558"/>
      <c r="D184" s="378"/>
      <c r="E184" s="385"/>
      <c r="F184" s="538"/>
      <c r="G184" s="528"/>
      <c r="H184" s="528"/>
      <c r="I184" s="528"/>
      <c r="J184" s="528"/>
      <c r="K184" s="529"/>
      <c r="L184" s="529"/>
      <c r="M184" s="529"/>
      <c r="N184" s="529"/>
      <c r="O184" s="529"/>
      <c r="P184" s="529"/>
      <c r="Q184" s="529"/>
      <c r="R184" s="529"/>
      <c r="S184" s="529"/>
      <c r="T184" s="529"/>
      <c r="U184" s="529"/>
      <c r="V184" s="529"/>
      <c r="W184" s="529"/>
      <c r="X184" s="529"/>
      <c r="Y184" s="529"/>
      <c r="Z184" s="531"/>
      <c r="AA184" s="391"/>
      <c r="AB184" s="8" t="str">
        <f t="shared" si="2"/>
        <v/>
      </c>
      <c r="AC184" s="3"/>
      <c r="AD184" s="1"/>
    </row>
    <row r="185" spans="2:30" ht="30" hidden="1" customHeight="1" thickTop="1" thickBot="1" x14ac:dyDescent="0.35">
      <c r="B185" s="1"/>
      <c r="C185" s="558"/>
      <c r="D185" s="377"/>
      <c r="E185" s="367"/>
      <c r="F185" s="538"/>
      <c r="G185" s="528"/>
      <c r="H185" s="528"/>
      <c r="I185" s="528"/>
      <c r="J185" s="528"/>
      <c r="K185" s="529"/>
      <c r="L185" s="529"/>
      <c r="M185" s="529"/>
      <c r="N185" s="529"/>
      <c r="O185" s="529"/>
      <c r="P185" s="529"/>
      <c r="Q185" s="529"/>
      <c r="R185" s="529"/>
      <c r="S185" s="529"/>
      <c r="T185" s="529"/>
      <c r="U185" s="529"/>
      <c r="V185" s="529"/>
      <c r="W185" s="529"/>
      <c r="X185" s="529"/>
      <c r="Y185" s="529"/>
      <c r="Z185" s="531"/>
      <c r="AA185" s="391"/>
      <c r="AB185" s="8" t="str">
        <f t="shared" si="2"/>
        <v/>
      </c>
      <c r="AC185" s="3"/>
      <c r="AD185" s="1"/>
    </row>
    <row r="186" spans="2:30" ht="30" hidden="1" customHeight="1" thickTop="1" thickBot="1" x14ac:dyDescent="0.35">
      <c r="B186" s="1"/>
      <c r="C186" s="558"/>
      <c r="D186" s="378"/>
      <c r="E186" s="385"/>
      <c r="F186" s="538"/>
      <c r="G186" s="528"/>
      <c r="H186" s="528"/>
      <c r="I186" s="528"/>
      <c r="J186" s="528"/>
      <c r="K186" s="529"/>
      <c r="L186" s="529"/>
      <c r="M186" s="529"/>
      <c r="N186" s="529"/>
      <c r="O186" s="529"/>
      <c r="P186" s="529"/>
      <c r="Q186" s="529"/>
      <c r="R186" s="529"/>
      <c r="S186" s="529"/>
      <c r="T186" s="529"/>
      <c r="U186" s="529"/>
      <c r="V186" s="529"/>
      <c r="W186" s="529"/>
      <c r="X186" s="529"/>
      <c r="Y186" s="529"/>
      <c r="Z186" s="531"/>
      <c r="AA186" s="391"/>
      <c r="AB186" s="8" t="str">
        <f t="shared" si="2"/>
        <v/>
      </c>
      <c r="AC186" s="3"/>
      <c r="AD186" s="1"/>
    </row>
    <row r="187" spans="2:30" ht="30" hidden="1" customHeight="1" thickTop="1" thickBot="1" x14ac:dyDescent="0.35">
      <c r="B187" s="1"/>
      <c r="C187" s="558"/>
      <c r="D187" s="377"/>
      <c r="E187" s="367"/>
      <c r="F187" s="538"/>
      <c r="G187" s="528"/>
      <c r="H187" s="528"/>
      <c r="I187" s="528"/>
      <c r="J187" s="528"/>
      <c r="K187" s="529"/>
      <c r="L187" s="529"/>
      <c r="M187" s="529"/>
      <c r="N187" s="529"/>
      <c r="O187" s="529"/>
      <c r="P187" s="529"/>
      <c r="Q187" s="529"/>
      <c r="R187" s="529"/>
      <c r="S187" s="529"/>
      <c r="T187" s="529"/>
      <c r="U187" s="529"/>
      <c r="V187" s="529"/>
      <c r="W187" s="529"/>
      <c r="X187" s="529"/>
      <c r="Y187" s="529"/>
      <c r="Z187" s="531"/>
      <c r="AA187" s="391"/>
      <c r="AB187" s="8" t="str">
        <f t="shared" si="2"/>
        <v/>
      </c>
      <c r="AC187" s="3"/>
      <c r="AD187" s="1"/>
    </row>
    <row r="188" spans="2:30" ht="30" hidden="1" customHeight="1" thickTop="1" thickBot="1" x14ac:dyDescent="0.35">
      <c r="B188" s="1"/>
      <c r="C188" s="558"/>
      <c r="D188" s="377"/>
      <c r="E188" s="367"/>
      <c r="F188" s="538"/>
      <c r="G188" s="528"/>
      <c r="H188" s="528"/>
      <c r="I188" s="528"/>
      <c r="J188" s="528"/>
      <c r="K188" s="529"/>
      <c r="L188" s="529"/>
      <c r="M188" s="529"/>
      <c r="N188" s="529"/>
      <c r="O188" s="529"/>
      <c r="P188" s="529"/>
      <c r="Q188" s="529"/>
      <c r="R188" s="529"/>
      <c r="S188" s="529"/>
      <c r="T188" s="529"/>
      <c r="U188" s="529"/>
      <c r="V188" s="529"/>
      <c r="W188" s="529"/>
      <c r="X188" s="529"/>
      <c r="Y188" s="529"/>
      <c r="Z188" s="531"/>
      <c r="AA188" s="391"/>
      <c r="AB188" s="8" t="str">
        <f t="shared" si="2"/>
        <v/>
      </c>
      <c r="AC188" s="3"/>
      <c r="AD188" s="1"/>
    </row>
    <row r="189" spans="2:30" ht="30" hidden="1" customHeight="1" thickTop="1" thickBot="1" x14ac:dyDescent="0.35">
      <c r="B189" s="1"/>
      <c r="C189" s="558"/>
      <c r="D189" s="378"/>
      <c r="E189" s="385"/>
      <c r="F189" s="538"/>
      <c r="G189" s="528"/>
      <c r="H189" s="528"/>
      <c r="I189" s="528"/>
      <c r="J189" s="528"/>
      <c r="K189" s="529"/>
      <c r="L189" s="529"/>
      <c r="M189" s="529"/>
      <c r="N189" s="529"/>
      <c r="O189" s="529"/>
      <c r="P189" s="529"/>
      <c r="Q189" s="529"/>
      <c r="R189" s="529"/>
      <c r="S189" s="529"/>
      <c r="T189" s="529"/>
      <c r="U189" s="529"/>
      <c r="V189" s="529"/>
      <c r="W189" s="529"/>
      <c r="X189" s="529"/>
      <c r="Y189" s="529"/>
      <c r="Z189" s="531"/>
      <c r="AA189" s="391"/>
      <c r="AB189" s="8" t="str">
        <f t="shared" si="2"/>
        <v/>
      </c>
      <c r="AC189" s="3"/>
      <c r="AD189" s="1"/>
    </row>
    <row r="190" spans="2:30" ht="30" hidden="1" customHeight="1" thickTop="1" thickBot="1" x14ac:dyDescent="0.35">
      <c r="B190" s="1"/>
      <c r="C190" s="558"/>
      <c r="D190" s="378"/>
      <c r="E190" s="385"/>
      <c r="F190" s="538"/>
      <c r="G190" s="528"/>
      <c r="H190" s="528"/>
      <c r="I190" s="528"/>
      <c r="J190" s="528"/>
      <c r="K190" s="529"/>
      <c r="L190" s="529"/>
      <c r="M190" s="529"/>
      <c r="N190" s="529"/>
      <c r="O190" s="529"/>
      <c r="P190" s="529"/>
      <c r="Q190" s="529"/>
      <c r="R190" s="529"/>
      <c r="S190" s="529"/>
      <c r="T190" s="529"/>
      <c r="U190" s="529"/>
      <c r="V190" s="529"/>
      <c r="W190" s="529"/>
      <c r="X190" s="529"/>
      <c r="Y190" s="529"/>
      <c r="Z190" s="531"/>
      <c r="AA190" s="391"/>
      <c r="AB190" s="8" t="str">
        <f t="shared" si="2"/>
        <v/>
      </c>
      <c r="AC190" s="3"/>
      <c r="AD190" s="1"/>
    </row>
    <row r="191" spans="2:30" ht="30" hidden="1" customHeight="1" thickTop="1" thickBot="1" x14ac:dyDescent="0.35">
      <c r="B191" s="1"/>
      <c r="C191" s="558"/>
      <c r="D191" s="377"/>
      <c r="E191" s="367"/>
      <c r="F191" s="538"/>
      <c r="G191" s="528"/>
      <c r="H191" s="528"/>
      <c r="I191" s="528"/>
      <c r="J191" s="528"/>
      <c r="K191" s="529"/>
      <c r="L191" s="529"/>
      <c r="M191" s="529"/>
      <c r="N191" s="529"/>
      <c r="O191" s="529"/>
      <c r="P191" s="529"/>
      <c r="Q191" s="529"/>
      <c r="R191" s="529"/>
      <c r="S191" s="529"/>
      <c r="T191" s="529"/>
      <c r="U191" s="529"/>
      <c r="V191" s="529"/>
      <c r="W191" s="529"/>
      <c r="X191" s="529"/>
      <c r="Y191" s="529"/>
      <c r="Z191" s="531"/>
      <c r="AA191" s="391"/>
      <c r="AB191" s="8" t="str">
        <f t="shared" si="2"/>
        <v/>
      </c>
      <c r="AC191" s="3"/>
      <c r="AD191" s="1"/>
    </row>
    <row r="192" spans="2:30" ht="30" hidden="1" customHeight="1" thickTop="1" thickBot="1" x14ac:dyDescent="0.35">
      <c r="B192" s="1"/>
      <c r="C192" s="558"/>
      <c r="D192" s="377"/>
      <c r="E192" s="367"/>
      <c r="F192" s="538"/>
      <c r="G192" s="528"/>
      <c r="H192" s="528"/>
      <c r="I192" s="528"/>
      <c r="J192" s="528"/>
      <c r="K192" s="529"/>
      <c r="L192" s="529"/>
      <c r="M192" s="529"/>
      <c r="N192" s="529"/>
      <c r="O192" s="529"/>
      <c r="P192" s="529"/>
      <c r="Q192" s="529"/>
      <c r="R192" s="529"/>
      <c r="S192" s="529"/>
      <c r="T192" s="529"/>
      <c r="U192" s="529"/>
      <c r="V192" s="529"/>
      <c r="W192" s="529"/>
      <c r="X192" s="529"/>
      <c r="Y192" s="529"/>
      <c r="Z192" s="531"/>
      <c r="AA192" s="391"/>
      <c r="AB192" s="8" t="str">
        <f t="shared" si="2"/>
        <v/>
      </c>
      <c r="AC192" s="3"/>
      <c r="AD192" s="1"/>
    </row>
    <row r="193" spans="2:36" ht="30" hidden="1" customHeight="1" thickTop="1" thickBot="1" x14ac:dyDescent="0.35">
      <c r="B193" s="1"/>
      <c r="C193" s="558"/>
      <c r="D193" s="378"/>
      <c r="E193" s="385"/>
      <c r="F193" s="538"/>
      <c r="G193" s="528"/>
      <c r="H193" s="528"/>
      <c r="I193" s="528"/>
      <c r="J193" s="528"/>
      <c r="K193" s="529"/>
      <c r="L193" s="529"/>
      <c r="M193" s="529"/>
      <c r="N193" s="529"/>
      <c r="O193" s="529"/>
      <c r="P193" s="529"/>
      <c r="Q193" s="529"/>
      <c r="R193" s="529"/>
      <c r="S193" s="529"/>
      <c r="T193" s="529"/>
      <c r="U193" s="529"/>
      <c r="V193" s="529"/>
      <c r="W193" s="529"/>
      <c r="X193" s="529"/>
      <c r="Y193" s="529"/>
      <c r="Z193" s="531"/>
      <c r="AA193" s="391"/>
      <c r="AB193" s="8" t="str">
        <f t="shared" si="2"/>
        <v/>
      </c>
      <c r="AC193" s="3"/>
      <c r="AD193" s="1"/>
    </row>
    <row r="194" spans="2:36" ht="30" hidden="1" customHeight="1" thickTop="1" thickBot="1" x14ac:dyDescent="0.35">
      <c r="B194" s="1"/>
      <c r="C194" s="558"/>
      <c r="D194" s="378"/>
      <c r="E194" s="385"/>
      <c r="F194" s="538"/>
      <c r="G194" s="528"/>
      <c r="H194" s="528"/>
      <c r="I194" s="528"/>
      <c r="J194" s="528"/>
      <c r="K194" s="529"/>
      <c r="L194" s="529"/>
      <c r="M194" s="529"/>
      <c r="N194" s="529"/>
      <c r="O194" s="529"/>
      <c r="P194" s="529"/>
      <c r="Q194" s="529"/>
      <c r="R194" s="529"/>
      <c r="S194" s="529"/>
      <c r="T194" s="529"/>
      <c r="U194" s="529"/>
      <c r="V194" s="529"/>
      <c r="W194" s="529"/>
      <c r="X194" s="529"/>
      <c r="Y194" s="529"/>
      <c r="Z194" s="531"/>
      <c r="AA194" s="391"/>
      <c r="AB194" s="8" t="str">
        <f t="shared" si="2"/>
        <v/>
      </c>
      <c r="AC194" s="3"/>
      <c r="AD194" s="1"/>
    </row>
    <row r="195" spans="2:36" ht="30" customHeight="1" thickTop="1" thickBot="1" x14ac:dyDescent="0.35">
      <c r="B195" s="1"/>
      <c r="C195" s="576"/>
      <c r="D195" s="477"/>
      <c r="E195" s="370"/>
      <c r="F195" s="539"/>
      <c r="G195" s="533"/>
      <c r="H195" s="533"/>
      <c r="I195" s="533"/>
      <c r="J195" s="533"/>
      <c r="K195" s="534"/>
      <c r="L195" s="534"/>
      <c r="M195" s="534"/>
      <c r="N195" s="534"/>
      <c r="O195" s="534"/>
      <c r="P195" s="534"/>
      <c r="Q195" s="534"/>
      <c r="R195" s="534"/>
      <c r="S195" s="534"/>
      <c r="T195" s="534"/>
      <c r="U195" s="534"/>
      <c r="V195" s="534"/>
      <c r="W195" s="534"/>
      <c r="X195" s="534"/>
      <c r="Y195" s="534"/>
      <c r="Z195" s="535"/>
      <c r="AA195" s="391"/>
      <c r="AB195" s="8" t="b">
        <v>1</v>
      </c>
      <c r="AC195" s="3"/>
      <c r="AD195" s="1"/>
    </row>
    <row r="196" spans="2:36" ht="15" customHeight="1" thickTop="1" thickBot="1" x14ac:dyDescent="0.35">
      <c r="B196" s="431"/>
      <c r="C196" s="473"/>
      <c r="D196" s="474"/>
      <c r="E196" s="311"/>
      <c r="F196" s="433"/>
      <c r="G196" s="433"/>
      <c r="H196" s="433"/>
      <c r="I196" s="433"/>
      <c r="J196" s="433"/>
      <c r="K196" s="393"/>
      <c r="L196" s="393"/>
      <c r="M196" s="393"/>
      <c r="N196" s="393"/>
      <c r="O196" s="393"/>
      <c r="P196" s="393"/>
      <c r="Q196" s="393"/>
      <c r="R196" s="393"/>
      <c r="S196" s="393"/>
      <c r="T196" s="393"/>
      <c r="U196" s="393"/>
      <c r="V196" s="393"/>
      <c r="W196" s="393"/>
      <c r="X196" s="393"/>
      <c r="Y196" s="393"/>
      <c r="Z196" s="393"/>
      <c r="AA196" s="471"/>
      <c r="AB196" s="472" t="b">
        <v>1</v>
      </c>
      <c r="AC196" s="3"/>
      <c r="AD196" s="1"/>
    </row>
    <row r="197" spans="2:36" ht="30" customHeight="1" thickTop="1" thickBot="1" x14ac:dyDescent="0.35">
      <c r="B197" s="357"/>
      <c r="C197" s="386" t="s">
        <v>231</v>
      </c>
      <c r="D197" s="387"/>
      <c r="E197" s="348" t="s">
        <v>173</v>
      </c>
      <c r="F197" s="383">
        <f>F331</f>
        <v>0</v>
      </c>
      <c r="G197" s="380">
        <f t="shared" ref="G197:Z197" si="3">G331</f>
        <v>0</v>
      </c>
      <c r="H197" s="380">
        <f t="shared" si="3"/>
        <v>0</v>
      </c>
      <c r="I197" s="380">
        <f t="shared" si="3"/>
        <v>0</v>
      </c>
      <c r="J197" s="380">
        <f t="shared" si="3"/>
        <v>0</v>
      </c>
      <c r="K197" s="353">
        <f t="shared" si="3"/>
        <v>0</v>
      </c>
      <c r="L197" s="353">
        <f t="shared" si="3"/>
        <v>0</v>
      </c>
      <c r="M197" s="353">
        <f t="shared" si="3"/>
        <v>0</v>
      </c>
      <c r="N197" s="353">
        <f t="shared" si="3"/>
        <v>0</v>
      </c>
      <c r="O197" s="353">
        <f t="shared" si="3"/>
        <v>0</v>
      </c>
      <c r="P197" s="353">
        <f t="shared" si="3"/>
        <v>0</v>
      </c>
      <c r="Q197" s="353">
        <f t="shared" si="3"/>
        <v>0</v>
      </c>
      <c r="R197" s="353">
        <f t="shared" si="3"/>
        <v>0</v>
      </c>
      <c r="S197" s="353">
        <f t="shared" si="3"/>
        <v>0</v>
      </c>
      <c r="T197" s="353">
        <f t="shared" si="3"/>
        <v>0</v>
      </c>
      <c r="U197" s="353">
        <f t="shared" si="3"/>
        <v>0</v>
      </c>
      <c r="V197" s="353">
        <f t="shared" si="3"/>
        <v>0</v>
      </c>
      <c r="W197" s="353">
        <f t="shared" si="3"/>
        <v>0</v>
      </c>
      <c r="X197" s="353">
        <f t="shared" si="3"/>
        <v>0</v>
      </c>
      <c r="Y197" s="353">
        <f t="shared" si="3"/>
        <v>0</v>
      </c>
      <c r="Z197" s="354">
        <f t="shared" si="3"/>
        <v>0</v>
      </c>
      <c r="AA197" s="391"/>
      <c r="AB197" s="8" t="s">
        <v>160</v>
      </c>
      <c r="AC197" s="3"/>
      <c r="AD197" s="1"/>
    </row>
    <row r="198" spans="2:36" s="19" customFormat="1" ht="30" customHeight="1" thickTop="1" thickBot="1" x14ac:dyDescent="0.35">
      <c r="B198" s="358">
        <v>1</v>
      </c>
      <c r="C198" s="569" t="str" cm="1">
        <f t="array" ref="C198">_xlfn._xlws.FILTER('RPS Compliance_REM_Others'!$F$10:$H$129,'RPS Compliance_REM_Others'!$AE$10:$AE$129,"true")</f>
        <v>true</v>
      </c>
      <c r="D198" s="374"/>
      <c r="E198" s="375"/>
      <c r="F198" s="350"/>
      <c r="G198" s="351"/>
      <c r="H198" s="351"/>
      <c r="I198" s="351"/>
      <c r="J198" s="351"/>
      <c r="K198" s="40"/>
      <c r="L198" s="40"/>
      <c r="M198" s="40"/>
      <c r="N198" s="40"/>
      <c r="O198" s="40"/>
      <c r="P198" s="40"/>
      <c r="Q198" s="40"/>
      <c r="R198" s="40"/>
      <c r="S198" s="40"/>
      <c r="T198" s="40"/>
      <c r="U198" s="40"/>
      <c r="V198" s="40"/>
      <c r="W198" s="40"/>
      <c r="X198" s="40"/>
      <c r="Y198" s="40"/>
      <c r="Z198" s="352"/>
      <c r="AA198" s="392"/>
      <c r="AB198" s="13" t="str">
        <f>IF(C198="","","true")</f>
        <v>true</v>
      </c>
      <c r="AC198" s="155"/>
      <c r="AD198" s="154"/>
      <c r="AG198" s="156"/>
      <c r="AH198" s="156"/>
      <c r="AI198" s="156"/>
      <c r="AJ198" s="156"/>
    </row>
    <row r="199" spans="2:36" ht="30" customHeight="1" thickTop="1" thickBot="1" x14ac:dyDescent="0.35">
      <c r="B199" s="357"/>
      <c r="C199" s="558"/>
      <c r="D199" s="366"/>
      <c r="E199" s="367"/>
      <c r="F199" s="349"/>
      <c r="G199" s="331"/>
      <c r="H199" s="331"/>
      <c r="I199" s="331"/>
      <c r="J199" s="331"/>
      <c r="K199" s="46"/>
      <c r="L199" s="46"/>
      <c r="M199" s="46"/>
      <c r="N199" s="46"/>
      <c r="O199" s="46"/>
      <c r="P199" s="46"/>
      <c r="Q199" s="46"/>
      <c r="R199" s="46"/>
      <c r="S199" s="46"/>
      <c r="T199" s="46"/>
      <c r="U199" s="46"/>
      <c r="V199" s="46"/>
      <c r="W199" s="46"/>
      <c r="X199" s="46"/>
      <c r="Y199" s="46"/>
      <c r="Z199" s="333"/>
      <c r="AA199" s="392"/>
      <c r="AB199" s="8" t="str">
        <f t="shared" ref="AB199:AB257" si="4">IF(C199="","","true")</f>
        <v/>
      </c>
      <c r="AC199" s="3"/>
      <c r="AD199" s="1"/>
    </row>
    <row r="200" spans="2:36" ht="30" customHeight="1" thickTop="1" thickBot="1" x14ac:dyDescent="0.35">
      <c r="B200" s="357"/>
      <c r="C200" s="558"/>
      <c r="D200" s="366"/>
      <c r="E200" s="367"/>
      <c r="F200" s="349"/>
      <c r="G200" s="331"/>
      <c r="H200" s="331"/>
      <c r="I200" s="331"/>
      <c r="J200" s="331"/>
      <c r="K200" s="46"/>
      <c r="L200" s="46"/>
      <c r="M200" s="46"/>
      <c r="N200" s="46"/>
      <c r="O200" s="46"/>
      <c r="P200" s="46"/>
      <c r="Q200" s="46"/>
      <c r="R200" s="46"/>
      <c r="S200" s="46"/>
      <c r="T200" s="46"/>
      <c r="U200" s="46"/>
      <c r="V200" s="46"/>
      <c r="W200" s="46"/>
      <c r="X200" s="46"/>
      <c r="Y200" s="46"/>
      <c r="Z200" s="333"/>
      <c r="AA200" s="392"/>
      <c r="AB200" s="8" t="str">
        <f t="shared" si="4"/>
        <v/>
      </c>
      <c r="AC200" s="3"/>
      <c r="AD200" s="1"/>
    </row>
    <row r="201" spans="2:36" ht="30" customHeight="1" thickTop="1" thickBot="1" x14ac:dyDescent="0.35">
      <c r="B201" s="357"/>
      <c r="C201" s="558"/>
      <c r="D201" s="366"/>
      <c r="E201" s="367"/>
      <c r="F201" s="349"/>
      <c r="G201" s="331"/>
      <c r="H201" s="331"/>
      <c r="I201" s="331"/>
      <c r="J201" s="331"/>
      <c r="K201" s="46"/>
      <c r="L201" s="46"/>
      <c r="M201" s="46"/>
      <c r="N201" s="46"/>
      <c r="O201" s="46"/>
      <c r="P201" s="46"/>
      <c r="Q201" s="46"/>
      <c r="R201" s="46"/>
      <c r="S201" s="46"/>
      <c r="T201" s="46"/>
      <c r="U201" s="46"/>
      <c r="V201" s="46"/>
      <c r="W201" s="46"/>
      <c r="X201" s="46"/>
      <c r="Y201" s="46"/>
      <c r="Z201" s="333"/>
      <c r="AA201" s="392"/>
      <c r="AB201" s="8" t="str">
        <f t="shared" si="4"/>
        <v/>
      </c>
      <c r="AC201" s="3"/>
      <c r="AD201" s="1"/>
    </row>
    <row r="202" spans="2:36" ht="30" customHeight="1" thickTop="1" thickBot="1" x14ac:dyDescent="0.35">
      <c r="B202" s="357"/>
      <c r="C202" s="558"/>
      <c r="D202" s="366"/>
      <c r="E202" s="367"/>
      <c r="F202" s="349"/>
      <c r="G202" s="331"/>
      <c r="H202" s="331"/>
      <c r="I202" s="331"/>
      <c r="J202" s="331"/>
      <c r="K202" s="46"/>
      <c r="L202" s="46"/>
      <c r="M202" s="46"/>
      <c r="N202" s="46"/>
      <c r="O202" s="46"/>
      <c r="P202" s="46"/>
      <c r="Q202" s="46"/>
      <c r="R202" s="46"/>
      <c r="S202" s="46"/>
      <c r="T202" s="46"/>
      <c r="U202" s="46"/>
      <c r="V202" s="46"/>
      <c r="W202" s="46"/>
      <c r="X202" s="46"/>
      <c r="Y202" s="46"/>
      <c r="Z202" s="333"/>
      <c r="AA202" s="392"/>
      <c r="AB202" s="8" t="str">
        <f t="shared" si="4"/>
        <v/>
      </c>
      <c r="AC202" s="3"/>
      <c r="AD202" s="1"/>
    </row>
    <row r="203" spans="2:36" ht="30" hidden="1" customHeight="1" thickTop="1" thickBot="1" x14ac:dyDescent="0.35">
      <c r="B203" s="1"/>
      <c r="C203" s="558"/>
      <c r="D203" s="377"/>
      <c r="E203" s="367"/>
      <c r="F203" s="538"/>
      <c r="G203" s="528"/>
      <c r="H203" s="528"/>
      <c r="I203" s="528"/>
      <c r="J203" s="528"/>
      <c r="K203" s="529"/>
      <c r="L203" s="529"/>
      <c r="M203" s="529"/>
      <c r="N203" s="529"/>
      <c r="O203" s="529"/>
      <c r="P203" s="529"/>
      <c r="Q203" s="529"/>
      <c r="R203" s="529"/>
      <c r="S203" s="529"/>
      <c r="T203" s="529"/>
      <c r="U203" s="529"/>
      <c r="V203" s="529"/>
      <c r="W203" s="529"/>
      <c r="X203" s="529"/>
      <c r="Y203" s="529"/>
      <c r="Z203" s="531"/>
      <c r="AA203" s="391"/>
      <c r="AB203" s="8" t="str">
        <f t="shared" si="4"/>
        <v/>
      </c>
      <c r="AC203" s="3"/>
      <c r="AD203" s="1"/>
    </row>
    <row r="204" spans="2:36" ht="30" hidden="1" customHeight="1" thickTop="1" thickBot="1" x14ac:dyDescent="0.35">
      <c r="B204" s="1"/>
      <c r="C204" s="558"/>
      <c r="D204" s="377"/>
      <c r="E204" s="367"/>
      <c r="F204" s="538"/>
      <c r="G204" s="528"/>
      <c r="H204" s="528"/>
      <c r="I204" s="528"/>
      <c r="J204" s="528"/>
      <c r="K204" s="529"/>
      <c r="L204" s="529"/>
      <c r="M204" s="529"/>
      <c r="N204" s="529"/>
      <c r="O204" s="529"/>
      <c r="P204" s="529"/>
      <c r="Q204" s="529"/>
      <c r="R204" s="529"/>
      <c r="S204" s="529"/>
      <c r="T204" s="529"/>
      <c r="U204" s="529"/>
      <c r="V204" s="529"/>
      <c r="W204" s="529"/>
      <c r="X204" s="529"/>
      <c r="Y204" s="529"/>
      <c r="Z204" s="531"/>
      <c r="AA204" s="391"/>
      <c r="AB204" s="8" t="str">
        <f t="shared" si="4"/>
        <v/>
      </c>
      <c r="AC204" s="3"/>
      <c r="AD204" s="1"/>
    </row>
    <row r="205" spans="2:36" ht="30" hidden="1" customHeight="1" thickTop="1" thickBot="1" x14ac:dyDescent="0.35">
      <c r="B205" s="1"/>
      <c r="C205" s="558"/>
      <c r="D205" s="378"/>
      <c r="E205" s="385"/>
      <c r="F205" s="538"/>
      <c r="G205" s="528"/>
      <c r="H205" s="528"/>
      <c r="I205" s="528"/>
      <c r="J205" s="528"/>
      <c r="K205" s="529"/>
      <c r="L205" s="529"/>
      <c r="M205" s="529"/>
      <c r="N205" s="529"/>
      <c r="O205" s="529"/>
      <c r="P205" s="529"/>
      <c r="Q205" s="529"/>
      <c r="R205" s="529"/>
      <c r="S205" s="529"/>
      <c r="T205" s="529"/>
      <c r="U205" s="529"/>
      <c r="V205" s="529"/>
      <c r="W205" s="529"/>
      <c r="X205" s="529"/>
      <c r="Y205" s="529"/>
      <c r="Z205" s="531"/>
      <c r="AA205" s="391"/>
      <c r="AB205" s="8" t="str">
        <f t="shared" si="4"/>
        <v/>
      </c>
      <c r="AC205" s="3"/>
      <c r="AD205" s="1"/>
    </row>
    <row r="206" spans="2:36" ht="30" hidden="1" customHeight="1" thickTop="1" thickBot="1" x14ac:dyDescent="0.35">
      <c r="B206" s="1"/>
      <c r="C206" s="558"/>
      <c r="D206" s="378"/>
      <c r="E206" s="385"/>
      <c r="F206" s="538"/>
      <c r="G206" s="528"/>
      <c r="H206" s="528"/>
      <c r="I206" s="528"/>
      <c r="J206" s="528"/>
      <c r="K206" s="529"/>
      <c r="L206" s="529"/>
      <c r="M206" s="529"/>
      <c r="N206" s="529"/>
      <c r="O206" s="529"/>
      <c r="P206" s="529"/>
      <c r="Q206" s="529"/>
      <c r="R206" s="529"/>
      <c r="S206" s="529"/>
      <c r="T206" s="529"/>
      <c r="U206" s="529"/>
      <c r="V206" s="529"/>
      <c r="W206" s="529"/>
      <c r="X206" s="529"/>
      <c r="Y206" s="529"/>
      <c r="Z206" s="531"/>
      <c r="AA206" s="391"/>
      <c r="AB206" s="8" t="str">
        <f t="shared" si="4"/>
        <v/>
      </c>
      <c r="AC206" s="3"/>
      <c r="AD206" s="1"/>
    </row>
    <row r="207" spans="2:36" ht="30" hidden="1" customHeight="1" thickTop="1" thickBot="1" x14ac:dyDescent="0.35">
      <c r="B207" s="1"/>
      <c r="C207" s="558"/>
      <c r="D207" s="377"/>
      <c r="E207" s="367"/>
      <c r="F207" s="538"/>
      <c r="G207" s="528"/>
      <c r="H207" s="528"/>
      <c r="I207" s="528"/>
      <c r="J207" s="528"/>
      <c r="K207" s="529"/>
      <c r="L207" s="529"/>
      <c r="M207" s="529"/>
      <c r="N207" s="529"/>
      <c r="O207" s="529"/>
      <c r="P207" s="529"/>
      <c r="Q207" s="529"/>
      <c r="R207" s="529"/>
      <c r="S207" s="529"/>
      <c r="T207" s="529"/>
      <c r="U207" s="529"/>
      <c r="V207" s="529"/>
      <c r="W207" s="529"/>
      <c r="X207" s="529"/>
      <c r="Y207" s="529"/>
      <c r="Z207" s="531"/>
      <c r="AA207" s="391"/>
      <c r="AB207" s="8" t="str">
        <f t="shared" si="4"/>
        <v/>
      </c>
      <c r="AC207" s="3"/>
      <c r="AD207" s="1"/>
    </row>
    <row r="208" spans="2:36" ht="30" hidden="1" customHeight="1" thickTop="1" thickBot="1" x14ac:dyDescent="0.35">
      <c r="B208" s="1"/>
      <c r="C208" s="558"/>
      <c r="D208" s="378"/>
      <c r="E208" s="385"/>
      <c r="F208" s="538"/>
      <c r="G208" s="528"/>
      <c r="H208" s="528"/>
      <c r="I208" s="528"/>
      <c r="J208" s="528"/>
      <c r="K208" s="529"/>
      <c r="L208" s="529"/>
      <c r="M208" s="529"/>
      <c r="N208" s="529"/>
      <c r="O208" s="529"/>
      <c r="P208" s="529"/>
      <c r="Q208" s="529"/>
      <c r="R208" s="529"/>
      <c r="S208" s="529"/>
      <c r="T208" s="529"/>
      <c r="U208" s="529"/>
      <c r="V208" s="529"/>
      <c r="W208" s="529"/>
      <c r="X208" s="529"/>
      <c r="Y208" s="529"/>
      <c r="Z208" s="531"/>
      <c r="AA208" s="391"/>
      <c r="AB208" s="8" t="str">
        <f t="shared" si="4"/>
        <v/>
      </c>
      <c r="AC208" s="3"/>
      <c r="AD208" s="1"/>
    </row>
    <row r="209" spans="2:30" ht="30" hidden="1" customHeight="1" thickTop="1" thickBot="1" x14ac:dyDescent="0.35">
      <c r="B209" s="1"/>
      <c r="C209" s="558"/>
      <c r="D209" s="377"/>
      <c r="E209" s="367"/>
      <c r="F209" s="538"/>
      <c r="G209" s="528"/>
      <c r="H209" s="528"/>
      <c r="I209" s="528"/>
      <c r="J209" s="528"/>
      <c r="K209" s="529"/>
      <c r="L209" s="529"/>
      <c r="M209" s="529"/>
      <c r="N209" s="529"/>
      <c r="O209" s="529"/>
      <c r="P209" s="529"/>
      <c r="Q209" s="529"/>
      <c r="R209" s="529"/>
      <c r="S209" s="529"/>
      <c r="T209" s="529"/>
      <c r="U209" s="529"/>
      <c r="V209" s="529"/>
      <c r="W209" s="529"/>
      <c r="X209" s="529"/>
      <c r="Y209" s="529"/>
      <c r="Z209" s="531"/>
      <c r="AA209" s="391"/>
      <c r="AB209" s="8" t="str">
        <f t="shared" si="4"/>
        <v/>
      </c>
      <c r="AC209" s="3"/>
      <c r="AD209" s="1"/>
    </row>
    <row r="210" spans="2:30" ht="30" hidden="1" customHeight="1" thickTop="1" thickBot="1" x14ac:dyDescent="0.35">
      <c r="B210" s="1"/>
      <c r="C210" s="558"/>
      <c r="D210" s="377"/>
      <c r="E210" s="367"/>
      <c r="F210" s="538"/>
      <c r="G210" s="528"/>
      <c r="H210" s="528"/>
      <c r="I210" s="528"/>
      <c r="J210" s="528"/>
      <c r="K210" s="529"/>
      <c r="L210" s="529"/>
      <c r="M210" s="529"/>
      <c r="N210" s="529"/>
      <c r="O210" s="529"/>
      <c r="P210" s="529"/>
      <c r="Q210" s="529"/>
      <c r="R210" s="529"/>
      <c r="S210" s="529"/>
      <c r="T210" s="529"/>
      <c r="U210" s="529"/>
      <c r="V210" s="529"/>
      <c r="W210" s="529"/>
      <c r="X210" s="529"/>
      <c r="Y210" s="529"/>
      <c r="Z210" s="531"/>
      <c r="AA210" s="391"/>
      <c r="AB210" s="8" t="str">
        <f t="shared" si="4"/>
        <v/>
      </c>
      <c r="AC210" s="3"/>
      <c r="AD210" s="1"/>
    </row>
    <row r="211" spans="2:30" ht="30" hidden="1" customHeight="1" thickTop="1" thickBot="1" x14ac:dyDescent="0.35">
      <c r="B211" s="1"/>
      <c r="C211" s="558"/>
      <c r="D211" s="378"/>
      <c r="E211" s="385"/>
      <c r="F211" s="538"/>
      <c r="G211" s="528"/>
      <c r="H211" s="528"/>
      <c r="I211" s="528"/>
      <c r="J211" s="528"/>
      <c r="K211" s="529"/>
      <c r="L211" s="529"/>
      <c r="M211" s="529"/>
      <c r="N211" s="529"/>
      <c r="O211" s="529"/>
      <c r="P211" s="529"/>
      <c r="Q211" s="529"/>
      <c r="R211" s="529"/>
      <c r="S211" s="529"/>
      <c r="T211" s="529"/>
      <c r="U211" s="529"/>
      <c r="V211" s="529"/>
      <c r="W211" s="529"/>
      <c r="X211" s="529"/>
      <c r="Y211" s="529"/>
      <c r="Z211" s="531"/>
      <c r="AA211" s="391"/>
      <c r="AB211" s="8" t="str">
        <f t="shared" si="4"/>
        <v/>
      </c>
      <c r="AC211" s="3"/>
      <c r="AD211" s="1"/>
    </row>
    <row r="212" spans="2:30" ht="30" hidden="1" customHeight="1" thickTop="1" thickBot="1" x14ac:dyDescent="0.35">
      <c r="B212" s="1"/>
      <c r="C212" s="558"/>
      <c r="D212" s="378"/>
      <c r="E212" s="385"/>
      <c r="F212" s="538"/>
      <c r="G212" s="528"/>
      <c r="H212" s="528"/>
      <c r="I212" s="528"/>
      <c r="J212" s="528"/>
      <c r="K212" s="529"/>
      <c r="L212" s="529"/>
      <c r="M212" s="529"/>
      <c r="N212" s="529"/>
      <c r="O212" s="529"/>
      <c r="P212" s="529"/>
      <c r="Q212" s="529"/>
      <c r="R212" s="529"/>
      <c r="S212" s="529"/>
      <c r="T212" s="529"/>
      <c r="U212" s="529"/>
      <c r="V212" s="529"/>
      <c r="W212" s="529"/>
      <c r="X212" s="529"/>
      <c r="Y212" s="529"/>
      <c r="Z212" s="531"/>
      <c r="AA212" s="391"/>
      <c r="AB212" s="8" t="str">
        <f t="shared" si="4"/>
        <v/>
      </c>
      <c r="AC212" s="3"/>
      <c r="AD212" s="1"/>
    </row>
    <row r="213" spans="2:30" ht="30" hidden="1" customHeight="1" thickTop="1" thickBot="1" x14ac:dyDescent="0.35">
      <c r="B213" s="1"/>
      <c r="C213" s="558"/>
      <c r="D213" s="377"/>
      <c r="E213" s="367"/>
      <c r="F213" s="538"/>
      <c r="G213" s="528"/>
      <c r="H213" s="528"/>
      <c r="I213" s="528"/>
      <c r="J213" s="528"/>
      <c r="K213" s="529"/>
      <c r="L213" s="529"/>
      <c r="M213" s="529"/>
      <c r="N213" s="529"/>
      <c r="O213" s="529"/>
      <c r="P213" s="529"/>
      <c r="Q213" s="529"/>
      <c r="R213" s="529"/>
      <c r="S213" s="529"/>
      <c r="T213" s="529"/>
      <c r="U213" s="529"/>
      <c r="V213" s="529"/>
      <c r="W213" s="529"/>
      <c r="X213" s="529"/>
      <c r="Y213" s="529"/>
      <c r="Z213" s="531"/>
      <c r="AA213" s="391"/>
      <c r="AB213" s="8" t="str">
        <f t="shared" si="4"/>
        <v/>
      </c>
      <c r="AC213" s="3"/>
      <c r="AD213" s="1"/>
    </row>
    <row r="214" spans="2:30" ht="30" hidden="1" customHeight="1" thickTop="1" thickBot="1" x14ac:dyDescent="0.35">
      <c r="B214" s="1"/>
      <c r="C214" s="558"/>
      <c r="D214" s="377"/>
      <c r="E214" s="367"/>
      <c r="F214" s="538"/>
      <c r="G214" s="528"/>
      <c r="H214" s="528"/>
      <c r="I214" s="528"/>
      <c r="J214" s="528"/>
      <c r="K214" s="529"/>
      <c r="L214" s="529"/>
      <c r="M214" s="529"/>
      <c r="N214" s="529"/>
      <c r="O214" s="529"/>
      <c r="P214" s="529"/>
      <c r="Q214" s="529"/>
      <c r="R214" s="529"/>
      <c r="S214" s="529"/>
      <c r="T214" s="529"/>
      <c r="U214" s="529"/>
      <c r="V214" s="529"/>
      <c r="W214" s="529"/>
      <c r="X214" s="529"/>
      <c r="Y214" s="529"/>
      <c r="Z214" s="531"/>
      <c r="AA214" s="391"/>
      <c r="AB214" s="8" t="str">
        <f t="shared" si="4"/>
        <v/>
      </c>
      <c r="AC214" s="3"/>
      <c r="AD214" s="1"/>
    </row>
    <row r="215" spans="2:30" ht="30" hidden="1" customHeight="1" thickTop="1" thickBot="1" x14ac:dyDescent="0.35">
      <c r="B215" s="1"/>
      <c r="C215" s="558"/>
      <c r="D215" s="378"/>
      <c r="E215" s="385"/>
      <c r="F215" s="538"/>
      <c r="G215" s="528"/>
      <c r="H215" s="528"/>
      <c r="I215" s="528"/>
      <c r="J215" s="528"/>
      <c r="K215" s="529"/>
      <c r="L215" s="529"/>
      <c r="M215" s="529"/>
      <c r="N215" s="529"/>
      <c r="O215" s="529"/>
      <c r="P215" s="529"/>
      <c r="Q215" s="529"/>
      <c r="R215" s="529"/>
      <c r="S215" s="529"/>
      <c r="T215" s="529"/>
      <c r="U215" s="529"/>
      <c r="V215" s="529"/>
      <c r="W215" s="529"/>
      <c r="X215" s="529"/>
      <c r="Y215" s="529"/>
      <c r="Z215" s="531"/>
      <c r="AA215" s="391"/>
      <c r="AB215" s="8" t="str">
        <f t="shared" si="4"/>
        <v/>
      </c>
      <c r="AC215" s="3"/>
      <c r="AD215" s="1"/>
    </row>
    <row r="216" spans="2:30" ht="30" hidden="1" customHeight="1" thickTop="1" thickBot="1" x14ac:dyDescent="0.35">
      <c r="B216" s="1"/>
      <c r="C216" s="558"/>
      <c r="D216" s="378"/>
      <c r="E216" s="385"/>
      <c r="F216" s="538"/>
      <c r="G216" s="528"/>
      <c r="H216" s="528"/>
      <c r="I216" s="528"/>
      <c r="J216" s="528"/>
      <c r="K216" s="529"/>
      <c r="L216" s="529"/>
      <c r="M216" s="529"/>
      <c r="N216" s="529"/>
      <c r="O216" s="529"/>
      <c r="P216" s="529"/>
      <c r="Q216" s="529"/>
      <c r="R216" s="529"/>
      <c r="S216" s="529"/>
      <c r="T216" s="529"/>
      <c r="U216" s="529"/>
      <c r="V216" s="529"/>
      <c r="W216" s="529"/>
      <c r="X216" s="529"/>
      <c r="Y216" s="529"/>
      <c r="Z216" s="531"/>
      <c r="AA216" s="391"/>
      <c r="AB216" s="8" t="str">
        <f t="shared" si="4"/>
        <v/>
      </c>
      <c r="AC216" s="3"/>
      <c r="AD216" s="1"/>
    </row>
    <row r="217" spans="2:30" ht="30" hidden="1" customHeight="1" thickTop="1" thickBot="1" x14ac:dyDescent="0.35">
      <c r="B217" s="1"/>
      <c r="C217" s="558"/>
      <c r="D217" s="377"/>
      <c r="E217" s="367"/>
      <c r="F217" s="538"/>
      <c r="G217" s="528"/>
      <c r="H217" s="528"/>
      <c r="I217" s="528"/>
      <c r="J217" s="528"/>
      <c r="K217" s="529"/>
      <c r="L217" s="529"/>
      <c r="M217" s="529"/>
      <c r="N217" s="529"/>
      <c r="O217" s="529"/>
      <c r="P217" s="529"/>
      <c r="Q217" s="529"/>
      <c r="R217" s="529"/>
      <c r="S217" s="529"/>
      <c r="T217" s="529"/>
      <c r="U217" s="529"/>
      <c r="V217" s="529"/>
      <c r="W217" s="529"/>
      <c r="X217" s="529"/>
      <c r="Y217" s="529"/>
      <c r="Z217" s="531"/>
      <c r="AA217" s="391"/>
      <c r="AB217" s="8" t="str">
        <f t="shared" si="4"/>
        <v/>
      </c>
      <c r="AC217" s="3"/>
      <c r="AD217" s="1"/>
    </row>
    <row r="218" spans="2:30" ht="30" hidden="1" customHeight="1" thickTop="1" thickBot="1" x14ac:dyDescent="0.35">
      <c r="B218" s="1"/>
      <c r="C218" s="558"/>
      <c r="D218" s="378"/>
      <c r="E218" s="385"/>
      <c r="F218" s="538"/>
      <c r="G218" s="528"/>
      <c r="H218" s="528"/>
      <c r="I218" s="528"/>
      <c r="J218" s="528"/>
      <c r="K218" s="529"/>
      <c r="L218" s="529"/>
      <c r="M218" s="529"/>
      <c r="N218" s="529"/>
      <c r="O218" s="529"/>
      <c r="P218" s="529"/>
      <c r="Q218" s="529"/>
      <c r="R218" s="529"/>
      <c r="S218" s="529"/>
      <c r="T218" s="529"/>
      <c r="U218" s="529"/>
      <c r="V218" s="529"/>
      <c r="W218" s="529"/>
      <c r="X218" s="529"/>
      <c r="Y218" s="529"/>
      <c r="Z218" s="531"/>
      <c r="AA218" s="391"/>
      <c r="AB218" s="8" t="str">
        <f t="shared" si="4"/>
        <v/>
      </c>
      <c r="AC218" s="3"/>
      <c r="AD218" s="1"/>
    </row>
    <row r="219" spans="2:30" ht="30" hidden="1" customHeight="1" thickTop="1" thickBot="1" x14ac:dyDescent="0.35">
      <c r="B219" s="1"/>
      <c r="C219" s="558"/>
      <c r="D219" s="377"/>
      <c r="E219" s="367"/>
      <c r="F219" s="538"/>
      <c r="G219" s="528"/>
      <c r="H219" s="528"/>
      <c r="I219" s="528"/>
      <c r="J219" s="528"/>
      <c r="K219" s="529"/>
      <c r="L219" s="529"/>
      <c r="M219" s="529"/>
      <c r="N219" s="529"/>
      <c r="O219" s="529"/>
      <c r="P219" s="529"/>
      <c r="Q219" s="529"/>
      <c r="R219" s="529"/>
      <c r="S219" s="529"/>
      <c r="T219" s="529"/>
      <c r="U219" s="529"/>
      <c r="V219" s="529"/>
      <c r="W219" s="529"/>
      <c r="X219" s="529"/>
      <c r="Y219" s="529"/>
      <c r="Z219" s="531"/>
      <c r="AA219" s="391"/>
      <c r="AB219" s="8" t="str">
        <f t="shared" si="4"/>
        <v/>
      </c>
      <c r="AC219" s="3"/>
      <c r="AD219" s="1"/>
    </row>
    <row r="220" spans="2:30" ht="30" hidden="1" customHeight="1" thickTop="1" thickBot="1" x14ac:dyDescent="0.35">
      <c r="B220" s="1"/>
      <c r="C220" s="558"/>
      <c r="D220" s="377"/>
      <c r="E220" s="367"/>
      <c r="F220" s="538"/>
      <c r="G220" s="528"/>
      <c r="H220" s="528"/>
      <c r="I220" s="528"/>
      <c r="J220" s="528"/>
      <c r="K220" s="529"/>
      <c r="L220" s="529"/>
      <c r="M220" s="529"/>
      <c r="N220" s="529"/>
      <c r="O220" s="529"/>
      <c r="P220" s="529"/>
      <c r="Q220" s="529"/>
      <c r="R220" s="529"/>
      <c r="S220" s="529"/>
      <c r="T220" s="529"/>
      <c r="U220" s="529"/>
      <c r="V220" s="529"/>
      <c r="W220" s="529"/>
      <c r="X220" s="529"/>
      <c r="Y220" s="529"/>
      <c r="Z220" s="531"/>
      <c r="AA220" s="391"/>
      <c r="AB220" s="8" t="str">
        <f t="shared" si="4"/>
        <v/>
      </c>
      <c r="AC220" s="3"/>
      <c r="AD220" s="1"/>
    </row>
    <row r="221" spans="2:30" ht="30" hidden="1" customHeight="1" thickTop="1" thickBot="1" x14ac:dyDescent="0.35">
      <c r="B221" s="1"/>
      <c r="C221" s="558"/>
      <c r="D221" s="378"/>
      <c r="E221" s="385"/>
      <c r="F221" s="538"/>
      <c r="G221" s="528"/>
      <c r="H221" s="528"/>
      <c r="I221" s="528"/>
      <c r="J221" s="528"/>
      <c r="K221" s="529"/>
      <c r="L221" s="529"/>
      <c r="M221" s="529"/>
      <c r="N221" s="529"/>
      <c r="O221" s="529"/>
      <c r="P221" s="529"/>
      <c r="Q221" s="529"/>
      <c r="R221" s="529"/>
      <c r="S221" s="529"/>
      <c r="T221" s="529"/>
      <c r="U221" s="529"/>
      <c r="V221" s="529"/>
      <c r="W221" s="529"/>
      <c r="X221" s="529"/>
      <c r="Y221" s="529"/>
      <c r="Z221" s="531"/>
      <c r="AA221" s="391"/>
      <c r="AB221" s="8" t="str">
        <f t="shared" si="4"/>
        <v/>
      </c>
      <c r="AC221" s="3"/>
      <c r="AD221" s="1"/>
    </row>
    <row r="222" spans="2:30" ht="30" hidden="1" customHeight="1" thickTop="1" thickBot="1" x14ac:dyDescent="0.35">
      <c r="B222" s="1"/>
      <c r="C222" s="558"/>
      <c r="D222" s="378"/>
      <c r="E222" s="385"/>
      <c r="F222" s="538"/>
      <c r="G222" s="528"/>
      <c r="H222" s="528"/>
      <c r="I222" s="528"/>
      <c r="J222" s="528"/>
      <c r="K222" s="529"/>
      <c r="L222" s="529"/>
      <c r="M222" s="529"/>
      <c r="N222" s="529"/>
      <c r="O222" s="529"/>
      <c r="P222" s="529"/>
      <c r="Q222" s="529"/>
      <c r="R222" s="529"/>
      <c r="S222" s="529"/>
      <c r="T222" s="529"/>
      <c r="U222" s="529"/>
      <c r="V222" s="529"/>
      <c r="W222" s="529"/>
      <c r="X222" s="529"/>
      <c r="Y222" s="529"/>
      <c r="Z222" s="531"/>
      <c r="AA222" s="391"/>
      <c r="AB222" s="8" t="str">
        <f t="shared" si="4"/>
        <v/>
      </c>
      <c r="AC222" s="3"/>
      <c r="AD222" s="1"/>
    </row>
    <row r="223" spans="2:30" ht="30" hidden="1" customHeight="1" thickTop="1" thickBot="1" x14ac:dyDescent="0.35">
      <c r="B223" s="1"/>
      <c r="C223" s="558"/>
      <c r="D223" s="377"/>
      <c r="E223" s="367"/>
      <c r="F223" s="538"/>
      <c r="G223" s="528"/>
      <c r="H223" s="528"/>
      <c r="I223" s="528"/>
      <c r="J223" s="528"/>
      <c r="K223" s="529"/>
      <c r="L223" s="529"/>
      <c r="M223" s="529"/>
      <c r="N223" s="529"/>
      <c r="O223" s="529"/>
      <c r="P223" s="529"/>
      <c r="Q223" s="529"/>
      <c r="R223" s="529"/>
      <c r="S223" s="529"/>
      <c r="T223" s="529"/>
      <c r="U223" s="529"/>
      <c r="V223" s="529"/>
      <c r="W223" s="529"/>
      <c r="X223" s="529"/>
      <c r="Y223" s="529"/>
      <c r="Z223" s="531"/>
      <c r="AA223" s="391"/>
      <c r="AB223" s="8" t="str">
        <f t="shared" si="4"/>
        <v/>
      </c>
      <c r="AC223" s="3"/>
      <c r="AD223" s="1"/>
    </row>
    <row r="224" spans="2:30" ht="30" hidden="1" customHeight="1" thickTop="1" thickBot="1" x14ac:dyDescent="0.35">
      <c r="B224" s="1"/>
      <c r="C224" s="558"/>
      <c r="D224" s="377"/>
      <c r="E224" s="367"/>
      <c r="F224" s="538"/>
      <c r="G224" s="528"/>
      <c r="H224" s="528"/>
      <c r="I224" s="528"/>
      <c r="J224" s="528"/>
      <c r="K224" s="529"/>
      <c r="L224" s="529"/>
      <c r="M224" s="529"/>
      <c r="N224" s="529"/>
      <c r="O224" s="529"/>
      <c r="P224" s="529"/>
      <c r="Q224" s="529"/>
      <c r="R224" s="529"/>
      <c r="S224" s="529"/>
      <c r="T224" s="529"/>
      <c r="U224" s="529"/>
      <c r="V224" s="529"/>
      <c r="W224" s="529"/>
      <c r="X224" s="529"/>
      <c r="Y224" s="529"/>
      <c r="Z224" s="531"/>
      <c r="AA224" s="391"/>
      <c r="AB224" s="8" t="str">
        <f t="shared" si="4"/>
        <v/>
      </c>
      <c r="AC224" s="3"/>
      <c r="AD224" s="1"/>
    </row>
    <row r="225" spans="2:36" ht="30" hidden="1" customHeight="1" thickTop="1" thickBot="1" x14ac:dyDescent="0.35">
      <c r="B225" s="1"/>
      <c r="C225" s="558"/>
      <c r="D225" s="378"/>
      <c r="E225" s="385"/>
      <c r="F225" s="538"/>
      <c r="G225" s="528"/>
      <c r="H225" s="528"/>
      <c r="I225" s="528"/>
      <c r="J225" s="528"/>
      <c r="K225" s="529"/>
      <c r="L225" s="529"/>
      <c r="M225" s="529"/>
      <c r="N225" s="529"/>
      <c r="O225" s="529"/>
      <c r="P225" s="529"/>
      <c r="Q225" s="529"/>
      <c r="R225" s="529"/>
      <c r="S225" s="529"/>
      <c r="T225" s="529"/>
      <c r="U225" s="529"/>
      <c r="V225" s="529"/>
      <c r="W225" s="529"/>
      <c r="X225" s="529"/>
      <c r="Y225" s="529"/>
      <c r="Z225" s="531"/>
      <c r="AA225" s="391"/>
      <c r="AB225" s="8" t="str">
        <f t="shared" si="4"/>
        <v/>
      </c>
      <c r="AC225" s="3"/>
      <c r="AD225" s="1"/>
    </row>
    <row r="226" spans="2:36" ht="30" hidden="1" customHeight="1" thickTop="1" thickBot="1" x14ac:dyDescent="0.35">
      <c r="B226" s="1"/>
      <c r="C226" s="558"/>
      <c r="D226" s="378"/>
      <c r="E226" s="385"/>
      <c r="F226" s="538"/>
      <c r="G226" s="528"/>
      <c r="H226" s="528"/>
      <c r="I226" s="528"/>
      <c r="J226" s="528"/>
      <c r="K226" s="529"/>
      <c r="L226" s="529"/>
      <c r="M226" s="529"/>
      <c r="N226" s="529"/>
      <c r="O226" s="529"/>
      <c r="P226" s="529"/>
      <c r="Q226" s="529"/>
      <c r="R226" s="529"/>
      <c r="S226" s="529"/>
      <c r="T226" s="529"/>
      <c r="U226" s="529"/>
      <c r="V226" s="529"/>
      <c r="W226" s="529"/>
      <c r="X226" s="529"/>
      <c r="Y226" s="529"/>
      <c r="Z226" s="531"/>
      <c r="AA226" s="391"/>
      <c r="AB226" s="8" t="str">
        <f t="shared" si="4"/>
        <v/>
      </c>
      <c r="AC226" s="3"/>
      <c r="AD226" s="1"/>
    </row>
    <row r="227" spans="2:36" ht="30" hidden="1" customHeight="1" thickTop="1" thickBot="1" x14ac:dyDescent="0.35">
      <c r="B227" s="1"/>
      <c r="C227" s="558"/>
      <c r="D227" s="377"/>
      <c r="E227" s="367"/>
      <c r="F227" s="538"/>
      <c r="G227" s="528"/>
      <c r="H227" s="528"/>
      <c r="I227" s="528"/>
      <c r="J227" s="528"/>
      <c r="K227" s="529"/>
      <c r="L227" s="529"/>
      <c r="M227" s="529"/>
      <c r="N227" s="529"/>
      <c r="O227" s="529"/>
      <c r="P227" s="529"/>
      <c r="Q227" s="529"/>
      <c r="R227" s="529"/>
      <c r="S227" s="529"/>
      <c r="T227" s="529"/>
      <c r="U227" s="529"/>
      <c r="V227" s="529"/>
      <c r="W227" s="529"/>
      <c r="X227" s="529"/>
      <c r="Y227" s="529"/>
      <c r="Z227" s="531"/>
      <c r="AA227" s="391"/>
      <c r="AB227" s="8" t="str">
        <f t="shared" si="4"/>
        <v/>
      </c>
      <c r="AC227" s="3"/>
      <c r="AD227" s="1"/>
    </row>
    <row r="228" spans="2:36" s="19" customFormat="1" ht="30" hidden="1" customHeight="1" thickTop="1" thickBot="1" x14ac:dyDescent="0.35">
      <c r="B228" s="154"/>
      <c r="C228" s="558"/>
      <c r="D228" s="378"/>
      <c r="E228" s="385"/>
      <c r="F228" s="538"/>
      <c r="G228" s="528"/>
      <c r="H228" s="528"/>
      <c r="I228" s="528"/>
      <c r="J228" s="528"/>
      <c r="K228" s="530"/>
      <c r="L228" s="530"/>
      <c r="M228" s="530"/>
      <c r="N228" s="530"/>
      <c r="O228" s="530"/>
      <c r="P228" s="530"/>
      <c r="Q228" s="530"/>
      <c r="R228" s="530"/>
      <c r="S228" s="530"/>
      <c r="T228" s="530"/>
      <c r="U228" s="530"/>
      <c r="V228" s="530"/>
      <c r="W228" s="530"/>
      <c r="X228" s="530"/>
      <c r="Y228" s="530"/>
      <c r="Z228" s="532"/>
      <c r="AA228" s="397"/>
      <c r="AB228" s="13" t="str">
        <f t="shared" si="4"/>
        <v/>
      </c>
      <c r="AC228" s="155"/>
      <c r="AD228" s="154"/>
      <c r="AG228" s="156"/>
      <c r="AH228" s="156"/>
      <c r="AI228" s="156"/>
      <c r="AJ228" s="156"/>
    </row>
    <row r="229" spans="2:36" ht="30" hidden="1" customHeight="1" thickTop="1" thickBot="1" x14ac:dyDescent="0.35">
      <c r="B229" s="1"/>
      <c r="C229" s="558"/>
      <c r="D229" s="377"/>
      <c r="E229" s="367"/>
      <c r="F229" s="538"/>
      <c r="G229" s="528"/>
      <c r="H229" s="528"/>
      <c r="I229" s="528"/>
      <c r="J229" s="528"/>
      <c r="K229" s="529"/>
      <c r="L229" s="529"/>
      <c r="M229" s="529"/>
      <c r="N229" s="529"/>
      <c r="O229" s="529"/>
      <c r="P229" s="529"/>
      <c r="Q229" s="529"/>
      <c r="R229" s="529"/>
      <c r="S229" s="529"/>
      <c r="T229" s="529"/>
      <c r="U229" s="529"/>
      <c r="V229" s="529"/>
      <c r="W229" s="529"/>
      <c r="X229" s="529"/>
      <c r="Y229" s="529"/>
      <c r="Z229" s="531"/>
      <c r="AA229" s="391"/>
      <c r="AB229" s="8" t="str">
        <f t="shared" si="4"/>
        <v/>
      </c>
      <c r="AC229" s="3"/>
      <c r="AD229" s="1"/>
    </row>
    <row r="230" spans="2:36" ht="30" hidden="1" customHeight="1" thickTop="1" thickBot="1" x14ac:dyDescent="0.35">
      <c r="B230" s="1"/>
      <c r="C230" s="558"/>
      <c r="D230" s="377"/>
      <c r="E230" s="367"/>
      <c r="F230" s="538"/>
      <c r="G230" s="528"/>
      <c r="H230" s="528"/>
      <c r="I230" s="528"/>
      <c r="J230" s="528"/>
      <c r="K230" s="529"/>
      <c r="L230" s="529"/>
      <c r="M230" s="529"/>
      <c r="N230" s="529"/>
      <c r="O230" s="529"/>
      <c r="P230" s="529"/>
      <c r="Q230" s="529"/>
      <c r="R230" s="529"/>
      <c r="S230" s="529"/>
      <c r="T230" s="529"/>
      <c r="U230" s="529"/>
      <c r="V230" s="529"/>
      <c r="W230" s="529"/>
      <c r="X230" s="529"/>
      <c r="Y230" s="529"/>
      <c r="Z230" s="531"/>
      <c r="AA230" s="391"/>
      <c r="AB230" s="8" t="str">
        <f t="shared" si="4"/>
        <v/>
      </c>
      <c r="AC230" s="3"/>
      <c r="AD230" s="1"/>
    </row>
    <row r="231" spans="2:36" ht="30" hidden="1" customHeight="1" thickTop="1" thickBot="1" x14ac:dyDescent="0.35">
      <c r="B231" s="1"/>
      <c r="C231" s="558"/>
      <c r="D231" s="378"/>
      <c r="E231" s="385"/>
      <c r="F231" s="538"/>
      <c r="G231" s="528"/>
      <c r="H231" s="528"/>
      <c r="I231" s="528"/>
      <c r="J231" s="528"/>
      <c r="K231" s="529"/>
      <c r="L231" s="529"/>
      <c r="M231" s="529"/>
      <c r="N231" s="529"/>
      <c r="O231" s="529"/>
      <c r="P231" s="529"/>
      <c r="Q231" s="529"/>
      <c r="R231" s="529"/>
      <c r="S231" s="529"/>
      <c r="T231" s="529"/>
      <c r="U231" s="529"/>
      <c r="V231" s="529"/>
      <c r="W231" s="529"/>
      <c r="X231" s="529"/>
      <c r="Y231" s="529"/>
      <c r="Z231" s="531"/>
      <c r="AA231" s="391"/>
      <c r="AB231" s="8" t="str">
        <f t="shared" si="4"/>
        <v/>
      </c>
      <c r="AC231" s="3"/>
      <c r="AD231" s="1"/>
    </row>
    <row r="232" spans="2:36" ht="30" hidden="1" customHeight="1" thickTop="1" thickBot="1" x14ac:dyDescent="0.35">
      <c r="B232" s="1"/>
      <c r="C232" s="558"/>
      <c r="D232" s="378"/>
      <c r="E232" s="385"/>
      <c r="F232" s="538"/>
      <c r="G232" s="528"/>
      <c r="H232" s="528"/>
      <c r="I232" s="528"/>
      <c r="J232" s="528"/>
      <c r="K232" s="529"/>
      <c r="L232" s="529"/>
      <c r="M232" s="529"/>
      <c r="N232" s="529"/>
      <c r="O232" s="529"/>
      <c r="P232" s="529"/>
      <c r="Q232" s="529"/>
      <c r="R232" s="529"/>
      <c r="S232" s="529"/>
      <c r="T232" s="529"/>
      <c r="U232" s="529"/>
      <c r="V232" s="529"/>
      <c r="W232" s="529"/>
      <c r="X232" s="529"/>
      <c r="Y232" s="529"/>
      <c r="Z232" s="531"/>
      <c r="AA232" s="391"/>
      <c r="AB232" s="8" t="str">
        <f t="shared" si="4"/>
        <v/>
      </c>
      <c r="AC232" s="3"/>
      <c r="AD232" s="1"/>
    </row>
    <row r="233" spans="2:36" ht="30" hidden="1" customHeight="1" thickTop="1" thickBot="1" x14ac:dyDescent="0.35">
      <c r="B233" s="1"/>
      <c r="C233" s="558"/>
      <c r="D233" s="377"/>
      <c r="E233" s="367"/>
      <c r="F233" s="538"/>
      <c r="G233" s="528"/>
      <c r="H233" s="528"/>
      <c r="I233" s="528"/>
      <c r="J233" s="528"/>
      <c r="K233" s="529"/>
      <c r="L233" s="529"/>
      <c r="M233" s="529"/>
      <c r="N233" s="529"/>
      <c r="O233" s="529"/>
      <c r="P233" s="529"/>
      <c r="Q233" s="529"/>
      <c r="R233" s="529"/>
      <c r="S233" s="529"/>
      <c r="T233" s="529"/>
      <c r="U233" s="529"/>
      <c r="V233" s="529"/>
      <c r="W233" s="529"/>
      <c r="X233" s="529"/>
      <c r="Y233" s="529"/>
      <c r="Z233" s="531"/>
      <c r="AA233" s="391"/>
      <c r="AB233" s="8" t="str">
        <f t="shared" si="4"/>
        <v/>
      </c>
      <c r="AC233" s="3"/>
      <c r="AD233" s="1"/>
    </row>
    <row r="234" spans="2:36" ht="30" hidden="1" customHeight="1" thickTop="1" thickBot="1" x14ac:dyDescent="0.35">
      <c r="B234" s="1"/>
      <c r="C234" s="558"/>
      <c r="D234" s="377"/>
      <c r="E234" s="367"/>
      <c r="F234" s="538"/>
      <c r="G234" s="528"/>
      <c r="H234" s="528"/>
      <c r="I234" s="528"/>
      <c r="J234" s="528"/>
      <c r="K234" s="529"/>
      <c r="L234" s="529"/>
      <c r="M234" s="529"/>
      <c r="N234" s="529"/>
      <c r="O234" s="529"/>
      <c r="P234" s="529"/>
      <c r="Q234" s="529"/>
      <c r="R234" s="529"/>
      <c r="S234" s="529"/>
      <c r="T234" s="529"/>
      <c r="U234" s="529"/>
      <c r="V234" s="529"/>
      <c r="W234" s="529"/>
      <c r="X234" s="529"/>
      <c r="Y234" s="529"/>
      <c r="Z234" s="531"/>
      <c r="AA234" s="391"/>
      <c r="AB234" s="8" t="str">
        <f t="shared" si="4"/>
        <v/>
      </c>
      <c r="AC234" s="3"/>
      <c r="AD234" s="1"/>
    </row>
    <row r="235" spans="2:36" ht="30" hidden="1" customHeight="1" thickTop="1" thickBot="1" x14ac:dyDescent="0.35">
      <c r="B235" s="1"/>
      <c r="C235" s="558"/>
      <c r="D235" s="378"/>
      <c r="E235" s="385"/>
      <c r="F235" s="538"/>
      <c r="G235" s="528"/>
      <c r="H235" s="528"/>
      <c r="I235" s="528"/>
      <c r="J235" s="528"/>
      <c r="K235" s="529"/>
      <c r="L235" s="529"/>
      <c r="M235" s="529"/>
      <c r="N235" s="529"/>
      <c r="O235" s="529"/>
      <c r="P235" s="529"/>
      <c r="Q235" s="529"/>
      <c r="R235" s="529"/>
      <c r="S235" s="529"/>
      <c r="T235" s="529"/>
      <c r="U235" s="529"/>
      <c r="V235" s="529"/>
      <c r="W235" s="529"/>
      <c r="X235" s="529"/>
      <c r="Y235" s="529"/>
      <c r="Z235" s="531"/>
      <c r="AA235" s="391"/>
      <c r="AB235" s="8" t="str">
        <f t="shared" si="4"/>
        <v/>
      </c>
      <c r="AC235" s="3"/>
      <c r="AD235" s="1"/>
    </row>
    <row r="236" spans="2:36" ht="30" hidden="1" customHeight="1" thickTop="1" thickBot="1" x14ac:dyDescent="0.35">
      <c r="B236" s="1"/>
      <c r="C236" s="558"/>
      <c r="D236" s="378"/>
      <c r="E236" s="385"/>
      <c r="F236" s="538"/>
      <c r="G236" s="528"/>
      <c r="H236" s="528"/>
      <c r="I236" s="528"/>
      <c r="J236" s="528"/>
      <c r="K236" s="529"/>
      <c r="L236" s="529"/>
      <c r="M236" s="529"/>
      <c r="N236" s="529"/>
      <c r="O236" s="529"/>
      <c r="P236" s="529"/>
      <c r="Q236" s="529"/>
      <c r="R236" s="529"/>
      <c r="S236" s="529"/>
      <c r="T236" s="529"/>
      <c r="U236" s="529"/>
      <c r="V236" s="529"/>
      <c r="W236" s="529"/>
      <c r="X236" s="529"/>
      <c r="Y236" s="529"/>
      <c r="Z236" s="531"/>
      <c r="AA236" s="391"/>
      <c r="AB236" s="8" t="str">
        <f t="shared" si="4"/>
        <v/>
      </c>
      <c r="AC236" s="3"/>
      <c r="AD236" s="1"/>
    </row>
    <row r="237" spans="2:36" ht="30" hidden="1" customHeight="1" thickTop="1" thickBot="1" x14ac:dyDescent="0.35">
      <c r="B237" s="1"/>
      <c r="C237" s="558"/>
      <c r="D237" s="377"/>
      <c r="E237" s="367"/>
      <c r="F237" s="538"/>
      <c r="G237" s="528"/>
      <c r="H237" s="528"/>
      <c r="I237" s="528"/>
      <c r="J237" s="528"/>
      <c r="K237" s="529"/>
      <c r="L237" s="529"/>
      <c r="M237" s="529"/>
      <c r="N237" s="529"/>
      <c r="O237" s="529"/>
      <c r="P237" s="529"/>
      <c r="Q237" s="529"/>
      <c r="R237" s="529"/>
      <c r="S237" s="529"/>
      <c r="T237" s="529"/>
      <c r="U237" s="529"/>
      <c r="V237" s="529"/>
      <c r="W237" s="529"/>
      <c r="X237" s="529"/>
      <c r="Y237" s="529"/>
      <c r="Z237" s="531"/>
      <c r="AA237" s="391"/>
      <c r="AB237" s="8" t="str">
        <f t="shared" si="4"/>
        <v/>
      </c>
      <c r="AC237" s="3"/>
      <c r="AD237" s="1"/>
    </row>
    <row r="238" spans="2:36" ht="30" hidden="1" customHeight="1" thickTop="1" thickBot="1" x14ac:dyDescent="0.35">
      <c r="B238" s="1"/>
      <c r="C238" s="558"/>
      <c r="D238" s="378"/>
      <c r="E238" s="385"/>
      <c r="F238" s="538"/>
      <c r="G238" s="528"/>
      <c r="H238" s="528"/>
      <c r="I238" s="528"/>
      <c r="J238" s="528"/>
      <c r="K238" s="529"/>
      <c r="L238" s="529"/>
      <c r="M238" s="529"/>
      <c r="N238" s="529"/>
      <c r="O238" s="529"/>
      <c r="P238" s="529"/>
      <c r="Q238" s="529"/>
      <c r="R238" s="529"/>
      <c r="S238" s="529"/>
      <c r="T238" s="529"/>
      <c r="U238" s="529"/>
      <c r="V238" s="529"/>
      <c r="W238" s="529"/>
      <c r="X238" s="529"/>
      <c r="Y238" s="529"/>
      <c r="Z238" s="531"/>
      <c r="AA238" s="391"/>
      <c r="AB238" s="8" t="str">
        <f t="shared" si="4"/>
        <v/>
      </c>
      <c r="AC238" s="3"/>
      <c r="AD238" s="1"/>
    </row>
    <row r="239" spans="2:36" ht="30" hidden="1" customHeight="1" thickTop="1" thickBot="1" x14ac:dyDescent="0.35">
      <c r="B239" s="1"/>
      <c r="C239" s="558"/>
      <c r="D239" s="377"/>
      <c r="E239" s="367"/>
      <c r="F239" s="538"/>
      <c r="G239" s="528"/>
      <c r="H239" s="528"/>
      <c r="I239" s="528"/>
      <c r="J239" s="528"/>
      <c r="K239" s="529"/>
      <c r="L239" s="529"/>
      <c r="M239" s="529"/>
      <c r="N239" s="529"/>
      <c r="O239" s="529"/>
      <c r="P239" s="529"/>
      <c r="Q239" s="529"/>
      <c r="R239" s="529"/>
      <c r="S239" s="529"/>
      <c r="T239" s="529"/>
      <c r="U239" s="529"/>
      <c r="V239" s="529"/>
      <c r="W239" s="529"/>
      <c r="X239" s="529"/>
      <c r="Y239" s="529"/>
      <c r="Z239" s="531"/>
      <c r="AA239" s="391"/>
      <c r="AB239" s="8" t="str">
        <f t="shared" si="4"/>
        <v/>
      </c>
      <c r="AC239" s="3"/>
      <c r="AD239" s="1"/>
    </row>
    <row r="240" spans="2:36" ht="30" hidden="1" customHeight="1" thickTop="1" thickBot="1" x14ac:dyDescent="0.35">
      <c r="B240" s="1"/>
      <c r="C240" s="558"/>
      <c r="D240" s="377"/>
      <c r="E240" s="367"/>
      <c r="F240" s="538"/>
      <c r="G240" s="528"/>
      <c r="H240" s="528"/>
      <c r="I240" s="528"/>
      <c r="J240" s="528"/>
      <c r="K240" s="529"/>
      <c r="L240" s="529"/>
      <c r="M240" s="529"/>
      <c r="N240" s="529"/>
      <c r="O240" s="529"/>
      <c r="P240" s="529"/>
      <c r="Q240" s="529"/>
      <c r="R240" s="529"/>
      <c r="S240" s="529"/>
      <c r="T240" s="529"/>
      <c r="U240" s="529"/>
      <c r="V240" s="529"/>
      <c r="W240" s="529"/>
      <c r="X240" s="529"/>
      <c r="Y240" s="529"/>
      <c r="Z240" s="531"/>
      <c r="AA240" s="391"/>
      <c r="AB240" s="8" t="str">
        <f t="shared" si="4"/>
        <v/>
      </c>
      <c r="AC240" s="3"/>
      <c r="AD240" s="1"/>
    </row>
    <row r="241" spans="2:30" ht="30" hidden="1" customHeight="1" thickTop="1" thickBot="1" x14ac:dyDescent="0.35">
      <c r="B241" s="1"/>
      <c r="C241" s="558"/>
      <c r="D241" s="378"/>
      <c r="E241" s="385"/>
      <c r="F241" s="538"/>
      <c r="G241" s="528"/>
      <c r="H241" s="528"/>
      <c r="I241" s="528"/>
      <c r="J241" s="528"/>
      <c r="K241" s="529"/>
      <c r="L241" s="529"/>
      <c r="M241" s="529"/>
      <c r="N241" s="529"/>
      <c r="O241" s="529"/>
      <c r="P241" s="529"/>
      <c r="Q241" s="529"/>
      <c r="R241" s="529"/>
      <c r="S241" s="529"/>
      <c r="T241" s="529"/>
      <c r="U241" s="529"/>
      <c r="V241" s="529"/>
      <c r="W241" s="529"/>
      <c r="X241" s="529"/>
      <c r="Y241" s="529"/>
      <c r="Z241" s="531"/>
      <c r="AA241" s="391"/>
      <c r="AB241" s="8" t="str">
        <f t="shared" si="4"/>
        <v/>
      </c>
      <c r="AC241" s="3"/>
      <c r="AD241" s="1"/>
    </row>
    <row r="242" spans="2:30" ht="30" hidden="1" customHeight="1" thickTop="1" thickBot="1" x14ac:dyDescent="0.35">
      <c r="B242" s="1"/>
      <c r="C242" s="558"/>
      <c r="D242" s="378"/>
      <c r="E242" s="385"/>
      <c r="F242" s="538"/>
      <c r="G242" s="528"/>
      <c r="H242" s="528"/>
      <c r="I242" s="528"/>
      <c r="J242" s="528"/>
      <c r="K242" s="529"/>
      <c r="L242" s="529"/>
      <c r="M242" s="529"/>
      <c r="N242" s="529"/>
      <c r="O242" s="529"/>
      <c r="P242" s="529"/>
      <c r="Q242" s="529"/>
      <c r="R242" s="529"/>
      <c r="S242" s="529"/>
      <c r="T242" s="529"/>
      <c r="U242" s="529"/>
      <c r="V242" s="529"/>
      <c r="W242" s="529"/>
      <c r="X242" s="529"/>
      <c r="Y242" s="529"/>
      <c r="Z242" s="531"/>
      <c r="AA242" s="391"/>
      <c r="AB242" s="8" t="str">
        <f t="shared" si="4"/>
        <v/>
      </c>
      <c r="AC242" s="3"/>
      <c r="AD242" s="1"/>
    </row>
    <row r="243" spans="2:30" ht="30" hidden="1" customHeight="1" thickTop="1" thickBot="1" x14ac:dyDescent="0.35">
      <c r="B243" s="1"/>
      <c r="C243" s="558"/>
      <c r="D243" s="377"/>
      <c r="E243" s="367"/>
      <c r="F243" s="538"/>
      <c r="G243" s="528"/>
      <c r="H243" s="528"/>
      <c r="I243" s="528"/>
      <c r="J243" s="528"/>
      <c r="K243" s="529"/>
      <c r="L243" s="529"/>
      <c r="M243" s="529"/>
      <c r="N243" s="529"/>
      <c r="O243" s="529"/>
      <c r="P243" s="529"/>
      <c r="Q243" s="529"/>
      <c r="R243" s="529"/>
      <c r="S243" s="529"/>
      <c r="T243" s="529"/>
      <c r="U243" s="529"/>
      <c r="V243" s="529"/>
      <c r="W243" s="529"/>
      <c r="X243" s="529"/>
      <c r="Y243" s="529"/>
      <c r="Z243" s="531"/>
      <c r="AA243" s="391"/>
      <c r="AB243" s="8" t="str">
        <f t="shared" si="4"/>
        <v/>
      </c>
      <c r="AC243" s="3"/>
      <c r="AD243" s="1"/>
    </row>
    <row r="244" spans="2:30" ht="30" hidden="1" customHeight="1" thickTop="1" thickBot="1" x14ac:dyDescent="0.35">
      <c r="B244" s="1"/>
      <c r="C244" s="558"/>
      <c r="D244" s="377"/>
      <c r="E244" s="367"/>
      <c r="F244" s="538"/>
      <c r="G244" s="528"/>
      <c r="H244" s="528"/>
      <c r="I244" s="528"/>
      <c r="J244" s="528"/>
      <c r="K244" s="529"/>
      <c r="L244" s="529"/>
      <c r="M244" s="529"/>
      <c r="N244" s="529"/>
      <c r="O244" s="529"/>
      <c r="P244" s="529"/>
      <c r="Q244" s="529"/>
      <c r="R244" s="529"/>
      <c r="S244" s="529"/>
      <c r="T244" s="529"/>
      <c r="U244" s="529"/>
      <c r="V244" s="529"/>
      <c r="W244" s="529"/>
      <c r="X244" s="529"/>
      <c r="Y244" s="529"/>
      <c r="Z244" s="531"/>
      <c r="AA244" s="391"/>
      <c r="AB244" s="8" t="str">
        <f t="shared" si="4"/>
        <v/>
      </c>
      <c r="AC244" s="3"/>
      <c r="AD244" s="1"/>
    </row>
    <row r="245" spans="2:30" ht="30" hidden="1" customHeight="1" thickTop="1" thickBot="1" x14ac:dyDescent="0.35">
      <c r="B245" s="1"/>
      <c r="C245" s="558"/>
      <c r="D245" s="378"/>
      <c r="E245" s="385"/>
      <c r="F245" s="538"/>
      <c r="G245" s="528"/>
      <c r="H245" s="528"/>
      <c r="I245" s="528"/>
      <c r="J245" s="528"/>
      <c r="K245" s="529"/>
      <c r="L245" s="529"/>
      <c r="M245" s="529"/>
      <c r="N245" s="529"/>
      <c r="O245" s="529"/>
      <c r="P245" s="529"/>
      <c r="Q245" s="529"/>
      <c r="R245" s="529"/>
      <c r="S245" s="529"/>
      <c r="T245" s="529"/>
      <c r="U245" s="529"/>
      <c r="V245" s="529"/>
      <c r="W245" s="529"/>
      <c r="X245" s="529"/>
      <c r="Y245" s="529"/>
      <c r="Z245" s="531"/>
      <c r="AA245" s="391"/>
      <c r="AB245" s="8" t="str">
        <f t="shared" si="4"/>
        <v/>
      </c>
      <c r="AC245" s="3"/>
      <c r="AD245" s="1"/>
    </row>
    <row r="246" spans="2:30" ht="30" hidden="1" customHeight="1" thickTop="1" thickBot="1" x14ac:dyDescent="0.35">
      <c r="B246" s="1"/>
      <c r="C246" s="558"/>
      <c r="D246" s="378"/>
      <c r="E246" s="385"/>
      <c r="F246" s="538"/>
      <c r="G246" s="528"/>
      <c r="H246" s="528"/>
      <c r="I246" s="528"/>
      <c r="J246" s="528"/>
      <c r="K246" s="529"/>
      <c r="L246" s="529"/>
      <c r="M246" s="529"/>
      <c r="N246" s="529"/>
      <c r="O246" s="529"/>
      <c r="P246" s="529"/>
      <c r="Q246" s="529"/>
      <c r="R246" s="529"/>
      <c r="S246" s="529"/>
      <c r="T246" s="529"/>
      <c r="U246" s="529"/>
      <c r="V246" s="529"/>
      <c r="W246" s="529"/>
      <c r="X246" s="529"/>
      <c r="Y246" s="529"/>
      <c r="Z246" s="531"/>
      <c r="AA246" s="391"/>
      <c r="AB246" s="8" t="str">
        <f t="shared" si="4"/>
        <v/>
      </c>
      <c r="AC246" s="3"/>
      <c r="AD246" s="1"/>
    </row>
    <row r="247" spans="2:30" ht="30" hidden="1" customHeight="1" thickTop="1" thickBot="1" x14ac:dyDescent="0.35">
      <c r="B247" s="1"/>
      <c r="C247" s="558"/>
      <c r="D247" s="377"/>
      <c r="E247" s="367"/>
      <c r="F247" s="538"/>
      <c r="G247" s="528"/>
      <c r="H247" s="528"/>
      <c r="I247" s="528"/>
      <c r="J247" s="528"/>
      <c r="K247" s="529"/>
      <c r="L247" s="529"/>
      <c r="M247" s="529"/>
      <c r="N247" s="529"/>
      <c r="O247" s="529"/>
      <c r="P247" s="529"/>
      <c r="Q247" s="529"/>
      <c r="R247" s="529"/>
      <c r="S247" s="529"/>
      <c r="T247" s="529"/>
      <c r="U247" s="529"/>
      <c r="V247" s="529"/>
      <c r="W247" s="529"/>
      <c r="X247" s="529"/>
      <c r="Y247" s="529"/>
      <c r="Z247" s="531"/>
      <c r="AA247" s="391"/>
      <c r="AB247" s="8" t="str">
        <f t="shared" si="4"/>
        <v/>
      </c>
      <c r="AC247" s="3"/>
      <c r="AD247" s="1"/>
    </row>
    <row r="248" spans="2:30" ht="30" hidden="1" customHeight="1" thickTop="1" thickBot="1" x14ac:dyDescent="0.35">
      <c r="B248" s="1"/>
      <c r="C248" s="558"/>
      <c r="D248" s="378"/>
      <c r="E248" s="385"/>
      <c r="F248" s="538"/>
      <c r="G248" s="528"/>
      <c r="H248" s="528"/>
      <c r="I248" s="528"/>
      <c r="J248" s="528"/>
      <c r="K248" s="529"/>
      <c r="L248" s="529"/>
      <c r="M248" s="529"/>
      <c r="N248" s="529"/>
      <c r="O248" s="529"/>
      <c r="P248" s="529"/>
      <c r="Q248" s="529"/>
      <c r="R248" s="529"/>
      <c r="S248" s="529"/>
      <c r="T248" s="529"/>
      <c r="U248" s="529"/>
      <c r="V248" s="529"/>
      <c r="W248" s="529"/>
      <c r="X248" s="529"/>
      <c r="Y248" s="529"/>
      <c r="Z248" s="531"/>
      <c r="AA248" s="391"/>
      <c r="AB248" s="8" t="str">
        <f t="shared" si="4"/>
        <v/>
      </c>
      <c r="AC248" s="3"/>
      <c r="AD248" s="1"/>
    </row>
    <row r="249" spans="2:30" ht="30" hidden="1" customHeight="1" thickTop="1" thickBot="1" x14ac:dyDescent="0.35">
      <c r="B249" s="1"/>
      <c r="C249" s="558"/>
      <c r="D249" s="377"/>
      <c r="E249" s="367"/>
      <c r="F249" s="538"/>
      <c r="G249" s="528"/>
      <c r="H249" s="528"/>
      <c r="I249" s="528"/>
      <c r="J249" s="528"/>
      <c r="K249" s="529"/>
      <c r="L249" s="529"/>
      <c r="M249" s="529"/>
      <c r="N249" s="529"/>
      <c r="O249" s="529"/>
      <c r="P249" s="529"/>
      <c r="Q249" s="529"/>
      <c r="R249" s="529"/>
      <c r="S249" s="529"/>
      <c r="T249" s="529"/>
      <c r="U249" s="529"/>
      <c r="V249" s="529"/>
      <c r="W249" s="529"/>
      <c r="X249" s="529"/>
      <c r="Y249" s="529"/>
      <c r="Z249" s="531"/>
      <c r="AA249" s="391"/>
      <c r="AB249" s="8" t="str">
        <f t="shared" si="4"/>
        <v/>
      </c>
      <c r="AC249" s="3"/>
      <c r="AD249" s="1"/>
    </row>
    <row r="250" spans="2:30" ht="30" hidden="1" customHeight="1" thickTop="1" thickBot="1" x14ac:dyDescent="0.35">
      <c r="B250" s="1"/>
      <c r="C250" s="558"/>
      <c r="D250" s="377"/>
      <c r="E250" s="367"/>
      <c r="F250" s="538"/>
      <c r="G250" s="528"/>
      <c r="H250" s="528"/>
      <c r="I250" s="528"/>
      <c r="J250" s="528"/>
      <c r="K250" s="529"/>
      <c r="L250" s="529"/>
      <c r="M250" s="529"/>
      <c r="N250" s="529"/>
      <c r="O250" s="529"/>
      <c r="P250" s="529"/>
      <c r="Q250" s="529"/>
      <c r="R250" s="529"/>
      <c r="S250" s="529"/>
      <c r="T250" s="529"/>
      <c r="U250" s="529"/>
      <c r="V250" s="529"/>
      <c r="W250" s="529"/>
      <c r="X250" s="529"/>
      <c r="Y250" s="529"/>
      <c r="Z250" s="531"/>
      <c r="AA250" s="391"/>
      <c r="AB250" s="8" t="str">
        <f t="shared" si="4"/>
        <v/>
      </c>
      <c r="AC250" s="3"/>
      <c r="AD250" s="1"/>
    </row>
    <row r="251" spans="2:30" ht="30" hidden="1" customHeight="1" thickTop="1" thickBot="1" x14ac:dyDescent="0.35">
      <c r="B251" s="1"/>
      <c r="C251" s="558"/>
      <c r="D251" s="378"/>
      <c r="E251" s="385"/>
      <c r="F251" s="538"/>
      <c r="G251" s="528"/>
      <c r="H251" s="528"/>
      <c r="I251" s="528"/>
      <c r="J251" s="528"/>
      <c r="K251" s="529"/>
      <c r="L251" s="529"/>
      <c r="M251" s="529"/>
      <c r="N251" s="529"/>
      <c r="O251" s="529"/>
      <c r="P251" s="529"/>
      <c r="Q251" s="529"/>
      <c r="R251" s="529"/>
      <c r="S251" s="529"/>
      <c r="T251" s="529"/>
      <c r="U251" s="529"/>
      <c r="V251" s="529"/>
      <c r="W251" s="529"/>
      <c r="X251" s="529"/>
      <c r="Y251" s="529"/>
      <c r="Z251" s="531"/>
      <c r="AA251" s="391"/>
      <c r="AB251" s="8" t="str">
        <f t="shared" si="4"/>
        <v/>
      </c>
      <c r="AC251" s="3"/>
      <c r="AD251" s="1"/>
    </row>
    <row r="252" spans="2:30" ht="30" hidden="1" customHeight="1" thickTop="1" thickBot="1" x14ac:dyDescent="0.35">
      <c r="B252" s="1"/>
      <c r="C252" s="558"/>
      <c r="D252" s="378"/>
      <c r="E252" s="385"/>
      <c r="F252" s="538"/>
      <c r="G252" s="528"/>
      <c r="H252" s="528"/>
      <c r="I252" s="528"/>
      <c r="J252" s="528"/>
      <c r="K252" s="529"/>
      <c r="L252" s="529"/>
      <c r="M252" s="529"/>
      <c r="N252" s="529"/>
      <c r="O252" s="529"/>
      <c r="P252" s="529"/>
      <c r="Q252" s="529"/>
      <c r="R252" s="529"/>
      <c r="S252" s="529"/>
      <c r="T252" s="529"/>
      <c r="U252" s="529"/>
      <c r="V252" s="529"/>
      <c r="W252" s="529"/>
      <c r="X252" s="529"/>
      <c r="Y252" s="529"/>
      <c r="Z252" s="531"/>
      <c r="AA252" s="391"/>
      <c r="AB252" s="8" t="str">
        <f t="shared" si="4"/>
        <v/>
      </c>
      <c r="AC252" s="3"/>
      <c r="AD252" s="1"/>
    </row>
    <row r="253" spans="2:30" ht="30" hidden="1" customHeight="1" thickTop="1" thickBot="1" x14ac:dyDescent="0.35">
      <c r="B253" s="1"/>
      <c r="C253" s="558"/>
      <c r="D253" s="377"/>
      <c r="E253" s="367"/>
      <c r="F253" s="538"/>
      <c r="G253" s="528"/>
      <c r="H253" s="528"/>
      <c r="I253" s="528"/>
      <c r="J253" s="528"/>
      <c r="K253" s="529"/>
      <c r="L253" s="529"/>
      <c r="M253" s="529"/>
      <c r="N253" s="529"/>
      <c r="O253" s="529"/>
      <c r="P253" s="529"/>
      <c r="Q253" s="529"/>
      <c r="R253" s="529"/>
      <c r="S253" s="529"/>
      <c r="T253" s="529"/>
      <c r="U253" s="529"/>
      <c r="V253" s="529"/>
      <c r="W253" s="529"/>
      <c r="X253" s="529"/>
      <c r="Y253" s="529"/>
      <c r="Z253" s="531"/>
      <c r="AA253" s="391"/>
      <c r="AB253" s="8" t="str">
        <f t="shared" si="4"/>
        <v/>
      </c>
      <c r="AC253" s="3"/>
      <c r="AD253" s="1"/>
    </row>
    <row r="254" spans="2:30" ht="30" hidden="1" customHeight="1" thickTop="1" thickBot="1" x14ac:dyDescent="0.35">
      <c r="B254" s="1"/>
      <c r="C254" s="558"/>
      <c r="D254" s="377"/>
      <c r="E254" s="367"/>
      <c r="F254" s="538"/>
      <c r="G254" s="528"/>
      <c r="H254" s="528"/>
      <c r="I254" s="528"/>
      <c r="J254" s="528"/>
      <c r="K254" s="529"/>
      <c r="L254" s="529"/>
      <c r="M254" s="529"/>
      <c r="N254" s="529"/>
      <c r="O254" s="529"/>
      <c r="P254" s="529"/>
      <c r="Q254" s="529"/>
      <c r="R254" s="529"/>
      <c r="S254" s="529"/>
      <c r="T254" s="529"/>
      <c r="U254" s="529"/>
      <c r="V254" s="529"/>
      <c r="W254" s="529"/>
      <c r="X254" s="529"/>
      <c r="Y254" s="529"/>
      <c r="Z254" s="531"/>
      <c r="AA254" s="391"/>
      <c r="AB254" s="8" t="str">
        <f t="shared" si="4"/>
        <v/>
      </c>
      <c r="AC254" s="3"/>
      <c r="AD254" s="1"/>
    </row>
    <row r="255" spans="2:30" ht="30" hidden="1" customHeight="1" thickTop="1" thickBot="1" x14ac:dyDescent="0.35">
      <c r="B255" s="1"/>
      <c r="C255" s="558"/>
      <c r="D255" s="378"/>
      <c r="E255" s="385"/>
      <c r="F255" s="538"/>
      <c r="G255" s="528"/>
      <c r="H255" s="528"/>
      <c r="I255" s="528"/>
      <c r="J255" s="528"/>
      <c r="K255" s="529"/>
      <c r="L255" s="529"/>
      <c r="M255" s="529"/>
      <c r="N255" s="529"/>
      <c r="O255" s="529"/>
      <c r="P255" s="529"/>
      <c r="Q255" s="529"/>
      <c r="R255" s="529"/>
      <c r="S255" s="529"/>
      <c r="T255" s="529"/>
      <c r="U255" s="529"/>
      <c r="V255" s="529"/>
      <c r="W255" s="529"/>
      <c r="X255" s="529"/>
      <c r="Y255" s="529"/>
      <c r="Z255" s="531"/>
      <c r="AA255" s="391"/>
      <c r="AB255" s="8" t="str">
        <f t="shared" si="4"/>
        <v/>
      </c>
      <c r="AC255" s="3"/>
      <c r="AD255" s="1"/>
    </row>
    <row r="256" spans="2:30" ht="30" hidden="1" customHeight="1" thickTop="1" thickBot="1" x14ac:dyDescent="0.35">
      <c r="B256" s="1"/>
      <c r="C256" s="558"/>
      <c r="D256" s="378"/>
      <c r="E256" s="385"/>
      <c r="F256" s="538"/>
      <c r="G256" s="528"/>
      <c r="H256" s="528"/>
      <c r="I256" s="528"/>
      <c r="J256" s="528"/>
      <c r="K256" s="529"/>
      <c r="L256" s="529"/>
      <c r="M256" s="529"/>
      <c r="N256" s="529"/>
      <c r="O256" s="529"/>
      <c r="P256" s="529"/>
      <c r="Q256" s="529"/>
      <c r="R256" s="529"/>
      <c r="S256" s="529"/>
      <c r="T256" s="529"/>
      <c r="U256" s="529"/>
      <c r="V256" s="529"/>
      <c r="W256" s="529"/>
      <c r="X256" s="529"/>
      <c r="Y256" s="529"/>
      <c r="Z256" s="531"/>
      <c r="AA256" s="391"/>
      <c r="AB256" s="8" t="str">
        <f t="shared" si="4"/>
        <v/>
      </c>
      <c r="AC256" s="3"/>
      <c r="AD256" s="1"/>
    </row>
    <row r="257" spans="1:36" ht="30" customHeight="1" thickTop="1" thickBot="1" x14ac:dyDescent="0.35">
      <c r="B257" s="1"/>
      <c r="C257" s="576"/>
      <c r="D257" s="477"/>
      <c r="E257" s="370"/>
      <c r="F257" s="539"/>
      <c r="G257" s="533"/>
      <c r="H257" s="533"/>
      <c r="I257" s="533"/>
      <c r="J257" s="533"/>
      <c r="K257" s="534"/>
      <c r="L257" s="534"/>
      <c r="M257" s="534"/>
      <c r="N257" s="534"/>
      <c r="O257" s="534"/>
      <c r="P257" s="534"/>
      <c r="Q257" s="534"/>
      <c r="R257" s="534"/>
      <c r="S257" s="534"/>
      <c r="T257" s="534"/>
      <c r="U257" s="534"/>
      <c r="V257" s="534"/>
      <c r="W257" s="534"/>
      <c r="X257" s="534"/>
      <c r="Y257" s="534"/>
      <c r="Z257" s="535"/>
      <c r="AA257" s="391"/>
      <c r="AB257" s="8" t="b">
        <v>1</v>
      </c>
      <c r="AC257" s="3"/>
      <c r="AD257" s="1"/>
    </row>
    <row r="258" spans="1:36" ht="15" customHeight="1" thickTop="1" x14ac:dyDescent="0.3">
      <c r="B258" s="357"/>
      <c r="C258" s="152"/>
      <c r="D258" s="153"/>
      <c r="E258" s="153"/>
      <c r="F258" s="99"/>
      <c r="G258" s="99"/>
      <c r="H258" s="99"/>
      <c r="I258" s="99"/>
      <c r="J258" s="99"/>
      <c r="K258" s="161"/>
      <c r="L258" s="161"/>
      <c r="M258" s="161"/>
      <c r="N258" s="161"/>
      <c r="O258" s="161"/>
      <c r="P258" s="161"/>
      <c r="Q258" s="161"/>
      <c r="R258" s="161"/>
      <c r="S258" s="161"/>
      <c r="T258" s="161"/>
      <c r="U258" s="161"/>
      <c r="V258" s="161"/>
      <c r="W258" s="161"/>
      <c r="X258" s="161"/>
      <c r="Y258" s="161"/>
      <c r="Z258" s="161"/>
      <c r="AA258" s="391"/>
      <c r="AB258" s="8" t="s">
        <v>160</v>
      </c>
      <c r="AC258" s="3"/>
      <c r="AD258" s="1"/>
    </row>
    <row r="259" spans="1:36" ht="15" hidden="1" customHeight="1" x14ac:dyDescent="0.3">
      <c r="B259" s="357"/>
      <c r="C259" s="149"/>
      <c r="D259" s="148"/>
      <c r="E259" s="148"/>
      <c r="F259" s="148"/>
      <c r="G259" s="148"/>
      <c r="H259" s="148"/>
      <c r="I259" s="148"/>
      <c r="J259" s="148"/>
      <c r="K259" s="162"/>
      <c r="L259" s="162"/>
      <c r="M259" s="162"/>
      <c r="N259" s="162"/>
      <c r="O259" s="162"/>
      <c r="P259" s="162"/>
      <c r="Q259" s="162"/>
      <c r="R259" s="162"/>
      <c r="S259" s="162"/>
      <c r="T259" s="162"/>
      <c r="U259" s="162"/>
      <c r="V259" s="162"/>
      <c r="W259" s="162"/>
      <c r="X259" s="162"/>
      <c r="Y259" s="162"/>
      <c r="Z259" s="162"/>
      <c r="AA259" s="391"/>
      <c r="AB259" s="8"/>
      <c r="AC259" s="3"/>
      <c r="AD259" s="1"/>
    </row>
    <row r="260" spans="1:36" ht="15" hidden="1" customHeight="1" x14ac:dyDescent="0.3">
      <c r="B260" s="1"/>
      <c r="C260" s="157"/>
      <c r="D260" s="153"/>
      <c r="E260" s="153"/>
      <c r="F260" s="160"/>
      <c r="G260" s="160"/>
      <c r="H260" s="160"/>
      <c r="I260" s="160"/>
      <c r="J260" s="160"/>
      <c r="K260" s="164"/>
      <c r="L260" s="164"/>
      <c r="M260" s="164"/>
      <c r="N260" s="164"/>
      <c r="O260" s="164"/>
      <c r="P260" s="164"/>
      <c r="Q260" s="164"/>
      <c r="R260" s="164"/>
      <c r="S260" s="164"/>
      <c r="T260" s="164"/>
      <c r="U260" s="164"/>
      <c r="V260" s="164"/>
      <c r="W260" s="164"/>
      <c r="X260" s="164"/>
      <c r="Y260" s="164"/>
      <c r="Z260" s="164"/>
      <c r="AA260" s="391"/>
      <c r="AB260" s="8"/>
      <c r="AC260" s="3"/>
      <c r="AD260" s="1"/>
    </row>
    <row r="261" spans="1:36" ht="15" hidden="1" customHeight="1" x14ac:dyDescent="0.3">
      <c r="A261" s="1"/>
      <c r="B261" s="1"/>
      <c r="C261" s="8"/>
      <c r="D261" s="1"/>
      <c r="E261" s="1"/>
      <c r="F261" s="1"/>
      <c r="G261" s="1"/>
      <c r="H261" s="1"/>
      <c r="I261" s="1"/>
      <c r="J261" s="1"/>
      <c r="K261" s="1"/>
      <c r="L261" s="1"/>
      <c r="M261" s="1"/>
      <c r="N261" s="1"/>
      <c r="O261" s="1"/>
      <c r="P261" s="1"/>
      <c r="Q261" s="1"/>
      <c r="R261" s="1"/>
      <c r="S261" s="1"/>
      <c r="T261" s="1"/>
      <c r="U261" s="1"/>
      <c r="V261" s="1"/>
      <c r="W261" s="1"/>
      <c r="X261" s="1"/>
      <c r="Y261" s="1"/>
      <c r="Z261" s="1"/>
      <c r="AA261" s="389"/>
      <c r="AB261" s="14"/>
      <c r="AC261" s="1"/>
      <c r="AD261" s="1"/>
      <c r="AE261" s="1"/>
      <c r="AF261" s="1"/>
    </row>
    <row r="262" spans="1:36" hidden="1" x14ac:dyDescent="0.3">
      <c r="A262" s="1"/>
      <c r="B262" s="1"/>
      <c r="C262" s="8"/>
      <c r="D262" s="1"/>
      <c r="E262" s="1"/>
      <c r="F262" s="1"/>
      <c r="G262" s="1"/>
      <c r="H262" s="1"/>
      <c r="I262" s="1"/>
      <c r="J262" s="1"/>
      <c r="K262" s="1"/>
      <c r="L262" s="1"/>
      <c r="M262" s="1"/>
      <c r="N262" s="1"/>
      <c r="O262" s="1"/>
      <c r="P262" s="1"/>
      <c r="Q262" s="1"/>
      <c r="R262" s="1"/>
      <c r="S262" s="1"/>
      <c r="T262" s="1"/>
      <c r="U262" s="1"/>
      <c r="V262" s="1"/>
      <c r="W262" s="1"/>
      <c r="X262" s="1"/>
      <c r="Y262" s="1"/>
      <c r="Z262" s="1"/>
      <c r="AA262" s="389"/>
      <c r="AB262" s="14"/>
      <c r="AC262" s="1"/>
      <c r="AD262" s="1"/>
      <c r="AE262" s="1"/>
      <c r="AF262" s="1"/>
    </row>
    <row r="263" spans="1:36" s="16" customFormat="1" hidden="1" x14ac:dyDescent="0.3">
      <c r="A263" s="1"/>
      <c r="B263" s="1"/>
      <c r="C263" s="8"/>
      <c r="D263" s="1"/>
      <c r="E263" s="1"/>
      <c r="F263" s="1"/>
      <c r="G263" s="1"/>
      <c r="H263" s="1"/>
      <c r="I263" s="1"/>
      <c r="J263" s="1"/>
      <c r="K263" s="1"/>
      <c r="L263" s="1"/>
      <c r="M263" s="1"/>
      <c r="N263" s="1"/>
      <c r="O263" s="1"/>
      <c r="P263" s="1"/>
      <c r="Q263" s="1"/>
      <c r="R263" s="1"/>
      <c r="S263" s="1"/>
      <c r="T263" s="1"/>
      <c r="U263" s="1"/>
      <c r="V263" s="1"/>
      <c r="W263" s="1"/>
      <c r="X263" s="1"/>
      <c r="Y263" s="1"/>
      <c r="Z263" s="1"/>
      <c r="AA263" s="389"/>
      <c r="AB263" s="14"/>
      <c r="AC263" s="1"/>
      <c r="AD263" s="1"/>
      <c r="AE263" s="1"/>
      <c r="AF263" s="1"/>
    </row>
    <row r="264" spans="1:36" s="16" customFormat="1" hidden="1" x14ac:dyDescent="0.3">
      <c r="A264" s="1"/>
      <c r="B264" s="1"/>
      <c r="C264" s="8"/>
      <c r="D264" s="1"/>
      <c r="E264" s="1"/>
      <c r="F264" s="1"/>
      <c r="G264" s="1"/>
      <c r="H264" s="1"/>
      <c r="I264" s="1"/>
      <c r="J264" s="1"/>
      <c r="K264" s="1"/>
      <c r="L264" s="1"/>
      <c r="M264" s="1"/>
      <c r="N264" s="1"/>
      <c r="O264" s="1"/>
      <c r="P264" s="1"/>
      <c r="Q264" s="1"/>
      <c r="R264" s="1"/>
      <c r="S264" s="1"/>
      <c r="T264" s="1"/>
      <c r="U264" s="1"/>
      <c r="V264" s="1"/>
      <c r="W264" s="1"/>
      <c r="X264" s="1"/>
      <c r="Y264" s="1"/>
      <c r="Z264" s="1"/>
      <c r="AA264" s="389"/>
      <c r="AB264" s="14"/>
      <c r="AC264" s="1"/>
      <c r="AD264" s="1"/>
      <c r="AE264" s="1"/>
      <c r="AF264" s="1"/>
    </row>
    <row r="265" spans="1:36" ht="30" hidden="1" customHeight="1" thickTop="1" thickBot="1" x14ac:dyDescent="0.35">
      <c r="B265" s="357"/>
      <c r="C265" s="512" t="s">
        <v>175</v>
      </c>
      <c r="D265" s="513"/>
      <c r="E265" s="514" t="s">
        <v>143</v>
      </c>
      <c r="F265" s="515">
        <f>SUM(F266:F267)</f>
        <v>0</v>
      </c>
      <c r="G265" s="516">
        <f t="shared" ref="G265:Z265" si="5">SUM(G266:G267)</f>
        <v>0</v>
      </c>
      <c r="H265" s="516">
        <f t="shared" si="5"/>
        <v>0</v>
      </c>
      <c r="I265" s="516">
        <f t="shared" si="5"/>
        <v>0</v>
      </c>
      <c r="J265" s="516">
        <f t="shared" si="5"/>
        <v>0</v>
      </c>
      <c r="K265" s="516">
        <f t="shared" si="5"/>
        <v>0</v>
      </c>
      <c r="L265" s="516">
        <f t="shared" si="5"/>
        <v>0</v>
      </c>
      <c r="M265" s="516">
        <f t="shared" si="5"/>
        <v>0</v>
      </c>
      <c r="N265" s="516">
        <f t="shared" si="5"/>
        <v>0</v>
      </c>
      <c r="O265" s="516">
        <f t="shared" si="5"/>
        <v>0</v>
      </c>
      <c r="P265" s="516">
        <f t="shared" si="5"/>
        <v>0</v>
      </c>
      <c r="Q265" s="516">
        <f t="shared" si="5"/>
        <v>0</v>
      </c>
      <c r="R265" s="516">
        <f t="shared" si="5"/>
        <v>0</v>
      </c>
      <c r="S265" s="516">
        <f t="shared" si="5"/>
        <v>0</v>
      </c>
      <c r="T265" s="516">
        <f t="shared" si="5"/>
        <v>0</v>
      </c>
      <c r="U265" s="516">
        <f t="shared" si="5"/>
        <v>0</v>
      </c>
      <c r="V265" s="516">
        <f t="shared" si="5"/>
        <v>0</v>
      </c>
      <c r="W265" s="516">
        <f t="shared" si="5"/>
        <v>0</v>
      </c>
      <c r="X265" s="516">
        <f t="shared" si="5"/>
        <v>0</v>
      </c>
      <c r="Y265" s="516">
        <f t="shared" si="5"/>
        <v>0</v>
      </c>
      <c r="Z265" s="517">
        <f t="shared" si="5"/>
        <v>0</v>
      </c>
      <c r="AA265" s="391"/>
      <c r="AB265" s="8" t="s">
        <v>160</v>
      </c>
      <c r="AC265" s="3"/>
      <c r="AD265" s="1"/>
    </row>
    <row r="266" spans="1:36" ht="30" hidden="1" customHeight="1" thickTop="1" thickBot="1" x14ac:dyDescent="0.35">
      <c r="B266" s="357"/>
      <c r="C266" s="518" t="s">
        <v>176</v>
      </c>
      <c r="D266" s="519"/>
      <c r="E266" s="520" t="s">
        <v>143</v>
      </c>
      <c r="F266" s="521">
        <f>F11</f>
        <v>0</v>
      </c>
      <c r="G266" s="475">
        <f t="shared" ref="G266:Z266" si="6">G11</f>
        <v>0</v>
      </c>
      <c r="H266" s="475">
        <f t="shared" si="6"/>
        <v>0</v>
      </c>
      <c r="I266" s="475">
        <f t="shared" si="6"/>
        <v>0</v>
      </c>
      <c r="J266" s="475">
        <f t="shared" si="6"/>
        <v>0</v>
      </c>
      <c r="K266" s="475">
        <f t="shared" si="6"/>
        <v>0</v>
      </c>
      <c r="L266" s="475">
        <f t="shared" si="6"/>
        <v>0</v>
      </c>
      <c r="M266" s="475">
        <f t="shared" si="6"/>
        <v>0</v>
      </c>
      <c r="N266" s="475">
        <f t="shared" si="6"/>
        <v>0</v>
      </c>
      <c r="O266" s="475">
        <f t="shared" si="6"/>
        <v>0</v>
      </c>
      <c r="P266" s="475">
        <f t="shared" si="6"/>
        <v>0</v>
      </c>
      <c r="Q266" s="475">
        <f t="shared" si="6"/>
        <v>0</v>
      </c>
      <c r="R266" s="475">
        <f t="shared" si="6"/>
        <v>0</v>
      </c>
      <c r="S266" s="475">
        <f t="shared" si="6"/>
        <v>0</v>
      </c>
      <c r="T266" s="475">
        <f t="shared" si="6"/>
        <v>0</v>
      </c>
      <c r="U266" s="475">
        <f t="shared" si="6"/>
        <v>0</v>
      </c>
      <c r="V266" s="475">
        <f t="shared" si="6"/>
        <v>0</v>
      </c>
      <c r="W266" s="475">
        <f t="shared" si="6"/>
        <v>0</v>
      </c>
      <c r="X266" s="475">
        <f t="shared" si="6"/>
        <v>0</v>
      </c>
      <c r="Y266" s="475">
        <f t="shared" si="6"/>
        <v>0</v>
      </c>
      <c r="Z266" s="476">
        <f t="shared" si="6"/>
        <v>0</v>
      </c>
      <c r="AA266" s="391"/>
      <c r="AB266" s="8" t="b">
        <v>1</v>
      </c>
      <c r="AC266" s="3"/>
      <c r="AD266" s="1"/>
    </row>
    <row r="267" spans="1:36" ht="30" hidden="1" customHeight="1" thickTop="1" thickBot="1" x14ac:dyDescent="0.35">
      <c r="B267" s="357"/>
      <c r="C267" s="522" t="s">
        <v>177</v>
      </c>
      <c r="D267" s="523"/>
      <c r="E267" s="524" t="s">
        <v>143</v>
      </c>
      <c r="F267" s="525">
        <f>F73</f>
        <v>0</v>
      </c>
      <c r="G267" s="526">
        <f t="shared" ref="G267:Z267" si="7">G73</f>
        <v>0</v>
      </c>
      <c r="H267" s="526">
        <f t="shared" si="7"/>
        <v>0</v>
      </c>
      <c r="I267" s="526">
        <f t="shared" si="7"/>
        <v>0</v>
      </c>
      <c r="J267" s="526">
        <f t="shared" si="7"/>
        <v>0</v>
      </c>
      <c r="K267" s="526">
        <f t="shared" si="7"/>
        <v>0</v>
      </c>
      <c r="L267" s="526">
        <f t="shared" si="7"/>
        <v>0</v>
      </c>
      <c r="M267" s="526">
        <f t="shared" si="7"/>
        <v>0</v>
      </c>
      <c r="N267" s="526">
        <f t="shared" si="7"/>
        <v>0</v>
      </c>
      <c r="O267" s="526">
        <f t="shared" si="7"/>
        <v>0</v>
      </c>
      <c r="P267" s="526">
        <f t="shared" si="7"/>
        <v>0</v>
      </c>
      <c r="Q267" s="526">
        <f t="shared" si="7"/>
        <v>0</v>
      </c>
      <c r="R267" s="526">
        <f t="shared" si="7"/>
        <v>0</v>
      </c>
      <c r="S267" s="526">
        <f t="shared" si="7"/>
        <v>0</v>
      </c>
      <c r="T267" s="526">
        <f t="shared" si="7"/>
        <v>0</v>
      </c>
      <c r="U267" s="526">
        <f t="shared" si="7"/>
        <v>0</v>
      </c>
      <c r="V267" s="526">
        <f t="shared" si="7"/>
        <v>0</v>
      </c>
      <c r="W267" s="526">
        <f t="shared" si="7"/>
        <v>0</v>
      </c>
      <c r="X267" s="526">
        <f t="shared" si="7"/>
        <v>0</v>
      </c>
      <c r="Y267" s="526">
        <f t="shared" si="7"/>
        <v>0</v>
      </c>
      <c r="Z267" s="527">
        <f t="shared" si="7"/>
        <v>0</v>
      </c>
      <c r="AA267" s="391"/>
      <c r="AB267" s="8" t="b">
        <v>1</v>
      </c>
      <c r="AC267" s="3"/>
      <c r="AD267" s="1"/>
    </row>
    <row r="268" spans="1:36" hidden="1" x14ac:dyDescent="0.3">
      <c r="B268" s="357"/>
      <c r="C268" s="8"/>
      <c r="D268" s="1"/>
      <c r="E268" s="1"/>
      <c r="F268" s="1"/>
      <c r="G268" s="1"/>
      <c r="H268" s="1"/>
      <c r="I268" s="1"/>
      <c r="J268" s="1"/>
      <c r="K268" s="1"/>
      <c r="L268" s="1"/>
      <c r="M268" s="1"/>
      <c r="N268" s="1"/>
      <c r="O268" s="1"/>
      <c r="P268" s="1"/>
      <c r="Q268" s="1"/>
      <c r="R268" s="1"/>
      <c r="S268" s="1"/>
      <c r="T268" s="1"/>
      <c r="U268" s="1"/>
      <c r="V268" s="1"/>
      <c r="W268" s="1"/>
      <c r="X268" s="1"/>
      <c r="Y268" s="1"/>
      <c r="Z268" s="1"/>
      <c r="AA268" s="389"/>
    </row>
    <row r="269" spans="1:36" ht="30" hidden="1" customHeight="1" thickTop="1" thickBot="1" x14ac:dyDescent="0.35">
      <c r="B269" s="357"/>
      <c r="C269" s="496" t="s">
        <v>190</v>
      </c>
      <c r="D269" s="497"/>
      <c r="E269" s="498" t="s">
        <v>173</v>
      </c>
      <c r="F269" s="499">
        <f>SUM(F270:F329)</f>
        <v>0</v>
      </c>
      <c r="G269" s="500">
        <f t="shared" ref="G269:Z269" si="8">SUM(G270:G329)</f>
        <v>0</v>
      </c>
      <c r="H269" s="500">
        <f t="shared" si="8"/>
        <v>0</v>
      </c>
      <c r="I269" s="500">
        <f t="shared" si="8"/>
        <v>0</v>
      </c>
      <c r="J269" s="500">
        <f t="shared" si="8"/>
        <v>0</v>
      </c>
      <c r="K269" s="501">
        <f t="shared" si="8"/>
        <v>0</v>
      </c>
      <c r="L269" s="501">
        <f t="shared" si="8"/>
        <v>0</v>
      </c>
      <c r="M269" s="501">
        <f t="shared" si="8"/>
        <v>0</v>
      </c>
      <c r="N269" s="501">
        <f t="shared" si="8"/>
        <v>0</v>
      </c>
      <c r="O269" s="501">
        <f t="shared" si="8"/>
        <v>0</v>
      </c>
      <c r="P269" s="501">
        <f t="shared" si="8"/>
        <v>0</v>
      </c>
      <c r="Q269" s="501">
        <f t="shared" si="8"/>
        <v>0</v>
      </c>
      <c r="R269" s="501">
        <f t="shared" si="8"/>
        <v>0</v>
      </c>
      <c r="S269" s="501">
        <f t="shared" si="8"/>
        <v>0</v>
      </c>
      <c r="T269" s="501">
        <f t="shared" si="8"/>
        <v>0</v>
      </c>
      <c r="U269" s="501">
        <f t="shared" si="8"/>
        <v>0</v>
      </c>
      <c r="V269" s="501">
        <f t="shared" si="8"/>
        <v>0</v>
      </c>
      <c r="W269" s="501">
        <f t="shared" si="8"/>
        <v>0</v>
      </c>
      <c r="X269" s="501">
        <f t="shared" si="8"/>
        <v>0</v>
      </c>
      <c r="Y269" s="501">
        <f t="shared" si="8"/>
        <v>0</v>
      </c>
      <c r="Z269" s="502">
        <f t="shared" si="8"/>
        <v>0</v>
      </c>
      <c r="AA269" s="391"/>
      <c r="AB269" s="8" t="s">
        <v>160</v>
      </c>
      <c r="AC269" s="3"/>
      <c r="AD269" s="1"/>
    </row>
    <row r="270" spans="1:36" s="19" customFormat="1" ht="15" hidden="1" customHeight="1" thickTop="1" thickBot="1" x14ac:dyDescent="0.35">
      <c r="B270" s="358"/>
      <c r="C270" s="503" t="str">
        <f>IF(C136="","",C136)</f>
        <v>true</v>
      </c>
      <c r="D270" s="504" t="str">
        <f>IF(D136="","",D136)</f>
        <v/>
      </c>
      <c r="E270" s="505" t="s">
        <v>173</v>
      </c>
      <c r="F270" s="478">
        <f>F136</f>
        <v>0</v>
      </c>
      <c r="G270" s="479">
        <f>G136</f>
        <v>0</v>
      </c>
      <c r="H270" s="479">
        <f>H136</f>
        <v>0</v>
      </c>
      <c r="I270" s="479">
        <f>I136</f>
        <v>0</v>
      </c>
      <c r="J270" s="479">
        <f>J136</f>
        <v>0</v>
      </c>
      <c r="K270" s="68">
        <f>K136</f>
        <v>0</v>
      </c>
      <c r="L270" s="68">
        <f>L136</f>
        <v>0</v>
      </c>
      <c r="M270" s="68">
        <f>M136</f>
        <v>0</v>
      </c>
      <c r="N270" s="68">
        <f>N136</f>
        <v>0</v>
      </c>
      <c r="O270" s="68">
        <f>O136</f>
        <v>0</v>
      </c>
      <c r="P270" s="68">
        <f>P136</f>
        <v>0</v>
      </c>
      <c r="Q270" s="68">
        <f>Q136</f>
        <v>0</v>
      </c>
      <c r="R270" s="68">
        <f>R136</f>
        <v>0</v>
      </c>
      <c r="S270" s="68">
        <f>S136</f>
        <v>0</v>
      </c>
      <c r="T270" s="68">
        <f>T136</f>
        <v>0</v>
      </c>
      <c r="U270" s="68">
        <f>U136</f>
        <v>0</v>
      </c>
      <c r="V270" s="68">
        <f>V136</f>
        <v>0</v>
      </c>
      <c r="W270" s="68">
        <f>W136</f>
        <v>0</v>
      </c>
      <c r="X270" s="68">
        <f>X136</f>
        <v>0</v>
      </c>
      <c r="Y270" s="68">
        <f>Y136</f>
        <v>0</v>
      </c>
      <c r="Z270" s="480">
        <f>Z136</f>
        <v>0</v>
      </c>
      <c r="AA270" s="392"/>
      <c r="AB270" s="13" t="str">
        <f t="shared" ref="AB270:AB329" si="9">IF(C270="","","true")</f>
        <v>true</v>
      </c>
      <c r="AC270" s="155"/>
      <c r="AD270" s="154"/>
      <c r="AG270" s="156"/>
      <c r="AH270" s="156"/>
      <c r="AI270" s="156"/>
      <c r="AJ270" s="156"/>
    </row>
    <row r="271" spans="1:36" ht="15" hidden="1" customHeight="1" thickTop="1" thickBot="1" x14ac:dyDescent="0.35">
      <c r="B271" s="357"/>
      <c r="C271" s="506" t="str">
        <f>IF(C137="","",C137)</f>
        <v/>
      </c>
      <c r="D271" s="507" t="str">
        <f>IF(D137="","",D137)</f>
        <v/>
      </c>
      <c r="E271" s="508" t="s">
        <v>173</v>
      </c>
      <c r="F271" s="481">
        <f>F137</f>
        <v>0</v>
      </c>
      <c r="G271" s="482">
        <f>G137</f>
        <v>0</v>
      </c>
      <c r="H271" s="482">
        <f>H137</f>
        <v>0</v>
      </c>
      <c r="I271" s="482">
        <f>I137</f>
        <v>0</v>
      </c>
      <c r="J271" s="482">
        <f>J137</f>
        <v>0</v>
      </c>
      <c r="K271" s="69">
        <f>K137</f>
        <v>0</v>
      </c>
      <c r="L271" s="69">
        <f>L137</f>
        <v>0</v>
      </c>
      <c r="M271" s="69">
        <f>M137</f>
        <v>0</v>
      </c>
      <c r="N271" s="69">
        <f>N137</f>
        <v>0</v>
      </c>
      <c r="O271" s="69">
        <f>O137</f>
        <v>0</v>
      </c>
      <c r="P271" s="69">
        <f>P137</f>
        <v>0</v>
      </c>
      <c r="Q271" s="69">
        <f>Q137</f>
        <v>0</v>
      </c>
      <c r="R271" s="69">
        <f>R137</f>
        <v>0</v>
      </c>
      <c r="S271" s="69">
        <f>S137</f>
        <v>0</v>
      </c>
      <c r="T271" s="69">
        <f>T137</f>
        <v>0</v>
      </c>
      <c r="U271" s="69">
        <f>U137</f>
        <v>0</v>
      </c>
      <c r="V271" s="69">
        <f>V137</f>
        <v>0</v>
      </c>
      <c r="W271" s="69">
        <f>W137</f>
        <v>0</v>
      </c>
      <c r="X271" s="69">
        <f>X137</f>
        <v>0</v>
      </c>
      <c r="Y271" s="69">
        <f>Y137</f>
        <v>0</v>
      </c>
      <c r="Z271" s="483">
        <f>Z137</f>
        <v>0</v>
      </c>
      <c r="AA271" s="392"/>
      <c r="AB271" s="8" t="str">
        <f t="shared" si="9"/>
        <v/>
      </c>
      <c r="AC271" s="3"/>
      <c r="AD271" s="1"/>
    </row>
    <row r="272" spans="1:36" ht="15" hidden="1" customHeight="1" thickTop="1" thickBot="1" x14ac:dyDescent="0.35">
      <c r="B272" s="357"/>
      <c r="C272" s="506" t="str">
        <f>IF(C138="","",C138)</f>
        <v/>
      </c>
      <c r="D272" s="507" t="str">
        <f>IF(D138="","",D138)</f>
        <v/>
      </c>
      <c r="E272" s="508" t="s">
        <v>173</v>
      </c>
      <c r="F272" s="481">
        <f>F138</f>
        <v>0</v>
      </c>
      <c r="G272" s="482">
        <f>G138</f>
        <v>0</v>
      </c>
      <c r="H272" s="482">
        <f>H138</f>
        <v>0</v>
      </c>
      <c r="I272" s="482">
        <f>I138</f>
        <v>0</v>
      </c>
      <c r="J272" s="482">
        <f>J138</f>
        <v>0</v>
      </c>
      <c r="K272" s="69">
        <f>K138</f>
        <v>0</v>
      </c>
      <c r="L272" s="69">
        <f>L138</f>
        <v>0</v>
      </c>
      <c r="M272" s="69">
        <f>M138</f>
        <v>0</v>
      </c>
      <c r="N272" s="69">
        <f>N138</f>
        <v>0</v>
      </c>
      <c r="O272" s="69">
        <f>O138</f>
        <v>0</v>
      </c>
      <c r="P272" s="69">
        <f>P138</f>
        <v>0</v>
      </c>
      <c r="Q272" s="69">
        <f>Q138</f>
        <v>0</v>
      </c>
      <c r="R272" s="69">
        <f>R138</f>
        <v>0</v>
      </c>
      <c r="S272" s="69">
        <f>S138</f>
        <v>0</v>
      </c>
      <c r="T272" s="69">
        <f>T138</f>
        <v>0</v>
      </c>
      <c r="U272" s="69">
        <f>U138</f>
        <v>0</v>
      </c>
      <c r="V272" s="69">
        <f>V138</f>
        <v>0</v>
      </c>
      <c r="W272" s="69">
        <f>W138</f>
        <v>0</v>
      </c>
      <c r="X272" s="69">
        <f>X138</f>
        <v>0</v>
      </c>
      <c r="Y272" s="69">
        <f>Y138</f>
        <v>0</v>
      </c>
      <c r="Z272" s="483">
        <f>Z138</f>
        <v>0</v>
      </c>
      <c r="AA272" s="392"/>
      <c r="AB272" s="8" t="str">
        <f t="shared" si="9"/>
        <v/>
      </c>
      <c r="AC272" s="3"/>
      <c r="AD272" s="1"/>
    </row>
    <row r="273" spans="2:30" ht="15" hidden="1" customHeight="1" thickTop="1" thickBot="1" x14ac:dyDescent="0.35">
      <c r="B273" s="357"/>
      <c r="C273" s="506" t="str">
        <f>IF(C139="","",C139)</f>
        <v/>
      </c>
      <c r="D273" s="507" t="str">
        <f>IF(D139="","",D139)</f>
        <v/>
      </c>
      <c r="E273" s="508" t="s">
        <v>173</v>
      </c>
      <c r="F273" s="481">
        <f>F139</f>
        <v>0</v>
      </c>
      <c r="G273" s="482">
        <f>G139</f>
        <v>0</v>
      </c>
      <c r="H273" s="482">
        <f>H139</f>
        <v>0</v>
      </c>
      <c r="I273" s="482">
        <f>I139</f>
        <v>0</v>
      </c>
      <c r="J273" s="482">
        <f>J139</f>
        <v>0</v>
      </c>
      <c r="K273" s="69">
        <f>K139</f>
        <v>0</v>
      </c>
      <c r="L273" s="69">
        <f>L139</f>
        <v>0</v>
      </c>
      <c r="M273" s="69">
        <f>M139</f>
        <v>0</v>
      </c>
      <c r="N273" s="69">
        <f>N139</f>
        <v>0</v>
      </c>
      <c r="O273" s="69">
        <f>O139</f>
        <v>0</v>
      </c>
      <c r="P273" s="69">
        <f>P139</f>
        <v>0</v>
      </c>
      <c r="Q273" s="69">
        <f>Q139</f>
        <v>0</v>
      </c>
      <c r="R273" s="69">
        <f>R139</f>
        <v>0</v>
      </c>
      <c r="S273" s="69">
        <f>S139</f>
        <v>0</v>
      </c>
      <c r="T273" s="69">
        <f>T139</f>
        <v>0</v>
      </c>
      <c r="U273" s="69">
        <f>U139</f>
        <v>0</v>
      </c>
      <c r="V273" s="69">
        <f>V139</f>
        <v>0</v>
      </c>
      <c r="W273" s="69">
        <f>W139</f>
        <v>0</v>
      </c>
      <c r="X273" s="69">
        <f>X139</f>
        <v>0</v>
      </c>
      <c r="Y273" s="69">
        <f>Y139</f>
        <v>0</v>
      </c>
      <c r="Z273" s="483">
        <f>Z139</f>
        <v>0</v>
      </c>
      <c r="AA273" s="392"/>
      <c r="AB273" s="8" t="str">
        <f t="shared" si="9"/>
        <v/>
      </c>
      <c r="AC273" s="3"/>
      <c r="AD273" s="1"/>
    </row>
    <row r="274" spans="2:30" ht="15" hidden="1" customHeight="1" thickTop="1" thickBot="1" x14ac:dyDescent="0.35">
      <c r="B274" s="357"/>
      <c r="C274" s="506" t="str">
        <f>IF(C140="","",C140)</f>
        <v/>
      </c>
      <c r="D274" s="507" t="str">
        <f>IF(D140="","",D140)</f>
        <v/>
      </c>
      <c r="E274" s="508" t="s">
        <v>173</v>
      </c>
      <c r="F274" s="481">
        <f>F140</f>
        <v>0</v>
      </c>
      <c r="G274" s="482">
        <f>G140</f>
        <v>0</v>
      </c>
      <c r="H274" s="482">
        <f>H140</f>
        <v>0</v>
      </c>
      <c r="I274" s="482">
        <f>I140</f>
        <v>0</v>
      </c>
      <c r="J274" s="482">
        <f>J140</f>
        <v>0</v>
      </c>
      <c r="K274" s="69">
        <f>K140</f>
        <v>0</v>
      </c>
      <c r="L274" s="69">
        <f>L140</f>
        <v>0</v>
      </c>
      <c r="M274" s="69">
        <f>M140</f>
        <v>0</v>
      </c>
      <c r="N274" s="69">
        <f>N140</f>
        <v>0</v>
      </c>
      <c r="O274" s="69">
        <f>O140</f>
        <v>0</v>
      </c>
      <c r="P274" s="69">
        <f>P140</f>
        <v>0</v>
      </c>
      <c r="Q274" s="69">
        <f>Q140</f>
        <v>0</v>
      </c>
      <c r="R274" s="69">
        <f>R140</f>
        <v>0</v>
      </c>
      <c r="S274" s="69">
        <f>S140</f>
        <v>0</v>
      </c>
      <c r="T274" s="69">
        <f>T140</f>
        <v>0</v>
      </c>
      <c r="U274" s="69">
        <f>U140</f>
        <v>0</v>
      </c>
      <c r="V274" s="69">
        <f>V140</f>
        <v>0</v>
      </c>
      <c r="W274" s="69">
        <f>W140</f>
        <v>0</v>
      </c>
      <c r="X274" s="69">
        <f>X140</f>
        <v>0</v>
      </c>
      <c r="Y274" s="69">
        <f>Y140</f>
        <v>0</v>
      </c>
      <c r="Z274" s="483">
        <f>Z140</f>
        <v>0</v>
      </c>
      <c r="AA274" s="392"/>
      <c r="AB274" s="8" t="str">
        <f t="shared" si="9"/>
        <v/>
      </c>
      <c r="AC274" s="3"/>
      <c r="AD274" s="1"/>
    </row>
    <row r="275" spans="2:30" ht="15" hidden="1" customHeight="1" thickTop="1" thickBot="1" x14ac:dyDescent="0.35">
      <c r="B275" s="1"/>
      <c r="C275" s="506" t="str">
        <f>IF(C141="","",C141)</f>
        <v/>
      </c>
      <c r="D275" s="507" t="str">
        <f>IF(D141="","",D141)</f>
        <v/>
      </c>
      <c r="E275" s="508" t="s">
        <v>173</v>
      </c>
      <c r="F275" s="481">
        <f>F141</f>
        <v>0</v>
      </c>
      <c r="G275" s="482">
        <f>G141</f>
        <v>0</v>
      </c>
      <c r="H275" s="482">
        <f>H141</f>
        <v>0</v>
      </c>
      <c r="I275" s="482">
        <f>I141</f>
        <v>0</v>
      </c>
      <c r="J275" s="482">
        <f>J141</f>
        <v>0</v>
      </c>
      <c r="K275" s="69">
        <f>K141</f>
        <v>0</v>
      </c>
      <c r="L275" s="69">
        <f>L141</f>
        <v>0</v>
      </c>
      <c r="M275" s="69">
        <f>M141</f>
        <v>0</v>
      </c>
      <c r="N275" s="69">
        <f>N141</f>
        <v>0</v>
      </c>
      <c r="O275" s="69">
        <f>O141</f>
        <v>0</v>
      </c>
      <c r="P275" s="69">
        <f>P141</f>
        <v>0</v>
      </c>
      <c r="Q275" s="69">
        <f>Q141</f>
        <v>0</v>
      </c>
      <c r="R275" s="69">
        <f>R141</f>
        <v>0</v>
      </c>
      <c r="S275" s="69">
        <f>S141</f>
        <v>0</v>
      </c>
      <c r="T275" s="69">
        <f>T141</f>
        <v>0</v>
      </c>
      <c r="U275" s="69">
        <f>U141</f>
        <v>0</v>
      </c>
      <c r="V275" s="69">
        <f>V141</f>
        <v>0</v>
      </c>
      <c r="W275" s="69">
        <f>W141</f>
        <v>0</v>
      </c>
      <c r="X275" s="69">
        <f>X141</f>
        <v>0</v>
      </c>
      <c r="Y275" s="69">
        <f>Y141</f>
        <v>0</v>
      </c>
      <c r="Z275" s="483">
        <f>Z141</f>
        <v>0</v>
      </c>
      <c r="AA275" s="391"/>
      <c r="AB275" s="8" t="str">
        <f t="shared" si="9"/>
        <v/>
      </c>
      <c r="AC275" s="3"/>
      <c r="AD275" s="1"/>
    </row>
    <row r="276" spans="2:30" ht="15" hidden="1" customHeight="1" thickTop="1" thickBot="1" x14ac:dyDescent="0.35">
      <c r="B276" s="1"/>
      <c r="C276" s="506" t="str">
        <f>IF(C142="","",C142)</f>
        <v/>
      </c>
      <c r="D276" s="507" t="str">
        <f>IF(D142="","",D142)</f>
        <v/>
      </c>
      <c r="E276" s="508" t="s">
        <v>173</v>
      </c>
      <c r="F276" s="481">
        <f>F142</f>
        <v>0</v>
      </c>
      <c r="G276" s="482">
        <f>G142</f>
        <v>0</v>
      </c>
      <c r="H276" s="482">
        <f>H142</f>
        <v>0</v>
      </c>
      <c r="I276" s="482">
        <f>I142</f>
        <v>0</v>
      </c>
      <c r="J276" s="482">
        <f>J142</f>
        <v>0</v>
      </c>
      <c r="K276" s="69">
        <f>K142</f>
        <v>0</v>
      </c>
      <c r="L276" s="69">
        <f>L142</f>
        <v>0</v>
      </c>
      <c r="M276" s="69">
        <f>M142</f>
        <v>0</v>
      </c>
      <c r="N276" s="69">
        <f>N142</f>
        <v>0</v>
      </c>
      <c r="O276" s="69">
        <f>O142</f>
        <v>0</v>
      </c>
      <c r="P276" s="69">
        <f>P142</f>
        <v>0</v>
      </c>
      <c r="Q276" s="69">
        <f>Q142</f>
        <v>0</v>
      </c>
      <c r="R276" s="69">
        <f>R142</f>
        <v>0</v>
      </c>
      <c r="S276" s="69">
        <f>S142</f>
        <v>0</v>
      </c>
      <c r="T276" s="69">
        <f>T142</f>
        <v>0</v>
      </c>
      <c r="U276" s="69">
        <f>U142</f>
        <v>0</v>
      </c>
      <c r="V276" s="69">
        <f>V142</f>
        <v>0</v>
      </c>
      <c r="W276" s="69">
        <f>W142</f>
        <v>0</v>
      </c>
      <c r="X276" s="69">
        <f>X142</f>
        <v>0</v>
      </c>
      <c r="Y276" s="69">
        <f>Y142</f>
        <v>0</v>
      </c>
      <c r="Z276" s="483">
        <f>Z142</f>
        <v>0</v>
      </c>
      <c r="AA276" s="391"/>
      <c r="AB276" s="8" t="str">
        <f t="shared" si="9"/>
        <v/>
      </c>
      <c r="AC276" s="3"/>
      <c r="AD276" s="1"/>
    </row>
    <row r="277" spans="2:30" ht="15" hidden="1" customHeight="1" thickTop="1" thickBot="1" x14ac:dyDescent="0.35">
      <c r="B277" s="1"/>
      <c r="C277" s="506" t="str">
        <f>IF(C143="","",C143)</f>
        <v/>
      </c>
      <c r="D277" s="507" t="str">
        <f>IF(D143="","",D143)</f>
        <v/>
      </c>
      <c r="E277" s="508" t="s">
        <v>173</v>
      </c>
      <c r="F277" s="481">
        <f>F143</f>
        <v>0</v>
      </c>
      <c r="G277" s="482">
        <f>G143</f>
        <v>0</v>
      </c>
      <c r="H277" s="482">
        <f>H143</f>
        <v>0</v>
      </c>
      <c r="I277" s="482">
        <f>I143</f>
        <v>0</v>
      </c>
      <c r="J277" s="482">
        <f>J143</f>
        <v>0</v>
      </c>
      <c r="K277" s="69">
        <f>K143</f>
        <v>0</v>
      </c>
      <c r="L277" s="69">
        <f>L143</f>
        <v>0</v>
      </c>
      <c r="M277" s="69">
        <f>M143</f>
        <v>0</v>
      </c>
      <c r="N277" s="69">
        <f>N143</f>
        <v>0</v>
      </c>
      <c r="O277" s="69">
        <f>O143</f>
        <v>0</v>
      </c>
      <c r="P277" s="69">
        <f>P143</f>
        <v>0</v>
      </c>
      <c r="Q277" s="69">
        <f>Q143</f>
        <v>0</v>
      </c>
      <c r="R277" s="69">
        <f>R143</f>
        <v>0</v>
      </c>
      <c r="S277" s="69">
        <f>S143</f>
        <v>0</v>
      </c>
      <c r="T277" s="69">
        <f>T143</f>
        <v>0</v>
      </c>
      <c r="U277" s="69">
        <f>U143</f>
        <v>0</v>
      </c>
      <c r="V277" s="69">
        <f>V143</f>
        <v>0</v>
      </c>
      <c r="W277" s="69">
        <f>W143</f>
        <v>0</v>
      </c>
      <c r="X277" s="69">
        <f>X143</f>
        <v>0</v>
      </c>
      <c r="Y277" s="69">
        <f>Y143</f>
        <v>0</v>
      </c>
      <c r="Z277" s="483">
        <f>Z143</f>
        <v>0</v>
      </c>
      <c r="AA277" s="391"/>
      <c r="AB277" s="8" t="str">
        <f t="shared" si="9"/>
        <v/>
      </c>
      <c r="AC277" s="3"/>
      <c r="AD277" s="1"/>
    </row>
    <row r="278" spans="2:30" ht="15" hidden="1" customHeight="1" thickTop="1" thickBot="1" x14ac:dyDescent="0.35">
      <c r="B278" s="1"/>
      <c r="C278" s="506" t="str">
        <f>IF(C144="","",C144)</f>
        <v/>
      </c>
      <c r="D278" s="507" t="str">
        <f>IF(D144="","",D144)</f>
        <v/>
      </c>
      <c r="E278" s="508" t="s">
        <v>173</v>
      </c>
      <c r="F278" s="481">
        <f>F144</f>
        <v>0</v>
      </c>
      <c r="G278" s="482">
        <f>G144</f>
        <v>0</v>
      </c>
      <c r="H278" s="482">
        <f>H144</f>
        <v>0</v>
      </c>
      <c r="I278" s="482">
        <f>I144</f>
        <v>0</v>
      </c>
      <c r="J278" s="482">
        <f>J144</f>
        <v>0</v>
      </c>
      <c r="K278" s="69">
        <f>K144</f>
        <v>0</v>
      </c>
      <c r="L278" s="69">
        <f>L144</f>
        <v>0</v>
      </c>
      <c r="M278" s="69">
        <f>M144</f>
        <v>0</v>
      </c>
      <c r="N278" s="69">
        <f>N144</f>
        <v>0</v>
      </c>
      <c r="O278" s="69">
        <f>O144</f>
        <v>0</v>
      </c>
      <c r="P278" s="69">
        <f>P144</f>
        <v>0</v>
      </c>
      <c r="Q278" s="69">
        <f>Q144</f>
        <v>0</v>
      </c>
      <c r="R278" s="69">
        <f>R144</f>
        <v>0</v>
      </c>
      <c r="S278" s="69">
        <f>S144</f>
        <v>0</v>
      </c>
      <c r="T278" s="69">
        <f>T144</f>
        <v>0</v>
      </c>
      <c r="U278" s="69">
        <f>U144</f>
        <v>0</v>
      </c>
      <c r="V278" s="69">
        <f>V144</f>
        <v>0</v>
      </c>
      <c r="W278" s="69">
        <f>W144</f>
        <v>0</v>
      </c>
      <c r="X278" s="69">
        <f>X144</f>
        <v>0</v>
      </c>
      <c r="Y278" s="69">
        <f>Y144</f>
        <v>0</v>
      </c>
      <c r="Z278" s="483">
        <f>Z144</f>
        <v>0</v>
      </c>
      <c r="AA278" s="391"/>
      <c r="AB278" s="8" t="str">
        <f t="shared" si="9"/>
        <v/>
      </c>
      <c r="AC278" s="3"/>
      <c r="AD278" s="1"/>
    </row>
    <row r="279" spans="2:30" ht="15" hidden="1" customHeight="1" thickTop="1" thickBot="1" x14ac:dyDescent="0.35">
      <c r="B279" s="1"/>
      <c r="C279" s="506" t="str">
        <f>IF(C145="","",C145)</f>
        <v/>
      </c>
      <c r="D279" s="507" t="str">
        <f>IF(D145="","",D145)</f>
        <v/>
      </c>
      <c r="E279" s="508" t="s">
        <v>173</v>
      </c>
      <c r="F279" s="481">
        <f>F145</f>
        <v>0</v>
      </c>
      <c r="G279" s="482">
        <f>G145</f>
        <v>0</v>
      </c>
      <c r="H279" s="482">
        <f>H145</f>
        <v>0</v>
      </c>
      <c r="I279" s="482">
        <f>I145</f>
        <v>0</v>
      </c>
      <c r="J279" s="482">
        <f>J145</f>
        <v>0</v>
      </c>
      <c r="K279" s="69">
        <f>K145</f>
        <v>0</v>
      </c>
      <c r="L279" s="69">
        <f>L145</f>
        <v>0</v>
      </c>
      <c r="M279" s="69">
        <f>M145</f>
        <v>0</v>
      </c>
      <c r="N279" s="69">
        <f>N145</f>
        <v>0</v>
      </c>
      <c r="O279" s="69">
        <f>O145</f>
        <v>0</v>
      </c>
      <c r="P279" s="69">
        <f>P145</f>
        <v>0</v>
      </c>
      <c r="Q279" s="69">
        <f>Q145</f>
        <v>0</v>
      </c>
      <c r="R279" s="69">
        <f>R145</f>
        <v>0</v>
      </c>
      <c r="S279" s="69">
        <f>S145</f>
        <v>0</v>
      </c>
      <c r="T279" s="69">
        <f>T145</f>
        <v>0</v>
      </c>
      <c r="U279" s="69">
        <f>U145</f>
        <v>0</v>
      </c>
      <c r="V279" s="69">
        <f>V145</f>
        <v>0</v>
      </c>
      <c r="W279" s="69">
        <f>W145</f>
        <v>0</v>
      </c>
      <c r="X279" s="69">
        <f>X145</f>
        <v>0</v>
      </c>
      <c r="Y279" s="69">
        <f>Y145</f>
        <v>0</v>
      </c>
      <c r="Z279" s="483">
        <f>Z145</f>
        <v>0</v>
      </c>
      <c r="AA279" s="391"/>
      <c r="AB279" s="8" t="str">
        <f t="shared" si="9"/>
        <v/>
      </c>
      <c r="AC279" s="3"/>
      <c r="AD279" s="1"/>
    </row>
    <row r="280" spans="2:30" ht="15" hidden="1" customHeight="1" thickTop="1" thickBot="1" x14ac:dyDescent="0.35">
      <c r="B280" s="1"/>
      <c r="C280" s="506" t="str">
        <f>IF(C146="","",C146)</f>
        <v/>
      </c>
      <c r="D280" s="507" t="str">
        <f>IF(D146="","",D146)</f>
        <v/>
      </c>
      <c r="E280" s="508" t="s">
        <v>173</v>
      </c>
      <c r="F280" s="481">
        <f>F146</f>
        <v>0</v>
      </c>
      <c r="G280" s="482">
        <f>G146</f>
        <v>0</v>
      </c>
      <c r="H280" s="482">
        <f>H146</f>
        <v>0</v>
      </c>
      <c r="I280" s="482">
        <f>I146</f>
        <v>0</v>
      </c>
      <c r="J280" s="482">
        <f>J146</f>
        <v>0</v>
      </c>
      <c r="K280" s="69">
        <f>K146</f>
        <v>0</v>
      </c>
      <c r="L280" s="69">
        <f>L146</f>
        <v>0</v>
      </c>
      <c r="M280" s="69">
        <f>M146</f>
        <v>0</v>
      </c>
      <c r="N280" s="69">
        <f>N146</f>
        <v>0</v>
      </c>
      <c r="O280" s="69">
        <f>O146</f>
        <v>0</v>
      </c>
      <c r="P280" s="69">
        <f>P146</f>
        <v>0</v>
      </c>
      <c r="Q280" s="69">
        <f>Q146</f>
        <v>0</v>
      </c>
      <c r="R280" s="69">
        <f>R146</f>
        <v>0</v>
      </c>
      <c r="S280" s="69">
        <f>S146</f>
        <v>0</v>
      </c>
      <c r="T280" s="69">
        <f>T146</f>
        <v>0</v>
      </c>
      <c r="U280" s="69">
        <f>U146</f>
        <v>0</v>
      </c>
      <c r="V280" s="69">
        <f>V146</f>
        <v>0</v>
      </c>
      <c r="W280" s="69">
        <f>W146</f>
        <v>0</v>
      </c>
      <c r="X280" s="69">
        <f>X146</f>
        <v>0</v>
      </c>
      <c r="Y280" s="69">
        <f>Y146</f>
        <v>0</v>
      </c>
      <c r="Z280" s="483">
        <f>Z146</f>
        <v>0</v>
      </c>
      <c r="AA280" s="391"/>
      <c r="AB280" s="8" t="str">
        <f t="shared" si="9"/>
        <v/>
      </c>
      <c r="AC280" s="3"/>
      <c r="AD280" s="1"/>
    </row>
    <row r="281" spans="2:30" ht="15" hidden="1" customHeight="1" thickTop="1" thickBot="1" x14ac:dyDescent="0.35">
      <c r="B281" s="1"/>
      <c r="C281" s="506" t="str">
        <f>IF(C147="","",C147)</f>
        <v/>
      </c>
      <c r="D281" s="507" t="str">
        <f>IF(D147="","",D147)</f>
        <v/>
      </c>
      <c r="E281" s="508" t="s">
        <v>173</v>
      </c>
      <c r="F281" s="481">
        <f>F147</f>
        <v>0</v>
      </c>
      <c r="G281" s="482">
        <f>G147</f>
        <v>0</v>
      </c>
      <c r="H281" s="482">
        <f>H147</f>
        <v>0</v>
      </c>
      <c r="I281" s="482">
        <f>I147</f>
        <v>0</v>
      </c>
      <c r="J281" s="482">
        <f>J147</f>
        <v>0</v>
      </c>
      <c r="K281" s="69">
        <f>K147</f>
        <v>0</v>
      </c>
      <c r="L281" s="69">
        <f>L147</f>
        <v>0</v>
      </c>
      <c r="M281" s="69">
        <f>M147</f>
        <v>0</v>
      </c>
      <c r="N281" s="69">
        <f>N147</f>
        <v>0</v>
      </c>
      <c r="O281" s="69">
        <f>O147</f>
        <v>0</v>
      </c>
      <c r="P281" s="69">
        <f>P147</f>
        <v>0</v>
      </c>
      <c r="Q281" s="69">
        <f>Q147</f>
        <v>0</v>
      </c>
      <c r="R281" s="69">
        <f>R147</f>
        <v>0</v>
      </c>
      <c r="S281" s="69">
        <f>S147</f>
        <v>0</v>
      </c>
      <c r="T281" s="69">
        <f>T147</f>
        <v>0</v>
      </c>
      <c r="U281" s="69">
        <f>U147</f>
        <v>0</v>
      </c>
      <c r="V281" s="69">
        <f>V147</f>
        <v>0</v>
      </c>
      <c r="W281" s="69">
        <f>W147</f>
        <v>0</v>
      </c>
      <c r="X281" s="69">
        <f>X147</f>
        <v>0</v>
      </c>
      <c r="Y281" s="69">
        <f>Y147</f>
        <v>0</v>
      </c>
      <c r="Z281" s="483">
        <f>Z147</f>
        <v>0</v>
      </c>
      <c r="AA281" s="391"/>
      <c r="AB281" s="8" t="str">
        <f t="shared" si="9"/>
        <v/>
      </c>
      <c r="AC281" s="3"/>
      <c r="AD281" s="1"/>
    </row>
    <row r="282" spans="2:30" ht="15" hidden="1" customHeight="1" thickTop="1" thickBot="1" x14ac:dyDescent="0.35">
      <c r="B282" s="1"/>
      <c r="C282" s="506" t="str">
        <f>IF(C148="","",C148)</f>
        <v/>
      </c>
      <c r="D282" s="507" t="str">
        <f>IF(D148="","",D148)</f>
        <v/>
      </c>
      <c r="E282" s="508" t="s">
        <v>173</v>
      </c>
      <c r="F282" s="481">
        <f>F148</f>
        <v>0</v>
      </c>
      <c r="G282" s="482">
        <f>G148</f>
        <v>0</v>
      </c>
      <c r="H282" s="482">
        <f>H148</f>
        <v>0</v>
      </c>
      <c r="I282" s="482">
        <f>I148</f>
        <v>0</v>
      </c>
      <c r="J282" s="482">
        <f>J148</f>
        <v>0</v>
      </c>
      <c r="K282" s="69">
        <f>K148</f>
        <v>0</v>
      </c>
      <c r="L282" s="69">
        <f>L148</f>
        <v>0</v>
      </c>
      <c r="M282" s="69">
        <f>M148</f>
        <v>0</v>
      </c>
      <c r="N282" s="69">
        <f>N148</f>
        <v>0</v>
      </c>
      <c r="O282" s="69">
        <f>O148</f>
        <v>0</v>
      </c>
      <c r="P282" s="69">
        <f>P148</f>
        <v>0</v>
      </c>
      <c r="Q282" s="69">
        <f>Q148</f>
        <v>0</v>
      </c>
      <c r="R282" s="69">
        <f>R148</f>
        <v>0</v>
      </c>
      <c r="S282" s="69">
        <f>S148</f>
        <v>0</v>
      </c>
      <c r="T282" s="69">
        <f>T148</f>
        <v>0</v>
      </c>
      <c r="U282" s="69">
        <f>U148</f>
        <v>0</v>
      </c>
      <c r="V282" s="69">
        <f>V148</f>
        <v>0</v>
      </c>
      <c r="W282" s="69">
        <f>W148</f>
        <v>0</v>
      </c>
      <c r="X282" s="69">
        <f>X148</f>
        <v>0</v>
      </c>
      <c r="Y282" s="69">
        <f>Y148</f>
        <v>0</v>
      </c>
      <c r="Z282" s="483">
        <f>Z148</f>
        <v>0</v>
      </c>
      <c r="AA282" s="391"/>
      <c r="AB282" s="8" t="str">
        <f t="shared" si="9"/>
        <v/>
      </c>
      <c r="AC282" s="3"/>
      <c r="AD282" s="1"/>
    </row>
    <row r="283" spans="2:30" ht="15" hidden="1" customHeight="1" thickTop="1" thickBot="1" x14ac:dyDescent="0.35">
      <c r="B283" s="1"/>
      <c r="C283" s="506" t="str">
        <f>IF(C149="","",C149)</f>
        <v/>
      </c>
      <c r="D283" s="507" t="str">
        <f>IF(D149="","",D149)</f>
        <v/>
      </c>
      <c r="E283" s="508" t="s">
        <v>173</v>
      </c>
      <c r="F283" s="481">
        <f>F149</f>
        <v>0</v>
      </c>
      <c r="G283" s="482">
        <f>G149</f>
        <v>0</v>
      </c>
      <c r="H283" s="482">
        <f>H149</f>
        <v>0</v>
      </c>
      <c r="I283" s="482">
        <f>I149</f>
        <v>0</v>
      </c>
      <c r="J283" s="482">
        <f>J149</f>
        <v>0</v>
      </c>
      <c r="K283" s="69">
        <f>K149</f>
        <v>0</v>
      </c>
      <c r="L283" s="69">
        <f>L149</f>
        <v>0</v>
      </c>
      <c r="M283" s="69">
        <f>M149</f>
        <v>0</v>
      </c>
      <c r="N283" s="69">
        <f>N149</f>
        <v>0</v>
      </c>
      <c r="O283" s="69">
        <f>O149</f>
        <v>0</v>
      </c>
      <c r="P283" s="69">
        <f>P149</f>
        <v>0</v>
      </c>
      <c r="Q283" s="69">
        <f>Q149</f>
        <v>0</v>
      </c>
      <c r="R283" s="69">
        <f>R149</f>
        <v>0</v>
      </c>
      <c r="S283" s="69">
        <f>S149</f>
        <v>0</v>
      </c>
      <c r="T283" s="69">
        <f>T149</f>
        <v>0</v>
      </c>
      <c r="U283" s="69">
        <f>U149</f>
        <v>0</v>
      </c>
      <c r="V283" s="69">
        <f>V149</f>
        <v>0</v>
      </c>
      <c r="W283" s="69">
        <f>W149</f>
        <v>0</v>
      </c>
      <c r="X283" s="69">
        <f>X149</f>
        <v>0</v>
      </c>
      <c r="Y283" s="69">
        <f>Y149</f>
        <v>0</v>
      </c>
      <c r="Z283" s="483">
        <f>Z149</f>
        <v>0</v>
      </c>
      <c r="AA283" s="391"/>
      <c r="AB283" s="8" t="str">
        <f t="shared" si="9"/>
        <v/>
      </c>
      <c r="AC283" s="3"/>
      <c r="AD283" s="1"/>
    </row>
    <row r="284" spans="2:30" ht="15" hidden="1" customHeight="1" thickTop="1" thickBot="1" x14ac:dyDescent="0.35">
      <c r="B284" s="1"/>
      <c r="C284" s="506" t="str">
        <f>IF(C150="","",C150)</f>
        <v/>
      </c>
      <c r="D284" s="507" t="str">
        <f>IF(D150="","",D150)</f>
        <v/>
      </c>
      <c r="E284" s="508" t="s">
        <v>173</v>
      </c>
      <c r="F284" s="481">
        <f>F150</f>
        <v>0</v>
      </c>
      <c r="G284" s="482">
        <f>G150</f>
        <v>0</v>
      </c>
      <c r="H284" s="482">
        <f>H150</f>
        <v>0</v>
      </c>
      <c r="I284" s="482">
        <f>I150</f>
        <v>0</v>
      </c>
      <c r="J284" s="482">
        <f>J150</f>
        <v>0</v>
      </c>
      <c r="K284" s="69">
        <f>K150</f>
        <v>0</v>
      </c>
      <c r="L284" s="69">
        <f>L150</f>
        <v>0</v>
      </c>
      <c r="M284" s="69">
        <f>M150</f>
        <v>0</v>
      </c>
      <c r="N284" s="69">
        <f>N150</f>
        <v>0</v>
      </c>
      <c r="O284" s="69">
        <f>O150</f>
        <v>0</v>
      </c>
      <c r="P284" s="69">
        <f>P150</f>
        <v>0</v>
      </c>
      <c r="Q284" s="69">
        <f>Q150</f>
        <v>0</v>
      </c>
      <c r="R284" s="69">
        <f>R150</f>
        <v>0</v>
      </c>
      <c r="S284" s="69">
        <f>S150</f>
        <v>0</v>
      </c>
      <c r="T284" s="69">
        <f>T150</f>
        <v>0</v>
      </c>
      <c r="U284" s="69">
        <f>U150</f>
        <v>0</v>
      </c>
      <c r="V284" s="69">
        <f>V150</f>
        <v>0</v>
      </c>
      <c r="W284" s="69">
        <f>W150</f>
        <v>0</v>
      </c>
      <c r="X284" s="69">
        <f>X150</f>
        <v>0</v>
      </c>
      <c r="Y284" s="69">
        <f>Y150</f>
        <v>0</v>
      </c>
      <c r="Z284" s="483">
        <f>Z150</f>
        <v>0</v>
      </c>
      <c r="AA284" s="391"/>
      <c r="AB284" s="8" t="str">
        <f t="shared" si="9"/>
        <v/>
      </c>
      <c r="AC284" s="3"/>
      <c r="AD284" s="1"/>
    </row>
    <row r="285" spans="2:30" ht="15" hidden="1" customHeight="1" thickTop="1" thickBot="1" x14ac:dyDescent="0.35">
      <c r="B285" s="1"/>
      <c r="C285" s="506" t="str">
        <f>IF(C151="","",C151)</f>
        <v/>
      </c>
      <c r="D285" s="507" t="str">
        <f>IF(D151="","",D151)</f>
        <v/>
      </c>
      <c r="E285" s="508" t="s">
        <v>173</v>
      </c>
      <c r="F285" s="481">
        <f>F151</f>
        <v>0</v>
      </c>
      <c r="G285" s="482">
        <f>G151</f>
        <v>0</v>
      </c>
      <c r="H285" s="482">
        <f>H151</f>
        <v>0</v>
      </c>
      <c r="I285" s="482">
        <f>I151</f>
        <v>0</v>
      </c>
      <c r="J285" s="482">
        <f>J151</f>
        <v>0</v>
      </c>
      <c r="K285" s="69">
        <f>K151</f>
        <v>0</v>
      </c>
      <c r="L285" s="69">
        <f>L151</f>
        <v>0</v>
      </c>
      <c r="M285" s="69">
        <f>M151</f>
        <v>0</v>
      </c>
      <c r="N285" s="69">
        <f>N151</f>
        <v>0</v>
      </c>
      <c r="O285" s="69">
        <f>O151</f>
        <v>0</v>
      </c>
      <c r="P285" s="69">
        <f>P151</f>
        <v>0</v>
      </c>
      <c r="Q285" s="69">
        <f>Q151</f>
        <v>0</v>
      </c>
      <c r="R285" s="69">
        <f>R151</f>
        <v>0</v>
      </c>
      <c r="S285" s="69">
        <f>S151</f>
        <v>0</v>
      </c>
      <c r="T285" s="69">
        <f>T151</f>
        <v>0</v>
      </c>
      <c r="U285" s="69">
        <f>U151</f>
        <v>0</v>
      </c>
      <c r="V285" s="69">
        <f>V151</f>
        <v>0</v>
      </c>
      <c r="W285" s="69">
        <f>W151</f>
        <v>0</v>
      </c>
      <c r="X285" s="69">
        <f>X151</f>
        <v>0</v>
      </c>
      <c r="Y285" s="69">
        <f>Y151</f>
        <v>0</v>
      </c>
      <c r="Z285" s="483">
        <f>Z151</f>
        <v>0</v>
      </c>
      <c r="AA285" s="391"/>
      <c r="AB285" s="8" t="str">
        <f t="shared" si="9"/>
        <v/>
      </c>
      <c r="AC285" s="3"/>
      <c r="AD285" s="1"/>
    </row>
    <row r="286" spans="2:30" ht="15" hidden="1" customHeight="1" thickTop="1" thickBot="1" x14ac:dyDescent="0.35">
      <c r="B286" s="1"/>
      <c r="C286" s="506" t="str">
        <f>IF(C152="","",C152)</f>
        <v/>
      </c>
      <c r="D286" s="507" t="str">
        <f>IF(D152="","",D152)</f>
        <v/>
      </c>
      <c r="E286" s="508" t="s">
        <v>173</v>
      </c>
      <c r="F286" s="481">
        <f>F152</f>
        <v>0</v>
      </c>
      <c r="G286" s="482">
        <f>G152</f>
        <v>0</v>
      </c>
      <c r="H286" s="482">
        <f>H152</f>
        <v>0</v>
      </c>
      <c r="I286" s="482">
        <f>I152</f>
        <v>0</v>
      </c>
      <c r="J286" s="482">
        <f>J152</f>
        <v>0</v>
      </c>
      <c r="K286" s="69">
        <f>K152</f>
        <v>0</v>
      </c>
      <c r="L286" s="69">
        <f>L152</f>
        <v>0</v>
      </c>
      <c r="M286" s="69">
        <f>M152</f>
        <v>0</v>
      </c>
      <c r="N286" s="69">
        <f>N152</f>
        <v>0</v>
      </c>
      <c r="O286" s="69">
        <f>O152</f>
        <v>0</v>
      </c>
      <c r="P286" s="69">
        <f>P152</f>
        <v>0</v>
      </c>
      <c r="Q286" s="69">
        <f>Q152</f>
        <v>0</v>
      </c>
      <c r="R286" s="69">
        <f>R152</f>
        <v>0</v>
      </c>
      <c r="S286" s="69">
        <f>S152</f>
        <v>0</v>
      </c>
      <c r="T286" s="69">
        <f>T152</f>
        <v>0</v>
      </c>
      <c r="U286" s="69">
        <f>U152</f>
        <v>0</v>
      </c>
      <c r="V286" s="69">
        <f>V152</f>
        <v>0</v>
      </c>
      <c r="W286" s="69">
        <f>W152</f>
        <v>0</v>
      </c>
      <c r="X286" s="69">
        <f>X152</f>
        <v>0</v>
      </c>
      <c r="Y286" s="69">
        <f>Y152</f>
        <v>0</v>
      </c>
      <c r="Z286" s="483">
        <f>Z152</f>
        <v>0</v>
      </c>
      <c r="AA286" s="391"/>
      <c r="AB286" s="8" t="str">
        <f t="shared" si="9"/>
        <v/>
      </c>
      <c r="AC286" s="3"/>
      <c r="AD286" s="1"/>
    </row>
    <row r="287" spans="2:30" ht="15" hidden="1" customHeight="1" thickTop="1" thickBot="1" x14ac:dyDescent="0.35">
      <c r="B287" s="1"/>
      <c r="C287" s="506" t="str">
        <f>IF(C153="","",C153)</f>
        <v/>
      </c>
      <c r="D287" s="507" t="str">
        <f>IF(D153="","",D153)</f>
        <v/>
      </c>
      <c r="E287" s="508" t="s">
        <v>173</v>
      </c>
      <c r="F287" s="481">
        <f>F153</f>
        <v>0</v>
      </c>
      <c r="G287" s="482">
        <f>G153</f>
        <v>0</v>
      </c>
      <c r="H287" s="482">
        <f>H153</f>
        <v>0</v>
      </c>
      <c r="I287" s="482">
        <f>I153</f>
        <v>0</v>
      </c>
      <c r="J287" s="482">
        <f>J153</f>
        <v>0</v>
      </c>
      <c r="K287" s="69">
        <f>K153</f>
        <v>0</v>
      </c>
      <c r="L287" s="69">
        <f>L153</f>
        <v>0</v>
      </c>
      <c r="M287" s="69">
        <f>M153</f>
        <v>0</v>
      </c>
      <c r="N287" s="69">
        <f>N153</f>
        <v>0</v>
      </c>
      <c r="O287" s="69">
        <f>O153</f>
        <v>0</v>
      </c>
      <c r="P287" s="69">
        <f>P153</f>
        <v>0</v>
      </c>
      <c r="Q287" s="69">
        <f>Q153</f>
        <v>0</v>
      </c>
      <c r="R287" s="69">
        <f>R153</f>
        <v>0</v>
      </c>
      <c r="S287" s="69">
        <f>S153</f>
        <v>0</v>
      </c>
      <c r="T287" s="69">
        <f>T153</f>
        <v>0</v>
      </c>
      <c r="U287" s="69">
        <f>U153</f>
        <v>0</v>
      </c>
      <c r="V287" s="69">
        <f>V153</f>
        <v>0</v>
      </c>
      <c r="W287" s="69">
        <f>W153</f>
        <v>0</v>
      </c>
      <c r="X287" s="69">
        <f>X153</f>
        <v>0</v>
      </c>
      <c r="Y287" s="69">
        <f>Y153</f>
        <v>0</v>
      </c>
      <c r="Z287" s="483">
        <f>Z153</f>
        <v>0</v>
      </c>
      <c r="AA287" s="391"/>
      <c r="AB287" s="8" t="str">
        <f t="shared" si="9"/>
        <v/>
      </c>
      <c r="AC287" s="3"/>
      <c r="AD287" s="1"/>
    </row>
    <row r="288" spans="2:30" ht="15" hidden="1" customHeight="1" thickTop="1" thickBot="1" x14ac:dyDescent="0.35">
      <c r="B288" s="1"/>
      <c r="C288" s="506" t="str">
        <f>IF(C154="","",C154)</f>
        <v/>
      </c>
      <c r="D288" s="507" t="str">
        <f>IF(D154="","",D154)</f>
        <v/>
      </c>
      <c r="E288" s="508" t="s">
        <v>173</v>
      </c>
      <c r="F288" s="481">
        <f>F154</f>
        <v>0</v>
      </c>
      <c r="G288" s="482">
        <f>G154</f>
        <v>0</v>
      </c>
      <c r="H288" s="482">
        <f>H154</f>
        <v>0</v>
      </c>
      <c r="I288" s="482">
        <f>I154</f>
        <v>0</v>
      </c>
      <c r="J288" s="482">
        <f>J154</f>
        <v>0</v>
      </c>
      <c r="K288" s="69">
        <f>K154</f>
        <v>0</v>
      </c>
      <c r="L288" s="69">
        <f>L154</f>
        <v>0</v>
      </c>
      <c r="M288" s="69">
        <f>M154</f>
        <v>0</v>
      </c>
      <c r="N288" s="69">
        <f>N154</f>
        <v>0</v>
      </c>
      <c r="O288" s="69">
        <f>O154</f>
        <v>0</v>
      </c>
      <c r="P288" s="69">
        <f>P154</f>
        <v>0</v>
      </c>
      <c r="Q288" s="69">
        <f>Q154</f>
        <v>0</v>
      </c>
      <c r="R288" s="69">
        <f>R154</f>
        <v>0</v>
      </c>
      <c r="S288" s="69">
        <f>S154</f>
        <v>0</v>
      </c>
      <c r="T288" s="69">
        <f>T154</f>
        <v>0</v>
      </c>
      <c r="U288" s="69">
        <f>U154</f>
        <v>0</v>
      </c>
      <c r="V288" s="69">
        <f>V154</f>
        <v>0</v>
      </c>
      <c r="W288" s="69">
        <f>W154</f>
        <v>0</v>
      </c>
      <c r="X288" s="69">
        <f>X154</f>
        <v>0</v>
      </c>
      <c r="Y288" s="69">
        <f>Y154</f>
        <v>0</v>
      </c>
      <c r="Z288" s="483">
        <f>Z154</f>
        <v>0</v>
      </c>
      <c r="AA288" s="391"/>
      <c r="AB288" s="8" t="str">
        <f t="shared" si="9"/>
        <v/>
      </c>
      <c r="AC288" s="3"/>
      <c r="AD288" s="1"/>
    </row>
    <row r="289" spans="2:36" ht="15" hidden="1" customHeight="1" thickTop="1" thickBot="1" x14ac:dyDescent="0.35">
      <c r="B289" s="1"/>
      <c r="C289" s="506" t="str">
        <f>IF(C155="","",C155)</f>
        <v/>
      </c>
      <c r="D289" s="507" t="str">
        <f>IF(D155="","",D155)</f>
        <v/>
      </c>
      <c r="E289" s="508" t="s">
        <v>173</v>
      </c>
      <c r="F289" s="481">
        <f>F155</f>
        <v>0</v>
      </c>
      <c r="G289" s="482">
        <f>G155</f>
        <v>0</v>
      </c>
      <c r="H289" s="482">
        <f>H155</f>
        <v>0</v>
      </c>
      <c r="I289" s="482">
        <f>I155</f>
        <v>0</v>
      </c>
      <c r="J289" s="482">
        <f>J155</f>
        <v>0</v>
      </c>
      <c r="K289" s="69">
        <f>K155</f>
        <v>0</v>
      </c>
      <c r="L289" s="69">
        <f>L155</f>
        <v>0</v>
      </c>
      <c r="M289" s="69">
        <f>M155</f>
        <v>0</v>
      </c>
      <c r="N289" s="69">
        <f>N155</f>
        <v>0</v>
      </c>
      <c r="O289" s="69">
        <f>O155</f>
        <v>0</v>
      </c>
      <c r="P289" s="69">
        <f>P155</f>
        <v>0</v>
      </c>
      <c r="Q289" s="69">
        <f>Q155</f>
        <v>0</v>
      </c>
      <c r="R289" s="69">
        <f>R155</f>
        <v>0</v>
      </c>
      <c r="S289" s="69">
        <f>S155</f>
        <v>0</v>
      </c>
      <c r="T289" s="69">
        <f>T155</f>
        <v>0</v>
      </c>
      <c r="U289" s="69">
        <f>U155</f>
        <v>0</v>
      </c>
      <c r="V289" s="69">
        <f>V155</f>
        <v>0</v>
      </c>
      <c r="W289" s="69">
        <f>W155</f>
        <v>0</v>
      </c>
      <c r="X289" s="69">
        <f>X155</f>
        <v>0</v>
      </c>
      <c r="Y289" s="69">
        <f>Y155</f>
        <v>0</v>
      </c>
      <c r="Z289" s="483">
        <f>Z155</f>
        <v>0</v>
      </c>
      <c r="AA289" s="391"/>
      <c r="AB289" s="8" t="str">
        <f t="shared" si="9"/>
        <v/>
      </c>
      <c r="AC289" s="3"/>
      <c r="AD289" s="1"/>
    </row>
    <row r="290" spans="2:36" ht="15" hidden="1" customHeight="1" thickTop="1" thickBot="1" x14ac:dyDescent="0.35">
      <c r="B290" s="1"/>
      <c r="C290" s="506" t="str">
        <f>IF(C156="","",C156)</f>
        <v/>
      </c>
      <c r="D290" s="507" t="str">
        <f>IF(D156="","",D156)</f>
        <v/>
      </c>
      <c r="E290" s="508" t="s">
        <v>173</v>
      </c>
      <c r="F290" s="481">
        <f>F156</f>
        <v>0</v>
      </c>
      <c r="G290" s="482">
        <f>G156</f>
        <v>0</v>
      </c>
      <c r="H290" s="482">
        <f>H156</f>
        <v>0</v>
      </c>
      <c r="I290" s="482">
        <f>I156</f>
        <v>0</v>
      </c>
      <c r="J290" s="482">
        <f>J156</f>
        <v>0</v>
      </c>
      <c r="K290" s="69">
        <f>K156</f>
        <v>0</v>
      </c>
      <c r="L290" s="69">
        <f>L156</f>
        <v>0</v>
      </c>
      <c r="M290" s="69">
        <f>M156</f>
        <v>0</v>
      </c>
      <c r="N290" s="69">
        <f>N156</f>
        <v>0</v>
      </c>
      <c r="O290" s="69">
        <f>O156</f>
        <v>0</v>
      </c>
      <c r="P290" s="69">
        <f>P156</f>
        <v>0</v>
      </c>
      <c r="Q290" s="69">
        <f>Q156</f>
        <v>0</v>
      </c>
      <c r="R290" s="69">
        <f>R156</f>
        <v>0</v>
      </c>
      <c r="S290" s="69">
        <f>S156</f>
        <v>0</v>
      </c>
      <c r="T290" s="69">
        <f>T156</f>
        <v>0</v>
      </c>
      <c r="U290" s="69">
        <f>U156</f>
        <v>0</v>
      </c>
      <c r="V290" s="69">
        <f>V156</f>
        <v>0</v>
      </c>
      <c r="W290" s="69">
        <f>W156</f>
        <v>0</v>
      </c>
      <c r="X290" s="69">
        <f>X156</f>
        <v>0</v>
      </c>
      <c r="Y290" s="69">
        <f>Y156</f>
        <v>0</v>
      </c>
      <c r="Z290" s="483">
        <f>Z156</f>
        <v>0</v>
      </c>
      <c r="AA290" s="391"/>
      <c r="AB290" s="8" t="str">
        <f t="shared" si="9"/>
        <v/>
      </c>
      <c r="AC290" s="3"/>
      <c r="AD290" s="1"/>
    </row>
    <row r="291" spans="2:36" ht="15" hidden="1" customHeight="1" thickTop="1" thickBot="1" x14ac:dyDescent="0.35">
      <c r="B291" s="1"/>
      <c r="C291" s="506" t="str">
        <f>IF(C157="","",C157)</f>
        <v/>
      </c>
      <c r="D291" s="507" t="str">
        <f>IF(D157="","",D157)</f>
        <v/>
      </c>
      <c r="E291" s="508" t="s">
        <v>173</v>
      </c>
      <c r="F291" s="481">
        <f>F157</f>
        <v>0</v>
      </c>
      <c r="G291" s="482">
        <f>G157</f>
        <v>0</v>
      </c>
      <c r="H291" s="482">
        <f>H157</f>
        <v>0</v>
      </c>
      <c r="I291" s="482">
        <f>I157</f>
        <v>0</v>
      </c>
      <c r="J291" s="482">
        <f>J157</f>
        <v>0</v>
      </c>
      <c r="K291" s="69">
        <f>K157</f>
        <v>0</v>
      </c>
      <c r="L291" s="69">
        <f>L157</f>
        <v>0</v>
      </c>
      <c r="M291" s="69">
        <f>M157</f>
        <v>0</v>
      </c>
      <c r="N291" s="69">
        <f>N157</f>
        <v>0</v>
      </c>
      <c r="O291" s="69">
        <f>O157</f>
        <v>0</v>
      </c>
      <c r="P291" s="69">
        <f>P157</f>
        <v>0</v>
      </c>
      <c r="Q291" s="69">
        <f>Q157</f>
        <v>0</v>
      </c>
      <c r="R291" s="69">
        <f>R157</f>
        <v>0</v>
      </c>
      <c r="S291" s="69">
        <f>S157</f>
        <v>0</v>
      </c>
      <c r="T291" s="69">
        <f>T157</f>
        <v>0</v>
      </c>
      <c r="U291" s="69">
        <f>U157</f>
        <v>0</v>
      </c>
      <c r="V291" s="69">
        <f>V157</f>
        <v>0</v>
      </c>
      <c r="W291" s="69">
        <f>W157</f>
        <v>0</v>
      </c>
      <c r="X291" s="69">
        <f>X157</f>
        <v>0</v>
      </c>
      <c r="Y291" s="69">
        <f>Y157</f>
        <v>0</v>
      </c>
      <c r="Z291" s="483">
        <f>Z157</f>
        <v>0</v>
      </c>
      <c r="AA291" s="391"/>
      <c r="AB291" s="8" t="str">
        <f t="shared" si="9"/>
        <v/>
      </c>
      <c r="AC291" s="3"/>
      <c r="AD291" s="1"/>
    </row>
    <row r="292" spans="2:36" ht="15" hidden="1" customHeight="1" thickTop="1" thickBot="1" x14ac:dyDescent="0.35">
      <c r="B292" s="1"/>
      <c r="C292" s="506" t="str">
        <f>IF(C158="","",C158)</f>
        <v/>
      </c>
      <c r="D292" s="507" t="str">
        <f>IF(D158="","",D158)</f>
        <v/>
      </c>
      <c r="E292" s="508" t="s">
        <v>173</v>
      </c>
      <c r="F292" s="481">
        <f>F158</f>
        <v>0</v>
      </c>
      <c r="G292" s="482">
        <f>G158</f>
        <v>0</v>
      </c>
      <c r="H292" s="482">
        <f>H158</f>
        <v>0</v>
      </c>
      <c r="I292" s="482">
        <f>I158</f>
        <v>0</v>
      </c>
      <c r="J292" s="482">
        <f>J158</f>
        <v>0</v>
      </c>
      <c r="K292" s="69">
        <f>K158</f>
        <v>0</v>
      </c>
      <c r="L292" s="69">
        <f>L158</f>
        <v>0</v>
      </c>
      <c r="M292" s="69">
        <f>M158</f>
        <v>0</v>
      </c>
      <c r="N292" s="69">
        <f>N158</f>
        <v>0</v>
      </c>
      <c r="O292" s="69">
        <f>O158</f>
        <v>0</v>
      </c>
      <c r="P292" s="69">
        <f>P158</f>
        <v>0</v>
      </c>
      <c r="Q292" s="69">
        <f>Q158</f>
        <v>0</v>
      </c>
      <c r="R292" s="69">
        <f>R158</f>
        <v>0</v>
      </c>
      <c r="S292" s="69">
        <f>S158</f>
        <v>0</v>
      </c>
      <c r="T292" s="69">
        <f>T158</f>
        <v>0</v>
      </c>
      <c r="U292" s="69">
        <f>U158</f>
        <v>0</v>
      </c>
      <c r="V292" s="69">
        <f>V158</f>
        <v>0</v>
      </c>
      <c r="W292" s="69">
        <f>W158</f>
        <v>0</v>
      </c>
      <c r="X292" s="69">
        <f>X158</f>
        <v>0</v>
      </c>
      <c r="Y292" s="69">
        <f>Y158</f>
        <v>0</v>
      </c>
      <c r="Z292" s="483">
        <f>Z158</f>
        <v>0</v>
      </c>
      <c r="AA292" s="391"/>
      <c r="AB292" s="8" t="str">
        <f t="shared" si="9"/>
        <v/>
      </c>
      <c r="AC292" s="3"/>
      <c r="AD292" s="1"/>
    </row>
    <row r="293" spans="2:36" ht="15" hidden="1" customHeight="1" thickTop="1" thickBot="1" x14ac:dyDescent="0.35">
      <c r="B293" s="1"/>
      <c r="C293" s="506" t="str">
        <f>IF(C159="","",C159)</f>
        <v/>
      </c>
      <c r="D293" s="507" t="str">
        <f>IF(D159="","",D159)</f>
        <v/>
      </c>
      <c r="E293" s="508" t="s">
        <v>173</v>
      </c>
      <c r="F293" s="481">
        <f>F159</f>
        <v>0</v>
      </c>
      <c r="G293" s="482">
        <f>G159</f>
        <v>0</v>
      </c>
      <c r="H293" s="482">
        <f>H159</f>
        <v>0</v>
      </c>
      <c r="I293" s="482">
        <f>I159</f>
        <v>0</v>
      </c>
      <c r="J293" s="482">
        <f>J159</f>
        <v>0</v>
      </c>
      <c r="K293" s="69">
        <f>K159</f>
        <v>0</v>
      </c>
      <c r="L293" s="69">
        <f>L159</f>
        <v>0</v>
      </c>
      <c r="M293" s="69">
        <f>M159</f>
        <v>0</v>
      </c>
      <c r="N293" s="69">
        <f>N159</f>
        <v>0</v>
      </c>
      <c r="O293" s="69">
        <f>O159</f>
        <v>0</v>
      </c>
      <c r="P293" s="69">
        <f>P159</f>
        <v>0</v>
      </c>
      <c r="Q293" s="69">
        <f>Q159</f>
        <v>0</v>
      </c>
      <c r="R293" s="69">
        <f>R159</f>
        <v>0</v>
      </c>
      <c r="S293" s="69">
        <f>S159</f>
        <v>0</v>
      </c>
      <c r="T293" s="69">
        <f>T159</f>
        <v>0</v>
      </c>
      <c r="U293" s="69">
        <f>U159</f>
        <v>0</v>
      </c>
      <c r="V293" s="69">
        <f>V159</f>
        <v>0</v>
      </c>
      <c r="W293" s="69">
        <f>W159</f>
        <v>0</v>
      </c>
      <c r="X293" s="69">
        <f>X159</f>
        <v>0</v>
      </c>
      <c r="Y293" s="69">
        <f>Y159</f>
        <v>0</v>
      </c>
      <c r="Z293" s="483">
        <f>Z159</f>
        <v>0</v>
      </c>
      <c r="AA293" s="391"/>
      <c r="AB293" s="8" t="str">
        <f t="shared" si="9"/>
        <v/>
      </c>
      <c r="AC293" s="3"/>
      <c r="AD293" s="1"/>
    </row>
    <row r="294" spans="2:36" ht="15" hidden="1" customHeight="1" thickTop="1" thickBot="1" x14ac:dyDescent="0.35">
      <c r="B294" s="1"/>
      <c r="C294" s="506" t="str">
        <f>IF(C160="","",C160)</f>
        <v/>
      </c>
      <c r="D294" s="507" t="str">
        <f>IF(D160="","",D160)</f>
        <v/>
      </c>
      <c r="E294" s="508" t="s">
        <v>173</v>
      </c>
      <c r="F294" s="481">
        <f>F160</f>
        <v>0</v>
      </c>
      <c r="G294" s="482">
        <f>G160</f>
        <v>0</v>
      </c>
      <c r="H294" s="482">
        <f>H160</f>
        <v>0</v>
      </c>
      <c r="I294" s="482">
        <f>I160</f>
        <v>0</v>
      </c>
      <c r="J294" s="482">
        <f>J160</f>
        <v>0</v>
      </c>
      <c r="K294" s="69">
        <f>K160</f>
        <v>0</v>
      </c>
      <c r="L294" s="69">
        <f>L160</f>
        <v>0</v>
      </c>
      <c r="M294" s="69">
        <f>M160</f>
        <v>0</v>
      </c>
      <c r="N294" s="69">
        <f>N160</f>
        <v>0</v>
      </c>
      <c r="O294" s="69">
        <f>O160</f>
        <v>0</v>
      </c>
      <c r="P294" s="69">
        <f>P160</f>
        <v>0</v>
      </c>
      <c r="Q294" s="69">
        <f>Q160</f>
        <v>0</v>
      </c>
      <c r="R294" s="69">
        <f>R160</f>
        <v>0</v>
      </c>
      <c r="S294" s="69">
        <f>S160</f>
        <v>0</v>
      </c>
      <c r="T294" s="69">
        <f>T160</f>
        <v>0</v>
      </c>
      <c r="U294" s="69">
        <f>U160</f>
        <v>0</v>
      </c>
      <c r="V294" s="69">
        <f>V160</f>
        <v>0</v>
      </c>
      <c r="W294" s="69">
        <f>W160</f>
        <v>0</v>
      </c>
      <c r="X294" s="69">
        <f>X160</f>
        <v>0</v>
      </c>
      <c r="Y294" s="69">
        <f>Y160</f>
        <v>0</v>
      </c>
      <c r="Z294" s="483">
        <f>Z160</f>
        <v>0</v>
      </c>
      <c r="AA294" s="391"/>
      <c r="AB294" s="8" t="str">
        <f t="shared" si="9"/>
        <v/>
      </c>
      <c r="AC294" s="3"/>
      <c r="AD294" s="1"/>
    </row>
    <row r="295" spans="2:36" ht="15" hidden="1" customHeight="1" thickTop="1" thickBot="1" x14ac:dyDescent="0.35">
      <c r="B295" s="1"/>
      <c r="C295" s="506" t="str">
        <f>IF(C161="","",C161)</f>
        <v/>
      </c>
      <c r="D295" s="507" t="str">
        <f>IF(D161="","",D161)</f>
        <v/>
      </c>
      <c r="E295" s="508" t="s">
        <v>173</v>
      </c>
      <c r="F295" s="481">
        <f>F161</f>
        <v>0</v>
      </c>
      <c r="G295" s="482">
        <f>G161</f>
        <v>0</v>
      </c>
      <c r="H295" s="482">
        <f>H161</f>
        <v>0</v>
      </c>
      <c r="I295" s="482">
        <f>I161</f>
        <v>0</v>
      </c>
      <c r="J295" s="482">
        <f>J161</f>
        <v>0</v>
      </c>
      <c r="K295" s="69">
        <f>K161</f>
        <v>0</v>
      </c>
      <c r="L295" s="69">
        <f>L161</f>
        <v>0</v>
      </c>
      <c r="M295" s="69">
        <f>M161</f>
        <v>0</v>
      </c>
      <c r="N295" s="69">
        <f>N161</f>
        <v>0</v>
      </c>
      <c r="O295" s="69">
        <f>O161</f>
        <v>0</v>
      </c>
      <c r="P295" s="69">
        <f>P161</f>
        <v>0</v>
      </c>
      <c r="Q295" s="69">
        <f>Q161</f>
        <v>0</v>
      </c>
      <c r="R295" s="69">
        <f>R161</f>
        <v>0</v>
      </c>
      <c r="S295" s="69">
        <f>S161</f>
        <v>0</v>
      </c>
      <c r="T295" s="69">
        <f>T161</f>
        <v>0</v>
      </c>
      <c r="U295" s="69">
        <f>U161</f>
        <v>0</v>
      </c>
      <c r="V295" s="69">
        <f>V161</f>
        <v>0</v>
      </c>
      <c r="W295" s="69">
        <f>W161</f>
        <v>0</v>
      </c>
      <c r="X295" s="69">
        <f>X161</f>
        <v>0</v>
      </c>
      <c r="Y295" s="69">
        <f>Y161</f>
        <v>0</v>
      </c>
      <c r="Z295" s="483">
        <f>Z161</f>
        <v>0</v>
      </c>
      <c r="AA295" s="391"/>
      <c r="AB295" s="8" t="str">
        <f t="shared" si="9"/>
        <v/>
      </c>
      <c r="AC295" s="3"/>
      <c r="AD295" s="1"/>
    </row>
    <row r="296" spans="2:36" ht="15" hidden="1" customHeight="1" thickTop="1" thickBot="1" x14ac:dyDescent="0.35">
      <c r="B296" s="1"/>
      <c r="C296" s="506" t="str">
        <f>IF(C162="","",C162)</f>
        <v/>
      </c>
      <c r="D296" s="507" t="str">
        <f>IF(D162="","",D162)</f>
        <v/>
      </c>
      <c r="E296" s="508" t="s">
        <v>173</v>
      </c>
      <c r="F296" s="481">
        <f>F162</f>
        <v>0</v>
      </c>
      <c r="G296" s="482">
        <f>G162</f>
        <v>0</v>
      </c>
      <c r="H296" s="482">
        <f>H162</f>
        <v>0</v>
      </c>
      <c r="I296" s="482">
        <f>I162</f>
        <v>0</v>
      </c>
      <c r="J296" s="482">
        <f>J162</f>
        <v>0</v>
      </c>
      <c r="K296" s="69">
        <f>K162</f>
        <v>0</v>
      </c>
      <c r="L296" s="69">
        <f>L162</f>
        <v>0</v>
      </c>
      <c r="M296" s="69">
        <f>M162</f>
        <v>0</v>
      </c>
      <c r="N296" s="69">
        <f>N162</f>
        <v>0</v>
      </c>
      <c r="O296" s="69">
        <f>O162</f>
        <v>0</v>
      </c>
      <c r="P296" s="69">
        <f>P162</f>
        <v>0</v>
      </c>
      <c r="Q296" s="69">
        <f>Q162</f>
        <v>0</v>
      </c>
      <c r="R296" s="69">
        <f>R162</f>
        <v>0</v>
      </c>
      <c r="S296" s="69">
        <f>S162</f>
        <v>0</v>
      </c>
      <c r="T296" s="69">
        <f>T162</f>
        <v>0</v>
      </c>
      <c r="U296" s="69">
        <f>U162</f>
        <v>0</v>
      </c>
      <c r="V296" s="69">
        <f>V162</f>
        <v>0</v>
      </c>
      <c r="W296" s="69">
        <f>W162</f>
        <v>0</v>
      </c>
      <c r="X296" s="69">
        <f>X162</f>
        <v>0</v>
      </c>
      <c r="Y296" s="69">
        <f>Y162</f>
        <v>0</v>
      </c>
      <c r="Z296" s="483">
        <f>Z162</f>
        <v>0</v>
      </c>
      <c r="AA296" s="391"/>
      <c r="AB296" s="8" t="str">
        <f t="shared" si="9"/>
        <v/>
      </c>
      <c r="AC296" s="3"/>
      <c r="AD296" s="1"/>
    </row>
    <row r="297" spans="2:36" ht="15" hidden="1" customHeight="1" thickTop="1" thickBot="1" x14ac:dyDescent="0.35">
      <c r="B297" s="1"/>
      <c r="C297" s="506" t="str">
        <f>IF(C163="","",C163)</f>
        <v/>
      </c>
      <c r="D297" s="507" t="str">
        <f>IF(D163="","",D163)</f>
        <v/>
      </c>
      <c r="E297" s="508" t="s">
        <v>173</v>
      </c>
      <c r="F297" s="481">
        <f>F163</f>
        <v>0</v>
      </c>
      <c r="G297" s="482">
        <f>G163</f>
        <v>0</v>
      </c>
      <c r="H297" s="482">
        <f>H163</f>
        <v>0</v>
      </c>
      <c r="I297" s="482">
        <f>I163</f>
        <v>0</v>
      </c>
      <c r="J297" s="482">
        <f>J163</f>
        <v>0</v>
      </c>
      <c r="K297" s="69">
        <f>K163</f>
        <v>0</v>
      </c>
      <c r="L297" s="69">
        <f>L163</f>
        <v>0</v>
      </c>
      <c r="M297" s="69">
        <f>M163</f>
        <v>0</v>
      </c>
      <c r="N297" s="69">
        <f>N163</f>
        <v>0</v>
      </c>
      <c r="O297" s="69">
        <f>O163</f>
        <v>0</v>
      </c>
      <c r="P297" s="69">
        <f>P163</f>
        <v>0</v>
      </c>
      <c r="Q297" s="69">
        <f>Q163</f>
        <v>0</v>
      </c>
      <c r="R297" s="69">
        <f>R163</f>
        <v>0</v>
      </c>
      <c r="S297" s="69">
        <f>S163</f>
        <v>0</v>
      </c>
      <c r="T297" s="69">
        <f>T163</f>
        <v>0</v>
      </c>
      <c r="U297" s="69">
        <f>U163</f>
        <v>0</v>
      </c>
      <c r="V297" s="69">
        <f>V163</f>
        <v>0</v>
      </c>
      <c r="W297" s="69">
        <f>W163</f>
        <v>0</v>
      </c>
      <c r="X297" s="69">
        <f>X163</f>
        <v>0</v>
      </c>
      <c r="Y297" s="69">
        <f>Y163</f>
        <v>0</v>
      </c>
      <c r="Z297" s="483">
        <f>Z163</f>
        <v>0</v>
      </c>
      <c r="AA297" s="391"/>
      <c r="AB297" s="8" t="str">
        <f t="shared" si="9"/>
        <v/>
      </c>
      <c r="AC297" s="3"/>
      <c r="AD297" s="1"/>
    </row>
    <row r="298" spans="2:36" ht="15" hidden="1" customHeight="1" thickTop="1" thickBot="1" x14ac:dyDescent="0.35">
      <c r="B298" s="1"/>
      <c r="C298" s="506" t="str">
        <f>IF(C164="","",C164)</f>
        <v/>
      </c>
      <c r="D298" s="507" t="str">
        <f>IF(D164="","",D164)</f>
        <v/>
      </c>
      <c r="E298" s="508" t="s">
        <v>173</v>
      </c>
      <c r="F298" s="481">
        <f>F164</f>
        <v>0</v>
      </c>
      <c r="G298" s="482">
        <f>G164</f>
        <v>0</v>
      </c>
      <c r="H298" s="482">
        <f>H164</f>
        <v>0</v>
      </c>
      <c r="I298" s="482">
        <f>I164</f>
        <v>0</v>
      </c>
      <c r="J298" s="482">
        <f>J164</f>
        <v>0</v>
      </c>
      <c r="K298" s="69">
        <f>K164</f>
        <v>0</v>
      </c>
      <c r="L298" s="69">
        <f>L164</f>
        <v>0</v>
      </c>
      <c r="M298" s="69">
        <f>M164</f>
        <v>0</v>
      </c>
      <c r="N298" s="69">
        <f>N164</f>
        <v>0</v>
      </c>
      <c r="O298" s="69">
        <f>O164</f>
        <v>0</v>
      </c>
      <c r="P298" s="69">
        <f>P164</f>
        <v>0</v>
      </c>
      <c r="Q298" s="69">
        <f>Q164</f>
        <v>0</v>
      </c>
      <c r="R298" s="69">
        <f>R164</f>
        <v>0</v>
      </c>
      <c r="S298" s="69">
        <f>S164</f>
        <v>0</v>
      </c>
      <c r="T298" s="69">
        <f>T164</f>
        <v>0</v>
      </c>
      <c r="U298" s="69">
        <f>U164</f>
        <v>0</v>
      </c>
      <c r="V298" s="69">
        <f>V164</f>
        <v>0</v>
      </c>
      <c r="W298" s="69">
        <f>W164</f>
        <v>0</v>
      </c>
      <c r="X298" s="69">
        <f>X164</f>
        <v>0</v>
      </c>
      <c r="Y298" s="69">
        <f>Y164</f>
        <v>0</v>
      </c>
      <c r="Z298" s="483">
        <f>Z164</f>
        <v>0</v>
      </c>
      <c r="AA298" s="391"/>
      <c r="AB298" s="8" t="str">
        <f t="shared" si="9"/>
        <v/>
      </c>
      <c r="AC298" s="3"/>
      <c r="AD298" s="1"/>
    </row>
    <row r="299" spans="2:36" ht="15" hidden="1" customHeight="1" thickTop="1" thickBot="1" x14ac:dyDescent="0.35">
      <c r="B299" s="1"/>
      <c r="C299" s="506" t="str">
        <f>IF(C165="","",C165)</f>
        <v/>
      </c>
      <c r="D299" s="507" t="str">
        <f>IF(D165="","",D165)</f>
        <v/>
      </c>
      <c r="E299" s="508" t="s">
        <v>173</v>
      </c>
      <c r="F299" s="481">
        <f>F165</f>
        <v>0</v>
      </c>
      <c r="G299" s="482">
        <f>G165</f>
        <v>0</v>
      </c>
      <c r="H299" s="482">
        <f>H165</f>
        <v>0</v>
      </c>
      <c r="I299" s="482">
        <f>I165</f>
        <v>0</v>
      </c>
      <c r="J299" s="482">
        <f>J165</f>
        <v>0</v>
      </c>
      <c r="K299" s="69">
        <f>K165</f>
        <v>0</v>
      </c>
      <c r="L299" s="69">
        <f>L165</f>
        <v>0</v>
      </c>
      <c r="M299" s="69">
        <f>M165</f>
        <v>0</v>
      </c>
      <c r="N299" s="69">
        <f>N165</f>
        <v>0</v>
      </c>
      <c r="O299" s="69">
        <f>O165</f>
        <v>0</v>
      </c>
      <c r="P299" s="69">
        <f>P165</f>
        <v>0</v>
      </c>
      <c r="Q299" s="69">
        <f>Q165</f>
        <v>0</v>
      </c>
      <c r="R299" s="69">
        <f>R165</f>
        <v>0</v>
      </c>
      <c r="S299" s="69">
        <f>S165</f>
        <v>0</v>
      </c>
      <c r="T299" s="69">
        <f>T165</f>
        <v>0</v>
      </c>
      <c r="U299" s="69">
        <f>U165</f>
        <v>0</v>
      </c>
      <c r="V299" s="69">
        <f>V165</f>
        <v>0</v>
      </c>
      <c r="W299" s="69">
        <f>W165</f>
        <v>0</v>
      </c>
      <c r="X299" s="69">
        <f>X165</f>
        <v>0</v>
      </c>
      <c r="Y299" s="69">
        <f>Y165</f>
        <v>0</v>
      </c>
      <c r="Z299" s="483">
        <f>Z165</f>
        <v>0</v>
      </c>
      <c r="AA299" s="391"/>
      <c r="AB299" s="8" t="str">
        <f t="shared" si="9"/>
        <v/>
      </c>
      <c r="AC299" s="3"/>
      <c r="AD299" s="1"/>
    </row>
    <row r="300" spans="2:36" s="19" customFormat="1" ht="15" hidden="1" customHeight="1" thickTop="1" thickBot="1" x14ac:dyDescent="0.35">
      <c r="B300" s="154"/>
      <c r="C300" s="506" t="str">
        <f>IF(C166="","",C166)</f>
        <v/>
      </c>
      <c r="D300" s="507" t="str">
        <f>IF(D166="","",D166)</f>
        <v/>
      </c>
      <c r="E300" s="508" t="s">
        <v>173</v>
      </c>
      <c r="F300" s="481">
        <f>F166</f>
        <v>0</v>
      </c>
      <c r="G300" s="482">
        <f>G166</f>
        <v>0</v>
      </c>
      <c r="H300" s="482">
        <f>H166</f>
        <v>0</v>
      </c>
      <c r="I300" s="482">
        <f>I166</f>
        <v>0</v>
      </c>
      <c r="J300" s="482">
        <f>J166</f>
        <v>0</v>
      </c>
      <c r="K300" s="69">
        <f>K166</f>
        <v>0</v>
      </c>
      <c r="L300" s="69">
        <f>L166</f>
        <v>0</v>
      </c>
      <c r="M300" s="69">
        <f>M166</f>
        <v>0</v>
      </c>
      <c r="N300" s="69">
        <f>N166</f>
        <v>0</v>
      </c>
      <c r="O300" s="69">
        <f>O166</f>
        <v>0</v>
      </c>
      <c r="P300" s="69">
        <f>P166</f>
        <v>0</v>
      </c>
      <c r="Q300" s="69">
        <f>Q166</f>
        <v>0</v>
      </c>
      <c r="R300" s="69">
        <f>R166</f>
        <v>0</v>
      </c>
      <c r="S300" s="69">
        <f>S166</f>
        <v>0</v>
      </c>
      <c r="T300" s="69">
        <f>T166</f>
        <v>0</v>
      </c>
      <c r="U300" s="69">
        <f>U166</f>
        <v>0</v>
      </c>
      <c r="V300" s="69">
        <f>V166</f>
        <v>0</v>
      </c>
      <c r="W300" s="69">
        <f>W166</f>
        <v>0</v>
      </c>
      <c r="X300" s="69">
        <f>X166</f>
        <v>0</v>
      </c>
      <c r="Y300" s="69">
        <f>Y166</f>
        <v>0</v>
      </c>
      <c r="Z300" s="483">
        <f>Z166</f>
        <v>0</v>
      </c>
      <c r="AA300" s="397"/>
      <c r="AB300" s="13" t="str">
        <f t="shared" si="9"/>
        <v/>
      </c>
      <c r="AC300" s="155"/>
      <c r="AD300" s="154"/>
      <c r="AG300" s="156"/>
      <c r="AH300" s="156"/>
      <c r="AI300" s="156"/>
      <c r="AJ300" s="156"/>
    </row>
    <row r="301" spans="2:36" ht="15" hidden="1" customHeight="1" thickTop="1" thickBot="1" x14ac:dyDescent="0.35">
      <c r="B301" s="1"/>
      <c r="C301" s="506" t="str">
        <f>IF(C167="","",C167)</f>
        <v/>
      </c>
      <c r="D301" s="507" t="str">
        <f>IF(D167="","",D167)</f>
        <v/>
      </c>
      <c r="E301" s="508" t="s">
        <v>173</v>
      </c>
      <c r="F301" s="481">
        <f>F167</f>
        <v>0</v>
      </c>
      <c r="G301" s="482">
        <f>G167</f>
        <v>0</v>
      </c>
      <c r="H301" s="482">
        <f>H167</f>
        <v>0</v>
      </c>
      <c r="I301" s="482">
        <f>I167</f>
        <v>0</v>
      </c>
      <c r="J301" s="482">
        <f>J167</f>
        <v>0</v>
      </c>
      <c r="K301" s="69">
        <f>K167</f>
        <v>0</v>
      </c>
      <c r="L301" s="69">
        <f>L167</f>
        <v>0</v>
      </c>
      <c r="M301" s="69">
        <f>M167</f>
        <v>0</v>
      </c>
      <c r="N301" s="69">
        <f>N167</f>
        <v>0</v>
      </c>
      <c r="O301" s="69">
        <f>O167</f>
        <v>0</v>
      </c>
      <c r="P301" s="69">
        <f>P167</f>
        <v>0</v>
      </c>
      <c r="Q301" s="69">
        <f>Q167</f>
        <v>0</v>
      </c>
      <c r="R301" s="69">
        <f>R167</f>
        <v>0</v>
      </c>
      <c r="S301" s="69">
        <f>S167</f>
        <v>0</v>
      </c>
      <c r="T301" s="69">
        <f>T167</f>
        <v>0</v>
      </c>
      <c r="U301" s="69">
        <f>U167</f>
        <v>0</v>
      </c>
      <c r="V301" s="69">
        <f>V167</f>
        <v>0</v>
      </c>
      <c r="W301" s="69">
        <f>W167</f>
        <v>0</v>
      </c>
      <c r="X301" s="69">
        <f>X167</f>
        <v>0</v>
      </c>
      <c r="Y301" s="69">
        <f>Y167</f>
        <v>0</v>
      </c>
      <c r="Z301" s="483">
        <f>Z167</f>
        <v>0</v>
      </c>
      <c r="AA301" s="391"/>
      <c r="AB301" s="8" t="str">
        <f t="shared" si="9"/>
        <v/>
      </c>
      <c r="AC301" s="3"/>
      <c r="AD301" s="1"/>
    </row>
    <row r="302" spans="2:36" ht="15" hidden="1" customHeight="1" thickTop="1" thickBot="1" x14ac:dyDescent="0.35">
      <c r="B302" s="1"/>
      <c r="C302" s="506" t="str">
        <f>IF(C168="","",C168)</f>
        <v/>
      </c>
      <c r="D302" s="507" t="str">
        <f>IF(D168="","",D168)</f>
        <v/>
      </c>
      <c r="E302" s="508" t="s">
        <v>173</v>
      </c>
      <c r="F302" s="481">
        <f>F168</f>
        <v>0</v>
      </c>
      <c r="G302" s="482">
        <f>G168</f>
        <v>0</v>
      </c>
      <c r="H302" s="482">
        <f>H168</f>
        <v>0</v>
      </c>
      <c r="I302" s="482">
        <f>I168</f>
        <v>0</v>
      </c>
      <c r="J302" s="482">
        <f>J168</f>
        <v>0</v>
      </c>
      <c r="K302" s="69">
        <f>K168</f>
        <v>0</v>
      </c>
      <c r="L302" s="69">
        <f>L168</f>
        <v>0</v>
      </c>
      <c r="M302" s="69">
        <f>M168</f>
        <v>0</v>
      </c>
      <c r="N302" s="69">
        <f>N168</f>
        <v>0</v>
      </c>
      <c r="O302" s="69">
        <f>O168</f>
        <v>0</v>
      </c>
      <c r="P302" s="69">
        <f>P168</f>
        <v>0</v>
      </c>
      <c r="Q302" s="69">
        <f>Q168</f>
        <v>0</v>
      </c>
      <c r="R302" s="69">
        <f>R168</f>
        <v>0</v>
      </c>
      <c r="S302" s="69">
        <f>S168</f>
        <v>0</v>
      </c>
      <c r="T302" s="69">
        <f>T168</f>
        <v>0</v>
      </c>
      <c r="U302" s="69">
        <f>U168</f>
        <v>0</v>
      </c>
      <c r="V302" s="69">
        <f>V168</f>
        <v>0</v>
      </c>
      <c r="W302" s="69">
        <f>W168</f>
        <v>0</v>
      </c>
      <c r="X302" s="69">
        <f>X168</f>
        <v>0</v>
      </c>
      <c r="Y302" s="69">
        <f>Y168</f>
        <v>0</v>
      </c>
      <c r="Z302" s="483">
        <f>Z168</f>
        <v>0</v>
      </c>
      <c r="AA302" s="391"/>
      <c r="AB302" s="8" t="str">
        <f t="shared" si="9"/>
        <v/>
      </c>
      <c r="AC302" s="3"/>
      <c r="AD302" s="1"/>
    </row>
    <row r="303" spans="2:36" ht="15" hidden="1" customHeight="1" thickTop="1" thickBot="1" x14ac:dyDescent="0.35">
      <c r="B303" s="1"/>
      <c r="C303" s="506" t="str">
        <f>IF(C169="","",C169)</f>
        <v/>
      </c>
      <c r="D303" s="507" t="str">
        <f>IF(D169="","",D169)</f>
        <v/>
      </c>
      <c r="E303" s="508" t="s">
        <v>173</v>
      </c>
      <c r="F303" s="481">
        <f>F169</f>
        <v>0</v>
      </c>
      <c r="G303" s="482">
        <f>G169</f>
        <v>0</v>
      </c>
      <c r="H303" s="482">
        <f>H169</f>
        <v>0</v>
      </c>
      <c r="I303" s="482">
        <f>I169</f>
        <v>0</v>
      </c>
      <c r="J303" s="482">
        <f>J169</f>
        <v>0</v>
      </c>
      <c r="K303" s="69">
        <f>K169</f>
        <v>0</v>
      </c>
      <c r="L303" s="69">
        <f>L169</f>
        <v>0</v>
      </c>
      <c r="M303" s="69">
        <f>M169</f>
        <v>0</v>
      </c>
      <c r="N303" s="69">
        <f>N169</f>
        <v>0</v>
      </c>
      <c r="O303" s="69">
        <f>O169</f>
        <v>0</v>
      </c>
      <c r="P303" s="69">
        <f>P169</f>
        <v>0</v>
      </c>
      <c r="Q303" s="69">
        <f>Q169</f>
        <v>0</v>
      </c>
      <c r="R303" s="69">
        <f>R169</f>
        <v>0</v>
      </c>
      <c r="S303" s="69">
        <f>S169</f>
        <v>0</v>
      </c>
      <c r="T303" s="69">
        <f>T169</f>
        <v>0</v>
      </c>
      <c r="U303" s="69">
        <f>U169</f>
        <v>0</v>
      </c>
      <c r="V303" s="69">
        <f>V169</f>
        <v>0</v>
      </c>
      <c r="W303" s="69">
        <f>W169</f>
        <v>0</v>
      </c>
      <c r="X303" s="69">
        <f>X169</f>
        <v>0</v>
      </c>
      <c r="Y303" s="69">
        <f>Y169</f>
        <v>0</v>
      </c>
      <c r="Z303" s="483">
        <f>Z169</f>
        <v>0</v>
      </c>
      <c r="AA303" s="391"/>
      <c r="AB303" s="8" t="str">
        <f t="shared" si="9"/>
        <v/>
      </c>
      <c r="AC303" s="3"/>
      <c r="AD303" s="1"/>
    </row>
    <row r="304" spans="2:36" ht="15" hidden="1" customHeight="1" thickTop="1" thickBot="1" x14ac:dyDescent="0.35">
      <c r="B304" s="1"/>
      <c r="C304" s="506" t="str">
        <f>IF(C170="","",C170)</f>
        <v/>
      </c>
      <c r="D304" s="507" t="str">
        <f>IF(D170="","",D170)</f>
        <v/>
      </c>
      <c r="E304" s="508" t="s">
        <v>173</v>
      </c>
      <c r="F304" s="481">
        <f>F170</f>
        <v>0</v>
      </c>
      <c r="G304" s="482">
        <f>G170</f>
        <v>0</v>
      </c>
      <c r="H304" s="482">
        <f>H170</f>
        <v>0</v>
      </c>
      <c r="I304" s="482">
        <f>I170</f>
        <v>0</v>
      </c>
      <c r="J304" s="482">
        <f>J170</f>
        <v>0</v>
      </c>
      <c r="K304" s="69">
        <f>K170</f>
        <v>0</v>
      </c>
      <c r="L304" s="69">
        <f>L170</f>
        <v>0</v>
      </c>
      <c r="M304" s="69">
        <f>M170</f>
        <v>0</v>
      </c>
      <c r="N304" s="69">
        <f>N170</f>
        <v>0</v>
      </c>
      <c r="O304" s="69">
        <f>O170</f>
        <v>0</v>
      </c>
      <c r="P304" s="69">
        <f>P170</f>
        <v>0</v>
      </c>
      <c r="Q304" s="69">
        <f>Q170</f>
        <v>0</v>
      </c>
      <c r="R304" s="69">
        <f>R170</f>
        <v>0</v>
      </c>
      <c r="S304" s="69">
        <f>S170</f>
        <v>0</v>
      </c>
      <c r="T304" s="69">
        <f>T170</f>
        <v>0</v>
      </c>
      <c r="U304" s="69">
        <f>U170</f>
        <v>0</v>
      </c>
      <c r="V304" s="69">
        <f>V170</f>
        <v>0</v>
      </c>
      <c r="W304" s="69">
        <f>W170</f>
        <v>0</v>
      </c>
      <c r="X304" s="69">
        <f>X170</f>
        <v>0</v>
      </c>
      <c r="Y304" s="69">
        <f>Y170</f>
        <v>0</v>
      </c>
      <c r="Z304" s="483">
        <f>Z170</f>
        <v>0</v>
      </c>
      <c r="AA304" s="391"/>
      <c r="AB304" s="8" t="str">
        <f t="shared" si="9"/>
        <v/>
      </c>
      <c r="AC304" s="3"/>
      <c r="AD304" s="1"/>
    </row>
    <row r="305" spans="2:30" ht="15" hidden="1" customHeight="1" thickTop="1" thickBot="1" x14ac:dyDescent="0.35">
      <c r="B305" s="1"/>
      <c r="C305" s="506" t="str">
        <f>IF(C171="","",C171)</f>
        <v/>
      </c>
      <c r="D305" s="507" t="str">
        <f>IF(D171="","",D171)</f>
        <v/>
      </c>
      <c r="E305" s="508" t="s">
        <v>173</v>
      </c>
      <c r="F305" s="481">
        <f>F171</f>
        <v>0</v>
      </c>
      <c r="G305" s="482">
        <f>G171</f>
        <v>0</v>
      </c>
      <c r="H305" s="482">
        <f>H171</f>
        <v>0</v>
      </c>
      <c r="I305" s="482">
        <f>I171</f>
        <v>0</v>
      </c>
      <c r="J305" s="482">
        <f>J171</f>
        <v>0</v>
      </c>
      <c r="K305" s="69">
        <f>K171</f>
        <v>0</v>
      </c>
      <c r="L305" s="69">
        <f>L171</f>
        <v>0</v>
      </c>
      <c r="M305" s="69">
        <f>M171</f>
        <v>0</v>
      </c>
      <c r="N305" s="69">
        <f>N171</f>
        <v>0</v>
      </c>
      <c r="O305" s="69">
        <f>O171</f>
        <v>0</v>
      </c>
      <c r="P305" s="69">
        <f>P171</f>
        <v>0</v>
      </c>
      <c r="Q305" s="69">
        <f>Q171</f>
        <v>0</v>
      </c>
      <c r="R305" s="69">
        <f>R171</f>
        <v>0</v>
      </c>
      <c r="S305" s="69">
        <f>S171</f>
        <v>0</v>
      </c>
      <c r="T305" s="69">
        <f>T171</f>
        <v>0</v>
      </c>
      <c r="U305" s="69">
        <f>U171</f>
        <v>0</v>
      </c>
      <c r="V305" s="69">
        <f>V171</f>
        <v>0</v>
      </c>
      <c r="W305" s="69">
        <f>W171</f>
        <v>0</v>
      </c>
      <c r="X305" s="69">
        <f>X171</f>
        <v>0</v>
      </c>
      <c r="Y305" s="69">
        <f>Y171</f>
        <v>0</v>
      </c>
      <c r="Z305" s="483">
        <f>Z171</f>
        <v>0</v>
      </c>
      <c r="AA305" s="391"/>
      <c r="AB305" s="8" t="str">
        <f t="shared" si="9"/>
        <v/>
      </c>
      <c r="AC305" s="3"/>
      <c r="AD305" s="1"/>
    </row>
    <row r="306" spans="2:30" ht="15" hidden="1" customHeight="1" thickTop="1" thickBot="1" x14ac:dyDescent="0.35">
      <c r="B306" s="1"/>
      <c r="C306" s="506" t="str">
        <f>IF(C172="","",C172)</f>
        <v/>
      </c>
      <c r="D306" s="507" t="str">
        <f>IF(D172="","",D172)</f>
        <v/>
      </c>
      <c r="E306" s="508" t="s">
        <v>173</v>
      </c>
      <c r="F306" s="481">
        <f>F172</f>
        <v>0</v>
      </c>
      <c r="G306" s="482">
        <f>G172</f>
        <v>0</v>
      </c>
      <c r="H306" s="482">
        <f>H172</f>
        <v>0</v>
      </c>
      <c r="I306" s="482">
        <f>I172</f>
        <v>0</v>
      </c>
      <c r="J306" s="482">
        <f>J172</f>
        <v>0</v>
      </c>
      <c r="K306" s="69">
        <f>K172</f>
        <v>0</v>
      </c>
      <c r="L306" s="69">
        <f>L172</f>
        <v>0</v>
      </c>
      <c r="M306" s="69">
        <f>M172</f>
        <v>0</v>
      </c>
      <c r="N306" s="69">
        <f>N172</f>
        <v>0</v>
      </c>
      <c r="O306" s="69">
        <f>O172</f>
        <v>0</v>
      </c>
      <c r="P306" s="69">
        <f>P172</f>
        <v>0</v>
      </c>
      <c r="Q306" s="69">
        <f>Q172</f>
        <v>0</v>
      </c>
      <c r="R306" s="69">
        <f>R172</f>
        <v>0</v>
      </c>
      <c r="S306" s="69">
        <f>S172</f>
        <v>0</v>
      </c>
      <c r="T306" s="69">
        <f>T172</f>
        <v>0</v>
      </c>
      <c r="U306" s="69">
        <f>U172</f>
        <v>0</v>
      </c>
      <c r="V306" s="69">
        <f>V172</f>
        <v>0</v>
      </c>
      <c r="W306" s="69">
        <f>W172</f>
        <v>0</v>
      </c>
      <c r="X306" s="69">
        <f>X172</f>
        <v>0</v>
      </c>
      <c r="Y306" s="69">
        <f>Y172</f>
        <v>0</v>
      </c>
      <c r="Z306" s="483">
        <f>Z172</f>
        <v>0</v>
      </c>
      <c r="AA306" s="391"/>
      <c r="AB306" s="8" t="str">
        <f t="shared" si="9"/>
        <v/>
      </c>
      <c r="AC306" s="3"/>
      <c r="AD306" s="1"/>
    </row>
    <row r="307" spans="2:30" ht="15" hidden="1" customHeight="1" thickTop="1" thickBot="1" x14ac:dyDescent="0.35">
      <c r="B307" s="1"/>
      <c r="C307" s="506" t="str">
        <f>IF(C173="","",C173)</f>
        <v/>
      </c>
      <c r="D307" s="507" t="str">
        <f>IF(D173="","",D173)</f>
        <v/>
      </c>
      <c r="E307" s="508" t="s">
        <v>173</v>
      </c>
      <c r="F307" s="481">
        <f>F173</f>
        <v>0</v>
      </c>
      <c r="G307" s="482">
        <f>G173</f>
        <v>0</v>
      </c>
      <c r="H307" s="482">
        <f>H173</f>
        <v>0</v>
      </c>
      <c r="I307" s="482">
        <f>I173</f>
        <v>0</v>
      </c>
      <c r="J307" s="482">
        <f>J173</f>
        <v>0</v>
      </c>
      <c r="K307" s="69">
        <f>K173</f>
        <v>0</v>
      </c>
      <c r="L307" s="69">
        <f>L173</f>
        <v>0</v>
      </c>
      <c r="M307" s="69">
        <f>M173</f>
        <v>0</v>
      </c>
      <c r="N307" s="69">
        <f>N173</f>
        <v>0</v>
      </c>
      <c r="O307" s="69">
        <f>O173</f>
        <v>0</v>
      </c>
      <c r="P307" s="69">
        <f>P173</f>
        <v>0</v>
      </c>
      <c r="Q307" s="69">
        <f>Q173</f>
        <v>0</v>
      </c>
      <c r="R307" s="69">
        <f>R173</f>
        <v>0</v>
      </c>
      <c r="S307" s="69">
        <f>S173</f>
        <v>0</v>
      </c>
      <c r="T307" s="69">
        <f>T173</f>
        <v>0</v>
      </c>
      <c r="U307" s="69">
        <f>U173</f>
        <v>0</v>
      </c>
      <c r="V307" s="69">
        <f>V173</f>
        <v>0</v>
      </c>
      <c r="W307" s="69">
        <f>W173</f>
        <v>0</v>
      </c>
      <c r="X307" s="69">
        <f>X173</f>
        <v>0</v>
      </c>
      <c r="Y307" s="69">
        <f>Y173</f>
        <v>0</v>
      </c>
      <c r="Z307" s="483">
        <f>Z173</f>
        <v>0</v>
      </c>
      <c r="AA307" s="391"/>
      <c r="AB307" s="8" t="str">
        <f t="shared" si="9"/>
        <v/>
      </c>
      <c r="AC307" s="3"/>
      <c r="AD307" s="1"/>
    </row>
    <row r="308" spans="2:30" ht="15" hidden="1" customHeight="1" thickTop="1" thickBot="1" x14ac:dyDescent="0.35">
      <c r="B308" s="1"/>
      <c r="C308" s="506" t="str">
        <f>IF(C174="","",C174)</f>
        <v/>
      </c>
      <c r="D308" s="507" t="str">
        <f>IF(D174="","",D174)</f>
        <v/>
      </c>
      <c r="E308" s="508" t="s">
        <v>173</v>
      </c>
      <c r="F308" s="481">
        <f>F174</f>
        <v>0</v>
      </c>
      <c r="G308" s="482">
        <f>G174</f>
        <v>0</v>
      </c>
      <c r="H308" s="482">
        <f>H174</f>
        <v>0</v>
      </c>
      <c r="I308" s="482">
        <f>I174</f>
        <v>0</v>
      </c>
      <c r="J308" s="482">
        <f>J174</f>
        <v>0</v>
      </c>
      <c r="K308" s="69">
        <f>K174</f>
        <v>0</v>
      </c>
      <c r="L308" s="69">
        <f>L174</f>
        <v>0</v>
      </c>
      <c r="M308" s="69">
        <f>M174</f>
        <v>0</v>
      </c>
      <c r="N308" s="69">
        <f>N174</f>
        <v>0</v>
      </c>
      <c r="O308" s="69">
        <f>O174</f>
        <v>0</v>
      </c>
      <c r="P308" s="69">
        <f>P174</f>
        <v>0</v>
      </c>
      <c r="Q308" s="69">
        <f>Q174</f>
        <v>0</v>
      </c>
      <c r="R308" s="69">
        <f>R174</f>
        <v>0</v>
      </c>
      <c r="S308" s="69">
        <f>S174</f>
        <v>0</v>
      </c>
      <c r="T308" s="69">
        <f>T174</f>
        <v>0</v>
      </c>
      <c r="U308" s="69">
        <f>U174</f>
        <v>0</v>
      </c>
      <c r="V308" s="69">
        <f>V174</f>
        <v>0</v>
      </c>
      <c r="W308" s="69">
        <f>W174</f>
        <v>0</v>
      </c>
      <c r="X308" s="69">
        <f>X174</f>
        <v>0</v>
      </c>
      <c r="Y308" s="69">
        <f>Y174</f>
        <v>0</v>
      </c>
      <c r="Z308" s="483">
        <f>Z174</f>
        <v>0</v>
      </c>
      <c r="AA308" s="391"/>
      <c r="AB308" s="8" t="str">
        <f t="shared" si="9"/>
        <v/>
      </c>
      <c r="AC308" s="3"/>
      <c r="AD308" s="1"/>
    </row>
    <row r="309" spans="2:30" ht="15" hidden="1" customHeight="1" thickTop="1" thickBot="1" x14ac:dyDescent="0.35">
      <c r="B309" s="1"/>
      <c r="C309" s="506" t="str">
        <f>IF(C175="","",C175)</f>
        <v/>
      </c>
      <c r="D309" s="507" t="str">
        <f>IF(D175="","",D175)</f>
        <v/>
      </c>
      <c r="E309" s="508" t="s">
        <v>173</v>
      </c>
      <c r="F309" s="481">
        <f>F175</f>
        <v>0</v>
      </c>
      <c r="G309" s="482">
        <f>G175</f>
        <v>0</v>
      </c>
      <c r="H309" s="482">
        <f>H175</f>
        <v>0</v>
      </c>
      <c r="I309" s="482">
        <f>I175</f>
        <v>0</v>
      </c>
      <c r="J309" s="482">
        <f>J175</f>
        <v>0</v>
      </c>
      <c r="K309" s="69">
        <f>K175</f>
        <v>0</v>
      </c>
      <c r="L309" s="69">
        <f>L175</f>
        <v>0</v>
      </c>
      <c r="M309" s="69">
        <f>M175</f>
        <v>0</v>
      </c>
      <c r="N309" s="69">
        <f>N175</f>
        <v>0</v>
      </c>
      <c r="O309" s="69">
        <f>O175</f>
        <v>0</v>
      </c>
      <c r="P309" s="69">
        <f>P175</f>
        <v>0</v>
      </c>
      <c r="Q309" s="69">
        <f>Q175</f>
        <v>0</v>
      </c>
      <c r="R309" s="69">
        <f>R175</f>
        <v>0</v>
      </c>
      <c r="S309" s="69">
        <f>S175</f>
        <v>0</v>
      </c>
      <c r="T309" s="69">
        <f>T175</f>
        <v>0</v>
      </c>
      <c r="U309" s="69">
        <f>U175</f>
        <v>0</v>
      </c>
      <c r="V309" s="69">
        <f>V175</f>
        <v>0</v>
      </c>
      <c r="W309" s="69">
        <f>W175</f>
        <v>0</v>
      </c>
      <c r="X309" s="69">
        <f>X175</f>
        <v>0</v>
      </c>
      <c r="Y309" s="69">
        <f>Y175</f>
        <v>0</v>
      </c>
      <c r="Z309" s="483">
        <f>Z175</f>
        <v>0</v>
      </c>
      <c r="AA309" s="391"/>
      <c r="AB309" s="8" t="str">
        <f t="shared" si="9"/>
        <v/>
      </c>
      <c r="AC309" s="3"/>
      <c r="AD309" s="1"/>
    </row>
    <row r="310" spans="2:30" ht="15" hidden="1" customHeight="1" thickTop="1" thickBot="1" x14ac:dyDescent="0.35">
      <c r="B310" s="1"/>
      <c r="C310" s="506" t="str">
        <f>IF(C176="","",C176)</f>
        <v/>
      </c>
      <c r="D310" s="507" t="str">
        <f>IF(D176="","",D176)</f>
        <v/>
      </c>
      <c r="E310" s="508" t="s">
        <v>173</v>
      </c>
      <c r="F310" s="481">
        <f>F176</f>
        <v>0</v>
      </c>
      <c r="G310" s="482">
        <f>G176</f>
        <v>0</v>
      </c>
      <c r="H310" s="482">
        <f>H176</f>
        <v>0</v>
      </c>
      <c r="I310" s="482">
        <f>I176</f>
        <v>0</v>
      </c>
      <c r="J310" s="482">
        <f>J176</f>
        <v>0</v>
      </c>
      <c r="K310" s="69">
        <f>K176</f>
        <v>0</v>
      </c>
      <c r="L310" s="69">
        <f>L176</f>
        <v>0</v>
      </c>
      <c r="M310" s="69">
        <f>M176</f>
        <v>0</v>
      </c>
      <c r="N310" s="69">
        <f>N176</f>
        <v>0</v>
      </c>
      <c r="O310" s="69">
        <f>O176</f>
        <v>0</v>
      </c>
      <c r="P310" s="69">
        <f>P176</f>
        <v>0</v>
      </c>
      <c r="Q310" s="69">
        <f>Q176</f>
        <v>0</v>
      </c>
      <c r="R310" s="69">
        <f>R176</f>
        <v>0</v>
      </c>
      <c r="S310" s="69">
        <f>S176</f>
        <v>0</v>
      </c>
      <c r="T310" s="69">
        <f>T176</f>
        <v>0</v>
      </c>
      <c r="U310" s="69">
        <f>U176</f>
        <v>0</v>
      </c>
      <c r="V310" s="69">
        <f>V176</f>
        <v>0</v>
      </c>
      <c r="W310" s="69">
        <f>W176</f>
        <v>0</v>
      </c>
      <c r="X310" s="69">
        <f>X176</f>
        <v>0</v>
      </c>
      <c r="Y310" s="69">
        <f>Y176</f>
        <v>0</v>
      </c>
      <c r="Z310" s="483">
        <f>Z176</f>
        <v>0</v>
      </c>
      <c r="AA310" s="391"/>
      <c r="AB310" s="8" t="str">
        <f t="shared" si="9"/>
        <v/>
      </c>
      <c r="AC310" s="3"/>
      <c r="AD310" s="1"/>
    </row>
    <row r="311" spans="2:30" ht="15" hidden="1" customHeight="1" thickTop="1" thickBot="1" x14ac:dyDescent="0.35">
      <c r="B311" s="1"/>
      <c r="C311" s="506" t="str">
        <f>IF(C177="","",C177)</f>
        <v/>
      </c>
      <c r="D311" s="507" t="str">
        <f>IF(D177="","",D177)</f>
        <v/>
      </c>
      <c r="E311" s="508" t="s">
        <v>173</v>
      </c>
      <c r="F311" s="481">
        <f>F177</f>
        <v>0</v>
      </c>
      <c r="G311" s="482">
        <f>G177</f>
        <v>0</v>
      </c>
      <c r="H311" s="482">
        <f>H177</f>
        <v>0</v>
      </c>
      <c r="I311" s="482">
        <f>I177</f>
        <v>0</v>
      </c>
      <c r="J311" s="482">
        <f>J177</f>
        <v>0</v>
      </c>
      <c r="K311" s="69">
        <f>K177</f>
        <v>0</v>
      </c>
      <c r="L311" s="69">
        <f>L177</f>
        <v>0</v>
      </c>
      <c r="M311" s="69">
        <f>M177</f>
        <v>0</v>
      </c>
      <c r="N311" s="69">
        <f>N177</f>
        <v>0</v>
      </c>
      <c r="O311" s="69">
        <f>O177</f>
        <v>0</v>
      </c>
      <c r="P311" s="69">
        <f>P177</f>
        <v>0</v>
      </c>
      <c r="Q311" s="69">
        <f>Q177</f>
        <v>0</v>
      </c>
      <c r="R311" s="69">
        <f>R177</f>
        <v>0</v>
      </c>
      <c r="S311" s="69">
        <f>S177</f>
        <v>0</v>
      </c>
      <c r="T311" s="69">
        <f>T177</f>
        <v>0</v>
      </c>
      <c r="U311" s="69">
        <f>U177</f>
        <v>0</v>
      </c>
      <c r="V311" s="69">
        <f>V177</f>
        <v>0</v>
      </c>
      <c r="W311" s="69">
        <f>W177</f>
        <v>0</v>
      </c>
      <c r="X311" s="69">
        <f>X177</f>
        <v>0</v>
      </c>
      <c r="Y311" s="69">
        <f>Y177</f>
        <v>0</v>
      </c>
      <c r="Z311" s="483">
        <f>Z177</f>
        <v>0</v>
      </c>
      <c r="AA311" s="391"/>
      <c r="AB311" s="8" t="str">
        <f t="shared" si="9"/>
        <v/>
      </c>
      <c r="AC311" s="3"/>
      <c r="AD311" s="1"/>
    </row>
    <row r="312" spans="2:30" ht="15" hidden="1" customHeight="1" thickTop="1" thickBot="1" x14ac:dyDescent="0.35">
      <c r="B312" s="1"/>
      <c r="C312" s="506" t="str">
        <f>IF(C178="","",C178)</f>
        <v/>
      </c>
      <c r="D312" s="507" t="str">
        <f>IF(D178="","",D178)</f>
        <v/>
      </c>
      <c r="E312" s="508" t="s">
        <v>173</v>
      </c>
      <c r="F312" s="481">
        <f>F178</f>
        <v>0</v>
      </c>
      <c r="G312" s="482">
        <f>G178</f>
        <v>0</v>
      </c>
      <c r="H312" s="482">
        <f>H178</f>
        <v>0</v>
      </c>
      <c r="I312" s="482">
        <f>I178</f>
        <v>0</v>
      </c>
      <c r="J312" s="482">
        <f>J178</f>
        <v>0</v>
      </c>
      <c r="K312" s="69">
        <f>K178</f>
        <v>0</v>
      </c>
      <c r="L312" s="69">
        <f>L178</f>
        <v>0</v>
      </c>
      <c r="M312" s="69">
        <f>M178</f>
        <v>0</v>
      </c>
      <c r="N312" s="69">
        <f>N178</f>
        <v>0</v>
      </c>
      <c r="O312" s="69">
        <f>O178</f>
        <v>0</v>
      </c>
      <c r="P312" s="69">
        <f>P178</f>
        <v>0</v>
      </c>
      <c r="Q312" s="69">
        <f>Q178</f>
        <v>0</v>
      </c>
      <c r="R312" s="69">
        <f>R178</f>
        <v>0</v>
      </c>
      <c r="S312" s="69">
        <f>S178</f>
        <v>0</v>
      </c>
      <c r="T312" s="69">
        <f>T178</f>
        <v>0</v>
      </c>
      <c r="U312" s="69">
        <f>U178</f>
        <v>0</v>
      </c>
      <c r="V312" s="69">
        <f>V178</f>
        <v>0</v>
      </c>
      <c r="W312" s="69">
        <f>W178</f>
        <v>0</v>
      </c>
      <c r="X312" s="69">
        <f>X178</f>
        <v>0</v>
      </c>
      <c r="Y312" s="69">
        <f>Y178</f>
        <v>0</v>
      </c>
      <c r="Z312" s="483">
        <f>Z178</f>
        <v>0</v>
      </c>
      <c r="AA312" s="391"/>
      <c r="AB312" s="8" t="str">
        <f t="shared" si="9"/>
        <v/>
      </c>
      <c r="AC312" s="3"/>
      <c r="AD312" s="1"/>
    </row>
    <row r="313" spans="2:30" ht="15" hidden="1" customHeight="1" thickTop="1" thickBot="1" x14ac:dyDescent="0.35">
      <c r="B313" s="1"/>
      <c r="C313" s="506" t="str">
        <f>IF(C179="","",C179)</f>
        <v/>
      </c>
      <c r="D313" s="507" t="str">
        <f>IF(D179="","",D179)</f>
        <v/>
      </c>
      <c r="E313" s="508" t="s">
        <v>173</v>
      </c>
      <c r="F313" s="481">
        <f>F179</f>
        <v>0</v>
      </c>
      <c r="G313" s="482">
        <f>G179</f>
        <v>0</v>
      </c>
      <c r="H313" s="482">
        <f>H179</f>
        <v>0</v>
      </c>
      <c r="I313" s="482">
        <f>I179</f>
        <v>0</v>
      </c>
      <c r="J313" s="482">
        <f>J179</f>
        <v>0</v>
      </c>
      <c r="K313" s="69">
        <f>K179</f>
        <v>0</v>
      </c>
      <c r="L313" s="69">
        <f>L179</f>
        <v>0</v>
      </c>
      <c r="M313" s="69">
        <f>M179</f>
        <v>0</v>
      </c>
      <c r="N313" s="69">
        <f>N179</f>
        <v>0</v>
      </c>
      <c r="O313" s="69">
        <f>O179</f>
        <v>0</v>
      </c>
      <c r="P313" s="69">
        <f>P179</f>
        <v>0</v>
      </c>
      <c r="Q313" s="69">
        <f>Q179</f>
        <v>0</v>
      </c>
      <c r="R313" s="69">
        <f>R179</f>
        <v>0</v>
      </c>
      <c r="S313" s="69">
        <f>S179</f>
        <v>0</v>
      </c>
      <c r="T313" s="69">
        <f>T179</f>
        <v>0</v>
      </c>
      <c r="U313" s="69">
        <f>U179</f>
        <v>0</v>
      </c>
      <c r="V313" s="69">
        <f>V179</f>
        <v>0</v>
      </c>
      <c r="W313" s="69">
        <f>W179</f>
        <v>0</v>
      </c>
      <c r="X313" s="69">
        <f>X179</f>
        <v>0</v>
      </c>
      <c r="Y313" s="69">
        <f>Y179</f>
        <v>0</v>
      </c>
      <c r="Z313" s="483">
        <f>Z179</f>
        <v>0</v>
      </c>
      <c r="AA313" s="391"/>
      <c r="AB313" s="8" t="str">
        <f t="shared" si="9"/>
        <v/>
      </c>
      <c r="AC313" s="3"/>
      <c r="AD313" s="1"/>
    </row>
    <row r="314" spans="2:30" ht="15" hidden="1" customHeight="1" thickTop="1" thickBot="1" x14ac:dyDescent="0.35">
      <c r="B314" s="1"/>
      <c r="C314" s="506" t="str">
        <f>IF(C180="","",C180)</f>
        <v/>
      </c>
      <c r="D314" s="507" t="str">
        <f>IF(D180="","",D180)</f>
        <v/>
      </c>
      <c r="E314" s="508" t="s">
        <v>173</v>
      </c>
      <c r="F314" s="481">
        <f>F180</f>
        <v>0</v>
      </c>
      <c r="G314" s="482">
        <f>G180</f>
        <v>0</v>
      </c>
      <c r="H314" s="482">
        <f>H180</f>
        <v>0</v>
      </c>
      <c r="I314" s="482">
        <f>I180</f>
        <v>0</v>
      </c>
      <c r="J314" s="482">
        <f>J180</f>
        <v>0</v>
      </c>
      <c r="K314" s="69">
        <f>K180</f>
        <v>0</v>
      </c>
      <c r="L314" s="69">
        <f>L180</f>
        <v>0</v>
      </c>
      <c r="M314" s="69">
        <f>M180</f>
        <v>0</v>
      </c>
      <c r="N314" s="69">
        <f>N180</f>
        <v>0</v>
      </c>
      <c r="O314" s="69">
        <f>O180</f>
        <v>0</v>
      </c>
      <c r="P314" s="69">
        <f>P180</f>
        <v>0</v>
      </c>
      <c r="Q314" s="69">
        <f>Q180</f>
        <v>0</v>
      </c>
      <c r="R314" s="69">
        <f>R180</f>
        <v>0</v>
      </c>
      <c r="S314" s="69">
        <f>S180</f>
        <v>0</v>
      </c>
      <c r="T314" s="69">
        <f>T180</f>
        <v>0</v>
      </c>
      <c r="U314" s="69">
        <f>U180</f>
        <v>0</v>
      </c>
      <c r="V314" s="69">
        <f>V180</f>
        <v>0</v>
      </c>
      <c r="W314" s="69">
        <f>W180</f>
        <v>0</v>
      </c>
      <c r="X314" s="69">
        <f>X180</f>
        <v>0</v>
      </c>
      <c r="Y314" s="69">
        <f>Y180</f>
        <v>0</v>
      </c>
      <c r="Z314" s="483">
        <f>Z180</f>
        <v>0</v>
      </c>
      <c r="AA314" s="391"/>
      <c r="AB314" s="8" t="str">
        <f t="shared" si="9"/>
        <v/>
      </c>
      <c r="AC314" s="3"/>
      <c r="AD314" s="1"/>
    </row>
    <row r="315" spans="2:30" ht="15" hidden="1" customHeight="1" thickTop="1" thickBot="1" x14ac:dyDescent="0.35">
      <c r="B315" s="1"/>
      <c r="C315" s="506" t="str">
        <f>IF(C181="","",C181)</f>
        <v/>
      </c>
      <c r="D315" s="507" t="str">
        <f>IF(D181="","",D181)</f>
        <v/>
      </c>
      <c r="E315" s="508" t="s">
        <v>173</v>
      </c>
      <c r="F315" s="481">
        <f>F181</f>
        <v>0</v>
      </c>
      <c r="G315" s="482">
        <f>G181</f>
        <v>0</v>
      </c>
      <c r="H315" s="482">
        <f>H181</f>
        <v>0</v>
      </c>
      <c r="I315" s="482">
        <f>I181</f>
        <v>0</v>
      </c>
      <c r="J315" s="482">
        <f>J181</f>
        <v>0</v>
      </c>
      <c r="K315" s="69">
        <f>K181</f>
        <v>0</v>
      </c>
      <c r="L315" s="69">
        <f>L181</f>
        <v>0</v>
      </c>
      <c r="M315" s="69">
        <f>M181</f>
        <v>0</v>
      </c>
      <c r="N315" s="69">
        <f>N181</f>
        <v>0</v>
      </c>
      <c r="O315" s="69">
        <f>O181</f>
        <v>0</v>
      </c>
      <c r="P315" s="69">
        <f>P181</f>
        <v>0</v>
      </c>
      <c r="Q315" s="69">
        <f>Q181</f>
        <v>0</v>
      </c>
      <c r="R315" s="69">
        <f>R181</f>
        <v>0</v>
      </c>
      <c r="S315" s="69">
        <f>S181</f>
        <v>0</v>
      </c>
      <c r="T315" s="69">
        <f>T181</f>
        <v>0</v>
      </c>
      <c r="U315" s="69">
        <f>U181</f>
        <v>0</v>
      </c>
      <c r="V315" s="69">
        <f>V181</f>
        <v>0</v>
      </c>
      <c r="W315" s="69">
        <f>W181</f>
        <v>0</v>
      </c>
      <c r="X315" s="69">
        <f>X181</f>
        <v>0</v>
      </c>
      <c r="Y315" s="69">
        <f>Y181</f>
        <v>0</v>
      </c>
      <c r="Z315" s="483">
        <f>Z181</f>
        <v>0</v>
      </c>
      <c r="AA315" s="391"/>
      <c r="AB315" s="8" t="str">
        <f t="shared" si="9"/>
        <v/>
      </c>
      <c r="AC315" s="3"/>
      <c r="AD315" s="1"/>
    </row>
    <row r="316" spans="2:30" ht="15" hidden="1" customHeight="1" thickTop="1" thickBot="1" x14ac:dyDescent="0.35">
      <c r="B316" s="1"/>
      <c r="C316" s="506" t="str">
        <f>IF(C182="","",C182)</f>
        <v/>
      </c>
      <c r="D316" s="507" t="str">
        <f>IF(D182="","",D182)</f>
        <v/>
      </c>
      <c r="E316" s="508" t="s">
        <v>173</v>
      </c>
      <c r="F316" s="481">
        <f>F182</f>
        <v>0</v>
      </c>
      <c r="G316" s="482">
        <f>G182</f>
        <v>0</v>
      </c>
      <c r="H316" s="482">
        <f>H182</f>
        <v>0</v>
      </c>
      <c r="I316" s="482">
        <f>I182</f>
        <v>0</v>
      </c>
      <c r="J316" s="482">
        <f>J182</f>
        <v>0</v>
      </c>
      <c r="K316" s="69">
        <f>K182</f>
        <v>0</v>
      </c>
      <c r="L316" s="69">
        <f>L182</f>
        <v>0</v>
      </c>
      <c r="M316" s="69">
        <f>M182</f>
        <v>0</v>
      </c>
      <c r="N316" s="69">
        <f>N182</f>
        <v>0</v>
      </c>
      <c r="O316" s="69">
        <f>O182</f>
        <v>0</v>
      </c>
      <c r="P316" s="69">
        <f>P182</f>
        <v>0</v>
      </c>
      <c r="Q316" s="69">
        <f>Q182</f>
        <v>0</v>
      </c>
      <c r="R316" s="69">
        <f>R182</f>
        <v>0</v>
      </c>
      <c r="S316" s="69">
        <f>S182</f>
        <v>0</v>
      </c>
      <c r="T316" s="69">
        <f>T182</f>
        <v>0</v>
      </c>
      <c r="U316" s="69">
        <f>U182</f>
        <v>0</v>
      </c>
      <c r="V316" s="69">
        <f>V182</f>
        <v>0</v>
      </c>
      <c r="W316" s="69">
        <f>W182</f>
        <v>0</v>
      </c>
      <c r="X316" s="69">
        <f>X182</f>
        <v>0</v>
      </c>
      <c r="Y316" s="69">
        <f>Y182</f>
        <v>0</v>
      </c>
      <c r="Z316" s="483">
        <f>Z182</f>
        <v>0</v>
      </c>
      <c r="AA316" s="391"/>
      <c r="AB316" s="8" t="str">
        <f t="shared" si="9"/>
        <v/>
      </c>
      <c r="AC316" s="3"/>
      <c r="AD316" s="1"/>
    </row>
    <row r="317" spans="2:30" ht="15" hidden="1" customHeight="1" thickTop="1" thickBot="1" x14ac:dyDescent="0.35">
      <c r="B317" s="1"/>
      <c r="C317" s="506" t="str">
        <f>IF(C183="","",C183)</f>
        <v/>
      </c>
      <c r="D317" s="507" t="str">
        <f>IF(D183="","",D183)</f>
        <v/>
      </c>
      <c r="E317" s="508" t="s">
        <v>173</v>
      </c>
      <c r="F317" s="481">
        <f>F183</f>
        <v>0</v>
      </c>
      <c r="G317" s="482">
        <f>G183</f>
        <v>0</v>
      </c>
      <c r="H317" s="482">
        <f>H183</f>
        <v>0</v>
      </c>
      <c r="I317" s="482">
        <f>I183</f>
        <v>0</v>
      </c>
      <c r="J317" s="482">
        <f>J183</f>
        <v>0</v>
      </c>
      <c r="K317" s="69">
        <f>K183</f>
        <v>0</v>
      </c>
      <c r="L317" s="69">
        <f>L183</f>
        <v>0</v>
      </c>
      <c r="M317" s="69">
        <f>M183</f>
        <v>0</v>
      </c>
      <c r="N317" s="69">
        <f>N183</f>
        <v>0</v>
      </c>
      <c r="O317" s="69">
        <f>O183</f>
        <v>0</v>
      </c>
      <c r="P317" s="69">
        <f>P183</f>
        <v>0</v>
      </c>
      <c r="Q317" s="69">
        <f>Q183</f>
        <v>0</v>
      </c>
      <c r="R317" s="69">
        <f>R183</f>
        <v>0</v>
      </c>
      <c r="S317" s="69">
        <f>S183</f>
        <v>0</v>
      </c>
      <c r="T317" s="69">
        <f>T183</f>
        <v>0</v>
      </c>
      <c r="U317" s="69">
        <f>U183</f>
        <v>0</v>
      </c>
      <c r="V317" s="69">
        <f>V183</f>
        <v>0</v>
      </c>
      <c r="W317" s="69">
        <f>W183</f>
        <v>0</v>
      </c>
      <c r="X317" s="69">
        <f>X183</f>
        <v>0</v>
      </c>
      <c r="Y317" s="69">
        <f>Y183</f>
        <v>0</v>
      </c>
      <c r="Z317" s="483">
        <f>Z183</f>
        <v>0</v>
      </c>
      <c r="AA317" s="391"/>
      <c r="AB317" s="8" t="str">
        <f t="shared" si="9"/>
        <v/>
      </c>
      <c r="AC317" s="3"/>
      <c r="AD317" s="1"/>
    </row>
    <row r="318" spans="2:30" ht="15" hidden="1" customHeight="1" thickTop="1" thickBot="1" x14ac:dyDescent="0.35">
      <c r="B318" s="1"/>
      <c r="C318" s="506" t="str">
        <f>IF(C184="","",C184)</f>
        <v/>
      </c>
      <c r="D318" s="507" t="str">
        <f>IF(D184="","",D184)</f>
        <v/>
      </c>
      <c r="E318" s="508" t="s">
        <v>173</v>
      </c>
      <c r="F318" s="481">
        <f>F184</f>
        <v>0</v>
      </c>
      <c r="G318" s="482">
        <f>G184</f>
        <v>0</v>
      </c>
      <c r="H318" s="482">
        <f>H184</f>
        <v>0</v>
      </c>
      <c r="I318" s="482">
        <f>I184</f>
        <v>0</v>
      </c>
      <c r="J318" s="482">
        <f>J184</f>
        <v>0</v>
      </c>
      <c r="K318" s="69">
        <f>K184</f>
        <v>0</v>
      </c>
      <c r="L318" s="69">
        <f>L184</f>
        <v>0</v>
      </c>
      <c r="M318" s="69">
        <f>M184</f>
        <v>0</v>
      </c>
      <c r="N318" s="69">
        <f>N184</f>
        <v>0</v>
      </c>
      <c r="O318" s="69">
        <f>O184</f>
        <v>0</v>
      </c>
      <c r="P318" s="69">
        <f>P184</f>
        <v>0</v>
      </c>
      <c r="Q318" s="69">
        <f>Q184</f>
        <v>0</v>
      </c>
      <c r="R318" s="69">
        <f>R184</f>
        <v>0</v>
      </c>
      <c r="S318" s="69">
        <f>S184</f>
        <v>0</v>
      </c>
      <c r="T318" s="69">
        <f>T184</f>
        <v>0</v>
      </c>
      <c r="U318" s="69">
        <f>U184</f>
        <v>0</v>
      </c>
      <c r="V318" s="69">
        <f>V184</f>
        <v>0</v>
      </c>
      <c r="W318" s="69">
        <f>W184</f>
        <v>0</v>
      </c>
      <c r="X318" s="69">
        <f>X184</f>
        <v>0</v>
      </c>
      <c r="Y318" s="69">
        <f>Y184</f>
        <v>0</v>
      </c>
      <c r="Z318" s="483">
        <f>Z184</f>
        <v>0</v>
      </c>
      <c r="AA318" s="391"/>
      <c r="AB318" s="8" t="str">
        <f t="shared" si="9"/>
        <v/>
      </c>
      <c r="AC318" s="3"/>
      <c r="AD318" s="1"/>
    </row>
    <row r="319" spans="2:30" ht="15" hidden="1" customHeight="1" thickTop="1" thickBot="1" x14ac:dyDescent="0.35">
      <c r="B319" s="1"/>
      <c r="C319" s="506" t="str">
        <f>IF(C185="","",C185)</f>
        <v/>
      </c>
      <c r="D319" s="507" t="str">
        <f>IF(D185="","",D185)</f>
        <v/>
      </c>
      <c r="E319" s="508" t="s">
        <v>173</v>
      </c>
      <c r="F319" s="481">
        <f>F185</f>
        <v>0</v>
      </c>
      <c r="G319" s="482">
        <f>G185</f>
        <v>0</v>
      </c>
      <c r="H319" s="482">
        <f>H185</f>
        <v>0</v>
      </c>
      <c r="I319" s="482">
        <f>I185</f>
        <v>0</v>
      </c>
      <c r="J319" s="482">
        <f>J185</f>
        <v>0</v>
      </c>
      <c r="K319" s="69">
        <f>K185</f>
        <v>0</v>
      </c>
      <c r="L319" s="69">
        <f>L185</f>
        <v>0</v>
      </c>
      <c r="M319" s="69">
        <f>M185</f>
        <v>0</v>
      </c>
      <c r="N319" s="69">
        <f>N185</f>
        <v>0</v>
      </c>
      <c r="O319" s="69">
        <f>O185</f>
        <v>0</v>
      </c>
      <c r="P319" s="69">
        <f>P185</f>
        <v>0</v>
      </c>
      <c r="Q319" s="69">
        <f>Q185</f>
        <v>0</v>
      </c>
      <c r="R319" s="69">
        <f>R185</f>
        <v>0</v>
      </c>
      <c r="S319" s="69">
        <f>S185</f>
        <v>0</v>
      </c>
      <c r="T319" s="69">
        <f>T185</f>
        <v>0</v>
      </c>
      <c r="U319" s="69">
        <f>U185</f>
        <v>0</v>
      </c>
      <c r="V319" s="69">
        <f>V185</f>
        <v>0</v>
      </c>
      <c r="W319" s="69">
        <f>W185</f>
        <v>0</v>
      </c>
      <c r="X319" s="69">
        <f>X185</f>
        <v>0</v>
      </c>
      <c r="Y319" s="69">
        <f>Y185</f>
        <v>0</v>
      </c>
      <c r="Z319" s="483">
        <f>Z185</f>
        <v>0</v>
      </c>
      <c r="AA319" s="391"/>
      <c r="AB319" s="8" t="str">
        <f t="shared" si="9"/>
        <v/>
      </c>
      <c r="AC319" s="3"/>
      <c r="AD319" s="1"/>
    </row>
    <row r="320" spans="2:30" ht="15" hidden="1" customHeight="1" thickTop="1" thickBot="1" x14ac:dyDescent="0.35">
      <c r="B320" s="1"/>
      <c r="C320" s="506" t="str">
        <f>IF(C186="","",C186)</f>
        <v/>
      </c>
      <c r="D320" s="507" t="str">
        <f>IF(D186="","",D186)</f>
        <v/>
      </c>
      <c r="E320" s="508" t="s">
        <v>173</v>
      </c>
      <c r="F320" s="481">
        <f>F186</f>
        <v>0</v>
      </c>
      <c r="G320" s="482">
        <f>G186</f>
        <v>0</v>
      </c>
      <c r="H320" s="482">
        <f>H186</f>
        <v>0</v>
      </c>
      <c r="I320" s="482">
        <f>I186</f>
        <v>0</v>
      </c>
      <c r="J320" s="482">
        <f>J186</f>
        <v>0</v>
      </c>
      <c r="K320" s="69">
        <f>K186</f>
        <v>0</v>
      </c>
      <c r="L320" s="69">
        <f>L186</f>
        <v>0</v>
      </c>
      <c r="M320" s="69">
        <f>M186</f>
        <v>0</v>
      </c>
      <c r="N320" s="69">
        <f>N186</f>
        <v>0</v>
      </c>
      <c r="O320" s="69">
        <f>O186</f>
        <v>0</v>
      </c>
      <c r="P320" s="69">
        <f>P186</f>
        <v>0</v>
      </c>
      <c r="Q320" s="69">
        <f>Q186</f>
        <v>0</v>
      </c>
      <c r="R320" s="69">
        <f>R186</f>
        <v>0</v>
      </c>
      <c r="S320" s="69">
        <f>S186</f>
        <v>0</v>
      </c>
      <c r="T320" s="69">
        <f>T186</f>
        <v>0</v>
      </c>
      <c r="U320" s="69">
        <f>U186</f>
        <v>0</v>
      </c>
      <c r="V320" s="69">
        <f>V186</f>
        <v>0</v>
      </c>
      <c r="W320" s="69">
        <f>W186</f>
        <v>0</v>
      </c>
      <c r="X320" s="69">
        <f>X186</f>
        <v>0</v>
      </c>
      <c r="Y320" s="69">
        <f>Y186</f>
        <v>0</v>
      </c>
      <c r="Z320" s="483">
        <f>Z186</f>
        <v>0</v>
      </c>
      <c r="AA320" s="391"/>
      <c r="AB320" s="8" t="str">
        <f t="shared" si="9"/>
        <v/>
      </c>
      <c r="AC320" s="3"/>
      <c r="AD320" s="1"/>
    </row>
    <row r="321" spans="2:36" ht="15" hidden="1" customHeight="1" thickTop="1" thickBot="1" x14ac:dyDescent="0.35">
      <c r="B321" s="1"/>
      <c r="C321" s="506" t="str">
        <f>IF(C187="","",C187)</f>
        <v/>
      </c>
      <c r="D321" s="507" t="str">
        <f>IF(D187="","",D187)</f>
        <v/>
      </c>
      <c r="E321" s="508" t="s">
        <v>173</v>
      </c>
      <c r="F321" s="481">
        <f>F187</f>
        <v>0</v>
      </c>
      <c r="G321" s="482">
        <f>G187</f>
        <v>0</v>
      </c>
      <c r="H321" s="482">
        <f>H187</f>
        <v>0</v>
      </c>
      <c r="I321" s="482">
        <f>I187</f>
        <v>0</v>
      </c>
      <c r="J321" s="482">
        <f>J187</f>
        <v>0</v>
      </c>
      <c r="K321" s="69">
        <f>K187</f>
        <v>0</v>
      </c>
      <c r="L321" s="69">
        <f>L187</f>
        <v>0</v>
      </c>
      <c r="M321" s="69">
        <f>M187</f>
        <v>0</v>
      </c>
      <c r="N321" s="69">
        <f>N187</f>
        <v>0</v>
      </c>
      <c r="O321" s="69">
        <f>O187</f>
        <v>0</v>
      </c>
      <c r="P321" s="69">
        <f>P187</f>
        <v>0</v>
      </c>
      <c r="Q321" s="69">
        <f>Q187</f>
        <v>0</v>
      </c>
      <c r="R321" s="69">
        <f>R187</f>
        <v>0</v>
      </c>
      <c r="S321" s="69">
        <f>S187</f>
        <v>0</v>
      </c>
      <c r="T321" s="69">
        <f>T187</f>
        <v>0</v>
      </c>
      <c r="U321" s="69">
        <f>U187</f>
        <v>0</v>
      </c>
      <c r="V321" s="69">
        <f>V187</f>
        <v>0</v>
      </c>
      <c r="W321" s="69">
        <f>W187</f>
        <v>0</v>
      </c>
      <c r="X321" s="69">
        <f>X187</f>
        <v>0</v>
      </c>
      <c r="Y321" s="69">
        <f>Y187</f>
        <v>0</v>
      </c>
      <c r="Z321" s="483">
        <f>Z187</f>
        <v>0</v>
      </c>
      <c r="AA321" s="391"/>
      <c r="AB321" s="8" t="str">
        <f t="shared" si="9"/>
        <v/>
      </c>
      <c r="AC321" s="3"/>
      <c r="AD321" s="1"/>
    </row>
    <row r="322" spans="2:36" ht="15" hidden="1" customHeight="1" thickTop="1" thickBot="1" x14ac:dyDescent="0.35">
      <c r="B322" s="1"/>
      <c r="C322" s="506" t="str">
        <f>IF(C188="","",C188)</f>
        <v/>
      </c>
      <c r="D322" s="507" t="str">
        <f>IF(D188="","",D188)</f>
        <v/>
      </c>
      <c r="E322" s="508" t="s">
        <v>173</v>
      </c>
      <c r="F322" s="481">
        <f>F188</f>
        <v>0</v>
      </c>
      <c r="G322" s="482">
        <f>G188</f>
        <v>0</v>
      </c>
      <c r="H322" s="482">
        <f>H188</f>
        <v>0</v>
      </c>
      <c r="I322" s="482">
        <f>I188</f>
        <v>0</v>
      </c>
      <c r="J322" s="482">
        <f>J188</f>
        <v>0</v>
      </c>
      <c r="K322" s="69">
        <f>K188</f>
        <v>0</v>
      </c>
      <c r="L322" s="69">
        <f>L188</f>
        <v>0</v>
      </c>
      <c r="M322" s="69">
        <f>M188</f>
        <v>0</v>
      </c>
      <c r="N322" s="69">
        <f>N188</f>
        <v>0</v>
      </c>
      <c r="O322" s="69">
        <f>O188</f>
        <v>0</v>
      </c>
      <c r="P322" s="69">
        <f>P188</f>
        <v>0</v>
      </c>
      <c r="Q322" s="69">
        <f>Q188</f>
        <v>0</v>
      </c>
      <c r="R322" s="69">
        <f>R188</f>
        <v>0</v>
      </c>
      <c r="S322" s="69">
        <f>S188</f>
        <v>0</v>
      </c>
      <c r="T322" s="69">
        <f>T188</f>
        <v>0</v>
      </c>
      <c r="U322" s="69">
        <f>U188</f>
        <v>0</v>
      </c>
      <c r="V322" s="69">
        <f>V188</f>
        <v>0</v>
      </c>
      <c r="W322" s="69">
        <f>W188</f>
        <v>0</v>
      </c>
      <c r="X322" s="69">
        <f>X188</f>
        <v>0</v>
      </c>
      <c r="Y322" s="69">
        <f>Y188</f>
        <v>0</v>
      </c>
      <c r="Z322" s="483">
        <f>Z188</f>
        <v>0</v>
      </c>
      <c r="AA322" s="391"/>
      <c r="AB322" s="8" t="str">
        <f t="shared" si="9"/>
        <v/>
      </c>
      <c r="AC322" s="3"/>
      <c r="AD322" s="1"/>
    </row>
    <row r="323" spans="2:36" ht="15" hidden="1" customHeight="1" thickTop="1" thickBot="1" x14ac:dyDescent="0.35">
      <c r="B323" s="1"/>
      <c r="C323" s="506" t="str">
        <f>IF(C189="","",C189)</f>
        <v/>
      </c>
      <c r="D323" s="507" t="str">
        <f>IF(D189="","",D189)</f>
        <v/>
      </c>
      <c r="E323" s="508" t="s">
        <v>173</v>
      </c>
      <c r="F323" s="481">
        <f>F189</f>
        <v>0</v>
      </c>
      <c r="G323" s="482">
        <f>G189</f>
        <v>0</v>
      </c>
      <c r="H323" s="482">
        <f>H189</f>
        <v>0</v>
      </c>
      <c r="I323" s="482">
        <f>I189</f>
        <v>0</v>
      </c>
      <c r="J323" s="482">
        <f>J189</f>
        <v>0</v>
      </c>
      <c r="K323" s="69">
        <f>K189</f>
        <v>0</v>
      </c>
      <c r="L323" s="69">
        <f>L189</f>
        <v>0</v>
      </c>
      <c r="M323" s="69">
        <f>M189</f>
        <v>0</v>
      </c>
      <c r="N323" s="69">
        <f>N189</f>
        <v>0</v>
      </c>
      <c r="O323" s="69">
        <f>O189</f>
        <v>0</v>
      </c>
      <c r="P323" s="69">
        <f>P189</f>
        <v>0</v>
      </c>
      <c r="Q323" s="69">
        <f>Q189</f>
        <v>0</v>
      </c>
      <c r="R323" s="69">
        <f>R189</f>
        <v>0</v>
      </c>
      <c r="S323" s="69">
        <f>S189</f>
        <v>0</v>
      </c>
      <c r="T323" s="69">
        <f>T189</f>
        <v>0</v>
      </c>
      <c r="U323" s="69">
        <f>U189</f>
        <v>0</v>
      </c>
      <c r="V323" s="69">
        <f>V189</f>
        <v>0</v>
      </c>
      <c r="W323" s="69">
        <f>W189</f>
        <v>0</v>
      </c>
      <c r="X323" s="69">
        <f>X189</f>
        <v>0</v>
      </c>
      <c r="Y323" s="69">
        <f>Y189</f>
        <v>0</v>
      </c>
      <c r="Z323" s="483">
        <f>Z189</f>
        <v>0</v>
      </c>
      <c r="AA323" s="391"/>
      <c r="AB323" s="8" t="str">
        <f t="shared" si="9"/>
        <v/>
      </c>
      <c r="AC323" s="3"/>
      <c r="AD323" s="1"/>
    </row>
    <row r="324" spans="2:36" ht="15" hidden="1" customHeight="1" thickTop="1" thickBot="1" x14ac:dyDescent="0.35">
      <c r="B324" s="1"/>
      <c r="C324" s="506" t="str">
        <f>IF(C190="","",C190)</f>
        <v/>
      </c>
      <c r="D324" s="507" t="str">
        <f>IF(D190="","",D190)</f>
        <v/>
      </c>
      <c r="E324" s="508" t="s">
        <v>173</v>
      </c>
      <c r="F324" s="481">
        <f>F190</f>
        <v>0</v>
      </c>
      <c r="G324" s="482">
        <f>G190</f>
        <v>0</v>
      </c>
      <c r="H324" s="482">
        <f>H190</f>
        <v>0</v>
      </c>
      <c r="I324" s="482">
        <f>I190</f>
        <v>0</v>
      </c>
      <c r="J324" s="482">
        <f>J190</f>
        <v>0</v>
      </c>
      <c r="K324" s="69">
        <f>K190</f>
        <v>0</v>
      </c>
      <c r="L324" s="69">
        <f>L190</f>
        <v>0</v>
      </c>
      <c r="M324" s="69">
        <f>M190</f>
        <v>0</v>
      </c>
      <c r="N324" s="69">
        <f>N190</f>
        <v>0</v>
      </c>
      <c r="O324" s="69">
        <f>O190</f>
        <v>0</v>
      </c>
      <c r="P324" s="69">
        <f>P190</f>
        <v>0</v>
      </c>
      <c r="Q324" s="69">
        <f>Q190</f>
        <v>0</v>
      </c>
      <c r="R324" s="69">
        <f>R190</f>
        <v>0</v>
      </c>
      <c r="S324" s="69">
        <f>S190</f>
        <v>0</v>
      </c>
      <c r="T324" s="69">
        <f>T190</f>
        <v>0</v>
      </c>
      <c r="U324" s="69">
        <f>U190</f>
        <v>0</v>
      </c>
      <c r="V324" s="69">
        <f>V190</f>
        <v>0</v>
      </c>
      <c r="W324" s="69">
        <f>W190</f>
        <v>0</v>
      </c>
      <c r="X324" s="69">
        <f>X190</f>
        <v>0</v>
      </c>
      <c r="Y324" s="69">
        <f>Y190</f>
        <v>0</v>
      </c>
      <c r="Z324" s="483">
        <f>Z190</f>
        <v>0</v>
      </c>
      <c r="AA324" s="391"/>
      <c r="AB324" s="8" t="str">
        <f t="shared" si="9"/>
        <v/>
      </c>
      <c r="AC324" s="3"/>
      <c r="AD324" s="1"/>
    </row>
    <row r="325" spans="2:36" ht="15" hidden="1" customHeight="1" thickTop="1" thickBot="1" x14ac:dyDescent="0.35">
      <c r="B325" s="1"/>
      <c r="C325" s="506" t="str">
        <f>IF(C191="","",C191)</f>
        <v/>
      </c>
      <c r="D325" s="507" t="str">
        <f>IF(D191="","",D191)</f>
        <v/>
      </c>
      <c r="E325" s="508" t="s">
        <v>173</v>
      </c>
      <c r="F325" s="481">
        <f>F191</f>
        <v>0</v>
      </c>
      <c r="G325" s="482">
        <f>G191</f>
        <v>0</v>
      </c>
      <c r="H325" s="482">
        <f>H191</f>
        <v>0</v>
      </c>
      <c r="I325" s="482">
        <f>I191</f>
        <v>0</v>
      </c>
      <c r="J325" s="482">
        <f>J191</f>
        <v>0</v>
      </c>
      <c r="K325" s="69">
        <f>K191</f>
        <v>0</v>
      </c>
      <c r="L325" s="69">
        <f>L191</f>
        <v>0</v>
      </c>
      <c r="M325" s="69">
        <f>M191</f>
        <v>0</v>
      </c>
      <c r="N325" s="69">
        <f>N191</f>
        <v>0</v>
      </c>
      <c r="O325" s="69">
        <f>O191</f>
        <v>0</v>
      </c>
      <c r="P325" s="69">
        <f>P191</f>
        <v>0</v>
      </c>
      <c r="Q325" s="69">
        <f>Q191</f>
        <v>0</v>
      </c>
      <c r="R325" s="69">
        <f>R191</f>
        <v>0</v>
      </c>
      <c r="S325" s="69">
        <f>S191</f>
        <v>0</v>
      </c>
      <c r="T325" s="69">
        <f>T191</f>
        <v>0</v>
      </c>
      <c r="U325" s="69">
        <f>U191</f>
        <v>0</v>
      </c>
      <c r="V325" s="69">
        <f>V191</f>
        <v>0</v>
      </c>
      <c r="W325" s="69">
        <f>W191</f>
        <v>0</v>
      </c>
      <c r="X325" s="69">
        <f>X191</f>
        <v>0</v>
      </c>
      <c r="Y325" s="69">
        <f>Y191</f>
        <v>0</v>
      </c>
      <c r="Z325" s="483">
        <f>Z191</f>
        <v>0</v>
      </c>
      <c r="AA325" s="391"/>
      <c r="AB325" s="8" t="str">
        <f t="shared" si="9"/>
        <v/>
      </c>
      <c r="AC325" s="3"/>
      <c r="AD325" s="1"/>
    </row>
    <row r="326" spans="2:36" ht="15" hidden="1" customHeight="1" thickTop="1" thickBot="1" x14ac:dyDescent="0.35">
      <c r="B326" s="1"/>
      <c r="C326" s="506" t="str">
        <f>IF(C192="","",C192)</f>
        <v/>
      </c>
      <c r="D326" s="507" t="str">
        <f>IF(D192="","",D192)</f>
        <v/>
      </c>
      <c r="E326" s="508" t="s">
        <v>173</v>
      </c>
      <c r="F326" s="481">
        <f>F192</f>
        <v>0</v>
      </c>
      <c r="G326" s="482">
        <f>G192</f>
        <v>0</v>
      </c>
      <c r="H326" s="482">
        <f>H192</f>
        <v>0</v>
      </c>
      <c r="I326" s="482">
        <f>I192</f>
        <v>0</v>
      </c>
      <c r="J326" s="482">
        <f>J192</f>
        <v>0</v>
      </c>
      <c r="K326" s="69">
        <f>K192</f>
        <v>0</v>
      </c>
      <c r="L326" s="69">
        <f>L192</f>
        <v>0</v>
      </c>
      <c r="M326" s="69">
        <f>M192</f>
        <v>0</v>
      </c>
      <c r="N326" s="69">
        <f>N192</f>
        <v>0</v>
      </c>
      <c r="O326" s="69">
        <f>O192</f>
        <v>0</v>
      </c>
      <c r="P326" s="69">
        <f>P192</f>
        <v>0</v>
      </c>
      <c r="Q326" s="69">
        <f>Q192</f>
        <v>0</v>
      </c>
      <c r="R326" s="69">
        <f>R192</f>
        <v>0</v>
      </c>
      <c r="S326" s="69">
        <f>S192</f>
        <v>0</v>
      </c>
      <c r="T326" s="69">
        <f>T192</f>
        <v>0</v>
      </c>
      <c r="U326" s="69">
        <f>U192</f>
        <v>0</v>
      </c>
      <c r="V326" s="69">
        <f>V192</f>
        <v>0</v>
      </c>
      <c r="W326" s="69">
        <f>W192</f>
        <v>0</v>
      </c>
      <c r="X326" s="69">
        <f>X192</f>
        <v>0</v>
      </c>
      <c r="Y326" s="69">
        <f>Y192</f>
        <v>0</v>
      </c>
      <c r="Z326" s="483">
        <f>Z192</f>
        <v>0</v>
      </c>
      <c r="AA326" s="391"/>
      <c r="AB326" s="8" t="str">
        <f t="shared" si="9"/>
        <v/>
      </c>
      <c r="AC326" s="3"/>
      <c r="AD326" s="1"/>
    </row>
    <row r="327" spans="2:36" ht="15" hidden="1" customHeight="1" thickTop="1" thickBot="1" x14ac:dyDescent="0.35">
      <c r="B327" s="1"/>
      <c r="C327" s="506" t="str">
        <f>IF(C193="","",C193)</f>
        <v/>
      </c>
      <c r="D327" s="507" t="str">
        <f>IF(D193="","",D193)</f>
        <v/>
      </c>
      <c r="E327" s="508" t="s">
        <v>173</v>
      </c>
      <c r="F327" s="481">
        <f>F193</f>
        <v>0</v>
      </c>
      <c r="G327" s="482">
        <f>G193</f>
        <v>0</v>
      </c>
      <c r="H327" s="482">
        <f>H193</f>
        <v>0</v>
      </c>
      <c r="I327" s="482">
        <f>I193</f>
        <v>0</v>
      </c>
      <c r="J327" s="482">
        <f>J193</f>
        <v>0</v>
      </c>
      <c r="K327" s="69">
        <f>K193</f>
        <v>0</v>
      </c>
      <c r="L327" s="69">
        <f>L193</f>
        <v>0</v>
      </c>
      <c r="M327" s="69">
        <f>M193</f>
        <v>0</v>
      </c>
      <c r="N327" s="69">
        <f>N193</f>
        <v>0</v>
      </c>
      <c r="O327" s="69">
        <f>O193</f>
        <v>0</v>
      </c>
      <c r="P327" s="69">
        <f>P193</f>
        <v>0</v>
      </c>
      <c r="Q327" s="69">
        <f>Q193</f>
        <v>0</v>
      </c>
      <c r="R327" s="69">
        <f>R193</f>
        <v>0</v>
      </c>
      <c r="S327" s="69">
        <f>S193</f>
        <v>0</v>
      </c>
      <c r="T327" s="69">
        <f>T193</f>
        <v>0</v>
      </c>
      <c r="U327" s="69">
        <f>U193</f>
        <v>0</v>
      </c>
      <c r="V327" s="69">
        <f>V193</f>
        <v>0</v>
      </c>
      <c r="W327" s="69">
        <f>W193</f>
        <v>0</v>
      </c>
      <c r="X327" s="69">
        <f>X193</f>
        <v>0</v>
      </c>
      <c r="Y327" s="69">
        <f>Y193</f>
        <v>0</v>
      </c>
      <c r="Z327" s="483">
        <f>Z193</f>
        <v>0</v>
      </c>
      <c r="AA327" s="391"/>
      <c r="AB327" s="8" t="str">
        <f t="shared" si="9"/>
        <v/>
      </c>
      <c r="AC327" s="3"/>
      <c r="AD327" s="1"/>
    </row>
    <row r="328" spans="2:36" ht="15" hidden="1" customHeight="1" thickTop="1" thickBot="1" x14ac:dyDescent="0.35">
      <c r="B328" s="1"/>
      <c r="C328" s="506" t="str">
        <f>IF(C194="","",C194)</f>
        <v/>
      </c>
      <c r="D328" s="507" t="str">
        <f>IF(D194="","",D194)</f>
        <v/>
      </c>
      <c r="E328" s="508" t="s">
        <v>173</v>
      </c>
      <c r="F328" s="481">
        <f>F194</f>
        <v>0</v>
      </c>
      <c r="G328" s="482">
        <f>G194</f>
        <v>0</v>
      </c>
      <c r="H328" s="482">
        <f>H194</f>
        <v>0</v>
      </c>
      <c r="I328" s="482">
        <f>I194</f>
        <v>0</v>
      </c>
      <c r="J328" s="482">
        <f>J194</f>
        <v>0</v>
      </c>
      <c r="K328" s="69">
        <f>K194</f>
        <v>0</v>
      </c>
      <c r="L328" s="69">
        <f>L194</f>
        <v>0</v>
      </c>
      <c r="M328" s="69">
        <f>M194</f>
        <v>0</v>
      </c>
      <c r="N328" s="69">
        <f>N194</f>
        <v>0</v>
      </c>
      <c r="O328" s="69">
        <f>O194</f>
        <v>0</v>
      </c>
      <c r="P328" s="69">
        <f>P194</f>
        <v>0</v>
      </c>
      <c r="Q328" s="69">
        <f>Q194</f>
        <v>0</v>
      </c>
      <c r="R328" s="69">
        <f>R194</f>
        <v>0</v>
      </c>
      <c r="S328" s="69">
        <f>S194</f>
        <v>0</v>
      </c>
      <c r="T328" s="69">
        <f>T194</f>
        <v>0</v>
      </c>
      <c r="U328" s="69">
        <f>U194</f>
        <v>0</v>
      </c>
      <c r="V328" s="69">
        <f>V194</f>
        <v>0</v>
      </c>
      <c r="W328" s="69">
        <f>W194</f>
        <v>0</v>
      </c>
      <c r="X328" s="69">
        <f>X194</f>
        <v>0</v>
      </c>
      <c r="Y328" s="69">
        <f>Y194</f>
        <v>0</v>
      </c>
      <c r="Z328" s="483">
        <f>Z194</f>
        <v>0</v>
      </c>
      <c r="AA328" s="391"/>
      <c r="AB328" s="8" t="str">
        <f t="shared" si="9"/>
        <v/>
      </c>
      <c r="AC328" s="3"/>
      <c r="AD328" s="1"/>
    </row>
    <row r="329" spans="2:36" ht="15" hidden="1" customHeight="1" thickTop="1" thickBot="1" x14ac:dyDescent="0.35">
      <c r="B329" s="1"/>
      <c r="C329" s="509" t="str">
        <f>IF(C195="","",C195)</f>
        <v/>
      </c>
      <c r="D329" s="510" t="str">
        <f>IF(D195="","",D195)</f>
        <v/>
      </c>
      <c r="E329" s="511" t="s">
        <v>173</v>
      </c>
      <c r="F329" s="484">
        <f>F195</f>
        <v>0</v>
      </c>
      <c r="G329" s="485">
        <f>G195</f>
        <v>0</v>
      </c>
      <c r="H329" s="485">
        <f>H195</f>
        <v>0</v>
      </c>
      <c r="I329" s="485">
        <f>I195</f>
        <v>0</v>
      </c>
      <c r="J329" s="485">
        <f>J195</f>
        <v>0</v>
      </c>
      <c r="K329" s="486">
        <f>K195</f>
        <v>0</v>
      </c>
      <c r="L329" s="486">
        <f>L195</f>
        <v>0</v>
      </c>
      <c r="M329" s="486">
        <f>M195</f>
        <v>0</v>
      </c>
      <c r="N329" s="486">
        <f>N195</f>
        <v>0</v>
      </c>
      <c r="O329" s="486">
        <f>O195</f>
        <v>0</v>
      </c>
      <c r="P329" s="486">
        <f>P195</f>
        <v>0</v>
      </c>
      <c r="Q329" s="486">
        <f>Q195</f>
        <v>0</v>
      </c>
      <c r="R329" s="486">
        <f>R195</f>
        <v>0</v>
      </c>
      <c r="S329" s="486">
        <f>S195</f>
        <v>0</v>
      </c>
      <c r="T329" s="486">
        <f>T195</f>
        <v>0</v>
      </c>
      <c r="U329" s="486">
        <f>U195</f>
        <v>0</v>
      </c>
      <c r="V329" s="486">
        <f>V195</f>
        <v>0</v>
      </c>
      <c r="W329" s="486">
        <f>W195</f>
        <v>0</v>
      </c>
      <c r="X329" s="486">
        <f>X195</f>
        <v>0</v>
      </c>
      <c r="Y329" s="486">
        <f>Y195</f>
        <v>0</v>
      </c>
      <c r="Z329" s="487">
        <f>Z195</f>
        <v>0</v>
      </c>
      <c r="AA329" s="391"/>
      <c r="AB329" s="8" t="str">
        <f t="shared" si="9"/>
        <v/>
      </c>
      <c r="AC329" s="3"/>
      <c r="AD329" s="1"/>
    </row>
    <row r="330" spans="2:36" hidden="1" x14ac:dyDescent="0.3">
      <c r="B330" s="357"/>
      <c r="C330" s="8"/>
      <c r="D330" s="1"/>
      <c r="E330" s="1"/>
      <c r="F330" s="1"/>
      <c r="G330" s="1"/>
      <c r="H330" s="1"/>
      <c r="I330" s="1"/>
      <c r="J330" s="1"/>
      <c r="K330" s="1"/>
      <c r="L330" s="1"/>
      <c r="M330" s="1"/>
      <c r="N330" s="1"/>
      <c r="O330" s="1"/>
      <c r="P330" s="1"/>
      <c r="Q330" s="1"/>
      <c r="R330" s="1"/>
      <c r="S330" s="1"/>
      <c r="T330" s="1"/>
      <c r="U330" s="1"/>
      <c r="V330" s="1"/>
      <c r="W330" s="1"/>
      <c r="X330" s="1"/>
      <c r="Y330" s="1"/>
      <c r="Z330" s="1"/>
      <c r="AA330" s="389"/>
      <c r="AB330" s="16" t="b">
        <v>1</v>
      </c>
    </row>
    <row r="331" spans="2:36" ht="30" hidden="1" customHeight="1" thickTop="1" thickBot="1" x14ac:dyDescent="0.35">
      <c r="B331" s="357"/>
      <c r="C331" s="496" t="s">
        <v>191</v>
      </c>
      <c r="D331" s="497"/>
      <c r="E331" s="498" t="s">
        <v>173</v>
      </c>
      <c r="F331" s="499">
        <f>SUM(F332:F391)</f>
        <v>0</v>
      </c>
      <c r="G331" s="500">
        <f t="shared" ref="G331:Z331" si="10">SUM(G332:G391)</f>
        <v>0</v>
      </c>
      <c r="H331" s="500">
        <f t="shared" si="10"/>
        <v>0</v>
      </c>
      <c r="I331" s="500">
        <f t="shared" si="10"/>
        <v>0</v>
      </c>
      <c r="J331" s="500">
        <f t="shared" si="10"/>
        <v>0</v>
      </c>
      <c r="K331" s="501">
        <f t="shared" si="10"/>
        <v>0</v>
      </c>
      <c r="L331" s="501">
        <f t="shared" si="10"/>
        <v>0</v>
      </c>
      <c r="M331" s="501">
        <f t="shared" si="10"/>
        <v>0</v>
      </c>
      <c r="N331" s="501">
        <f t="shared" si="10"/>
        <v>0</v>
      </c>
      <c r="O331" s="501">
        <f t="shared" si="10"/>
        <v>0</v>
      </c>
      <c r="P331" s="501">
        <f t="shared" si="10"/>
        <v>0</v>
      </c>
      <c r="Q331" s="501">
        <f t="shared" si="10"/>
        <v>0</v>
      </c>
      <c r="R331" s="501">
        <f t="shared" si="10"/>
        <v>0</v>
      </c>
      <c r="S331" s="501">
        <f t="shared" si="10"/>
        <v>0</v>
      </c>
      <c r="T331" s="501">
        <f t="shared" si="10"/>
        <v>0</v>
      </c>
      <c r="U331" s="501">
        <f t="shared" si="10"/>
        <v>0</v>
      </c>
      <c r="V331" s="501">
        <f t="shared" si="10"/>
        <v>0</v>
      </c>
      <c r="W331" s="501">
        <f t="shared" si="10"/>
        <v>0</v>
      </c>
      <c r="X331" s="501">
        <f t="shared" si="10"/>
        <v>0</v>
      </c>
      <c r="Y331" s="501">
        <f t="shared" si="10"/>
        <v>0</v>
      </c>
      <c r="Z331" s="502">
        <f t="shared" si="10"/>
        <v>0</v>
      </c>
      <c r="AA331" s="391"/>
      <c r="AB331" s="8" t="s">
        <v>160</v>
      </c>
      <c r="AC331" s="3"/>
      <c r="AD331" s="1"/>
    </row>
    <row r="332" spans="2:36" s="19" customFormat="1" ht="15" hidden="1" customHeight="1" thickTop="1" thickBot="1" x14ac:dyDescent="0.35">
      <c r="B332" s="358"/>
      <c r="C332" s="503" t="str">
        <f>IF(C198="","",C198)</f>
        <v>true</v>
      </c>
      <c r="D332" s="504" t="str">
        <f>IF(D198="","",D198)</f>
        <v/>
      </c>
      <c r="E332" s="505">
        <f>E198</f>
        <v>0</v>
      </c>
      <c r="F332" s="488">
        <f>F198</f>
        <v>0</v>
      </c>
      <c r="G332" s="489">
        <f>G198</f>
        <v>0</v>
      </c>
      <c r="H332" s="489">
        <f>H198</f>
        <v>0</v>
      </c>
      <c r="I332" s="489">
        <f>I198</f>
        <v>0</v>
      </c>
      <c r="J332" s="489">
        <f>J198</f>
        <v>0</v>
      </c>
      <c r="K332" s="39">
        <f>K198</f>
        <v>0</v>
      </c>
      <c r="L332" s="39">
        <f>L198</f>
        <v>0</v>
      </c>
      <c r="M332" s="39">
        <f>M198</f>
        <v>0</v>
      </c>
      <c r="N332" s="39">
        <f>N198</f>
        <v>0</v>
      </c>
      <c r="O332" s="39">
        <f>O198</f>
        <v>0</v>
      </c>
      <c r="P332" s="39">
        <f>P198</f>
        <v>0</v>
      </c>
      <c r="Q332" s="39">
        <f>Q198</f>
        <v>0</v>
      </c>
      <c r="R332" s="39">
        <f>R198</f>
        <v>0</v>
      </c>
      <c r="S332" s="39">
        <f>S198</f>
        <v>0</v>
      </c>
      <c r="T332" s="39">
        <f>T198</f>
        <v>0</v>
      </c>
      <c r="U332" s="39">
        <f>U198</f>
        <v>0</v>
      </c>
      <c r="V332" s="39">
        <f>V198</f>
        <v>0</v>
      </c>
      <c r="W332" s="39">
        <f>W198</f>
        <v>0</v>
      </c>
      <c r="X332" s="39">
        <f>X198</f>
        <v>0</v>
      </c>
      <c r="Y332" s="39">
        <f>Y198</f>
        <v>0</v>
      </c>
      <c r="Z332" s="43">
        <f>Z198</f>
        <v>0</v>
      </c>
      <c r="AA332" s="392"/>
      <c r="AB332" s="13" t="str">
        <f>IF(C332="","","true")</f>
        <v>true</v>
      </c>
      <c r="AC332" s="155"/>
      <c r="AD332" s="154"/>
      <c r="AG332" s="156"/>
      <c r="AH332" s="156"/>
      <c r="AI332" s="156"/>
      <c r="AJ332" s="156"/>
    </row>
    <row r="333" spans="2:36" ht="15" hidden="1" customHeight="1" thickTop="1" thickBot="1" x14ac:dyDescent="0.35">
      <c r="B333" s="357"/>
      <c r="C333" s="506" t="str">
        <f>IF(C199="","",C199)</f>
        <v/>
      </c>
      <c r="D333" s="507" t="str">
        <f>IF(D199="","",D199)</f>
        <v/>
      </c>
      <c r="E333" s="508">
        <f>E199</f>
        <v>0</v>
      </c>
      <c r="F333" s="490">
        <f>F199</f>
        <v>0</v>
      </c>
      <c r="G333" s="491">
        <f>G199</f>
        <v>0</v>
      </c>
      <c r="H333" s="491">
        <f>H199</f>
        <v>0</v>
      </c>
      <c r="I333" s="491">
        <f>I199</f>
        <v>0</v>
      </c>
      <c r="J333" s="491">
        <f>J199</f>
        <v>0</v>
      </c>
      <c r="K333" s="45">
        <f>K199</f>
        <v>0</v>
      </c>
      <c r="L333" s="45">
        <f>L199</f>
        <v>0</v>
      </c>
      <c r="M333" s="45">
        <f>M199</f>
        <v>0</v>
      </c>
      <c r="N333" s="45">
        <f>N199</f>
        <v>0</v>
      </c>
      <c r="O333" s="45">
        <f>O199</f>
        <v>0</v>
      </c>
      <c r="P333" s="45">
        <f>P199</f>
        <v>0</v>
      </c>
      <c r="Q333" s="45">
        <f>Q199</f>
        <v>0</v>
      </c>
      <c r="R333" s="45">
        <f>R199</f>
        <v>0</v>
      </c>
      <c r="S333" s="45">
        <f>S199</f>
        <v>0</v>
      </c>
      <c r="T333" s="45">
        <f>T199</f>
        <v>0</v>
      </c>
      <c r="U333" s="45">
        <f>U199</f>
        <v>0</v>
      </c>
      <c r="V333" s="45">
        <f>V199</f>
        <v>0</v>
      </c>
      <c r="W333" s="45">
        <f>W199</f>
        <v>0</v>
      </c>
      <c r="X333" s="45">
        <f>X199</f>
        <v>0</v>
      </c>
      <c r="Y333" s="45">
        <f>Y199</f>
        <v>0</v>
      </c>
      <c r="Z333" s="49">
        <f>Z199</f>
        <v>0</v>
      </c>
      <c r="AA333" s="392"/>
      <c r="AB333" s="8" t="str">
        <f>IF(C333="","","true")</f>
        <v/>
      </c>
      <c r="AC333" s="3"/>
      <c r="AD333" s="1"/>
    </row>
    <row r="334" spans="2:36" ht="15" hidden="1" customHeight="1" thickTop="1" thickBot="1" x14ac:dyDescent="0.35">
      <c r="B334" s="357"/>
      <c r="C334" s="506" t="str">
        <f>IF(C200="","",C200)</f>
        <v/>
      </c>
      <c r="D334" s="507" t="str">
        <f>IF(D200="","",D200)</f>
        <v/>
      </c>
      <c r="E334" s="508">
        <f>E200</f>
        <v>0</v>
      </c>
      <c r="F334" s="490">
        <f>F200</f>
        <v>0</v>
      </c>
      <c r="G334" s="491">
        <f>G200</f>
        <v>0</v>
      </c>
      <c r="H334" s="491">
        <f>H200</f>
        <v>0</v>
      </c>
      <c r="I334" s="491">
        <f>I200</f>
        <v>0</v>
      </c>
      <c r="J334" s="491">
        <f>J200</f>
        <v>0</v>
      </c>
      <c r="K334" s="45">
        <f>K200</f>
        <v>0</v>
      </c>
      <c r="L334" s="45">
        <f>L200</f>
        <v>0</v>
      </c>
      <c r="M334" s="45">
        <f>M200</f>
        <v>0</v>
      </c>
      <c r="N334" s="45">
        <f>N200</f>
        <v>0</v>
      </c>
      <c r="O334" s="45">
        <f>O200</f>
        <v>0</v>
      </c>
      <c r="P334" s="45">
        <f>P200</f>
        <v>0</v>
      </c>
      <c r="Q334" s="45">
        <f>Q200</f>
        <v>0</v>
      </c>
      <c r="R334" s="45">
        <f>R200</f>
        <v>0</v>
      </c>
      <c r="S334" s="45">
        <f>S200</f>
        <v>0</v>
      </c>
      <c r="T334" s="45">
        <f>T200</f>
        <v>0</v>
      </c>
      <c r="U334" s="45">
        <f>U200</f>
        <v>0</v>
      </c>
      <c r="V334" s="45">
        <f>V200</f>
        <v>0</v>
      </c>
      <c r="W334" s="45">
        <f>W200</f>
        <v>0</v>
      </c>
      <c r="X334" s="45">
        <f>X200</f>
        <v>0</v>
      </c>
      <c r="Y334" s="45">
        <f>Y200</f>
        <v>0</v>
      </c>
      <c r="Z334" s="49">
        <f>Z200</f>
        <v>0</v>
      </c>
      <c r="AA334" s="392"/>
      <c r="AB334" s="8" t="str">
        <f t="shared" ref="AB334:AB391" si="11">IF(C334="","","true")</f>
        <v/>
      </c>
      <c r="AC334" s="3"/>
      <c r="AD334" s="1"/>
    </row>
    <row r="335" spans="2:36" ht="15" hidden="1" customHeight="1" thickTop="1" thickBot="1" x14ac:dyDescent="0.35">
      <c r="B335" s="357"/>
      <c r="C335" s="506" t="str">
        <f>IF(C201="","",C201)</f>
        <v/>
      </c>
      <c r="D335" s="507" t="str">
        <f>IF(D201="","",D201)</f>
        <v/>
      </c>
      <c r="E335" s="508">
        <f>E201</f>
        <v>0</v>
      </c>
      <c r="F335" s="490">
        <f>F201</f>
        <v>0</v>
      </c>
      <c r="G335" s="491">
        <f>G201</f>
        <v>0</v>
      </c>
      <c r="H335" s="491">
        <f>H201</f>
        <v>0</v>
      </c>
      <c r="I335" s="491">
        <f>I201</f>
        <v>0</v>
      </c>
      <c r="J335" s="491">
        <f>J201</f>
        <v>0</v>
      </c>
      <c r="K335" s="45">
        <f>K201</f>
        <v>0</v>
      </c>
      <c r="L335" s="45">
        <f>L201</f>
        <v>0</v>
      </c>
      <c r="M335" s="45">
        <f>M201</f>
        <v>0</v>
      </c>
      <c r="N335" s="45">
        <f>N201</f>
        <v>0</v>
      </c>
      <c r="O335" s="45">
        <f>O201</f>
        <v>0</v>
      </c>
      <c r="P335" s="45">
        <f>P201</f>
        <v>0</v>
      </c>
      <c r="Q335" s="45">
        <f>Q201</f>
        <v>0</v>
      </c>
      <c r="R335" s="45">
        <f>R201</f>
        <v>0</v>
      </c>
      <c r="S335" s="45">
        <f>S201</f>
        <v>0</v>
      </c>
      <c r="T335" s="45">
        <f>T201</f>
        <v>0</v>
      </c>
      <c r="U335" s="45">
        <f>U201</f>
        <v>0</v>
      </c>
      <c r="V335" s="45">
        <f>V201</f>
        <v>0</v>
      </c>
      <c r="W335" s="45">
        <f>W201</f>
        <v>0</v>
      </c>
      <c r="X335" s="45">
        <f>X201</f>
        <v>0</v>
      </c>
      <c r="Y335" s="45">
        <f>Y201</f>
        <v>0</v>
      </c>
      <c r="Z335" s="49">
        <f>Z201</f>
        <v>0</v>
      </c>
      <c r="AA335" s="392"/>
      <c r="AB335" s="8" t="str">
        <f t="shared" si="11"/>
        <v/>
      </c>
      <c r="AC335" s="3"/>
      <c r="AD335" s="1"/>
    </row>
    <row r="336" spans="2:36" ht="15" hidden="1" customHeight="1" thickTop="1" thickBot="1" x14ac:dyDescent="0.35">
      <c r="B336" s="357"/>
      <c r="C336" s="506" t="str">
        <f>IF(C202="","",C202)</f>
        <v/>
      </c>
      <c r="D336" s="507" t="str">
        <f>IF(D202="","",D202)</f>
        <v/>
      </c>
      <c r="E336" s="508">
        <f>E202</f>
        <v>0</v>
      </c>
      <c r="F336" s="490">
        <f>F202</f>
        <v>0</v>
      </c>
      <c r="G336" s="491">
        <f>G202</f>
        <v>0</v>
      </c>
      <c r="H336" s="491">
        <f>H202</f>
        <v>0</v>
      </c>
      <c r="I336" s="491">
        <f>I202</f>
        <v>0</v>
      </c>
      <c r="J336" s="491">
        <f>J202</f>
        <v>0</v>
      </c>
      <c r="K336" s="45">
        <f>K202</f>
        <v>0</v>
      </c>
      <c r="L336" s="45">
        <f>L202</f>
        <v>0</v>
      </c>
      <c r="M336" s="45">
        <f>M202</f>
        <v>0</v>
      </c>
      <c r="N336" s="45">
        <f>N202</f>
        <v>0</v>
      </c>
      <c r="O336" s="45">
        <f>O202</f>
        <v>0</v>
      </c>
      <c r="P336" s="45">
        <f>P202</f>
        <v>0</v>
      </c>
      <c r="Q336" s="45">
        <f>Q202</f>
        <v>0</v>
      </c>
      <c r="R336" s="45">
        <f>R202</f>
        <v>0</v>
      </c>
      <c r="S336" s="45">
        <f>S202</f>
        <v>0</v>
      </c>
      <c r="T336" s="45">
        <f>T202</f>
        <v>0</v>
      </c>
      <c r="U336" s="45">
        <f>U202</f>
        <v>0</v>
      </c>
      <c r="V336" s="45">
        <f>V202</f>
        <v>0</v>
      </c>
      <c r="W336" s="45">
        <f>W202</f>
        <v>0</v>
      </c>
      <c r="X336" s="45">
        <f>X202</f>
        <v>0</v>
      </c>
      <c r="Y336" s="45">
        <f>Y202</f>
        <v>0</v>
      </c>
      <c r="Z336" s="49">
        <f>Z202</f>
        <v>0</v>
      </c>
      <c r="AA336" s="392"/>
      <c r="AB336" s="8" t="str">
        <f t="shared" si="11"/>
        <v/>
      </c>
      <c r="AC336" s="3"/>
      <c r="AD336" s="1"/>
    </row>
    <row r="337" spans="2:30" ht="15" hidden="1" customHeight="1" thickTop="1" thickBot="1" x14ac:dyDescent="0.35">
      <c r="B337" s="1"/>
      <c r="C337" s="506" t="str">
        <f>IF(C203="","",C203)</f>
        <v/>
      </c>
      <c r="D337" s="507" t="str">
        <f>IF(D203="","",D203)</f>
        <v/>
      </c>
      <c r="E337" s="508">
        <f>E203</f>
        <v>0</v>
      </c>
      <c r="F337" s="490">
        <f>F203</f>
        <v>0</v>
      </c>
      <c r="G337" s="491">
        <f>G203</f>
        <v>0</v>
      </c>
      <c r="H337" s="491">
        <f>H203</f>
        <v>0</v>
      </c>
      <c r="I337" s="491">
        <f>I203</f>
        <v>0</v>
      </c>
      <c r="J337" s="491">
        <f>J203</f>
        <v>0</v>
      </c>
      <c r="K337" s="45">
        <f>K203</f>
        <v>0</v>
      </c>
      <c r="L337" s="45">
        <f>L203</f>
        <v>0</v>
      </c>
      <c r="M337" s="45">
        <f>M203</f>
        <v>0</v>
      </c>
      <c r="N337" s="45">
        <f>N203</f>
        <v>0</v>
      </c>
      <c r="O337" s="45">
        <f>O203</f>
        <v>0</v>
      </c>
      <c r="P337" s="45">
        <f>P203</f>
        <v>0</v>
      </c>
      <c r="Q337" s="45">
        <f>Q203</f>
        <v>0</v>
      </c>
      <c r="R337" s="45">
        <f>R203</f>
        <v>0</v>
      </c>
      <c r="S337" s="45">
        <f>S203</f>
        <v>0</v>
      </c>
      <c r="T337" s="45">
        <f>T203</f>
        <v>0</v>
      </c>
      <c r="U337" s="45">
        <f>U203</f>
        <v>0</v>
      </c>
      <c r="V337" s="45">
        <f>V203</f>
        <v>0</v>
      </c>
      <c r="W337" s="45">
        <f>W203</f>
        <v>0</v>
      </c>
      <c r="X337" s="45">
        <f>X203</f>
        <v>0</v>
      </c>
      <c r="Y337" s="45">
        <f>Y203</f>
        <v>0</v>
      </c>
      <c r="Z337" s="49">
        <f>Z203</f>
        <v>0</v>
      </c>
      <c r="AA337" s="391"/>
      <c r="AB337" s="8" t="str">
        <f t="shared" si="11"/>
        <v/>
      </c>
      <c r="AC337" s="3"/>
      <c r="AD337" s="1"/>
    </row>
    <row r="338" spans="2:30" ht="15" hidden="1" customHeight="1" thickTop="1" thickBot="1" x14ac:dyDescent="0.35">
      <c r="B338" s="1"/>
      <c r="C338" s="506" t="str">
        <f>IF(C204="","",C204)</f>
        <v/>
      </c>
      <c r="D338" s="507" t="str">
        <f>IF(D204="","",D204)</f>
        <v/>
      </c>
      <c r="E338" s="508">
        <f>E204</f>
        <v>0</v>
      </c>
      <c r="F338" s="490">
        <f>F204</f>
        <v>0</v>
      </c>
      <c r="G338" s="491">
        <f>G204</f>
        <v>0</v>
      </c>
      <c r="H338" s="491">
        <f>H204</f>
        <v>0</v>
      </c>
      <c r="I338" s="491">
        <f>I204</f>
        <v>0</v>
      </c>
      <c r="J338" s="491">
        <f>J204</f>
        <v>0</v>
      </c>
      <c r="K338" s="45">
        <f>K204</f>
        <v>0</v>
      </c>
      <c r="L338" s="45">
        <f>L204</f>
        <v>0</v>
      </c>
      <c r="M338" s="45">
        <f>M204</f>
        <v>0</v>
      </c>
      <c r="N338" s="45">
        <f>N204</f>
        <v>0</v>
      </c>
      <c r="O338" s="45">
        <f>O204</f>
        <v>0</v>
      </c>
      <c r="P338" s="45">
        <f>P204</f>
        <v>0</v>
      </c>
      <c r="Q338" s="45">
        <f>Q204</f>
        <v>0</v>
      </c>
      <c r="R338" s="45">
        <f>R204</f>
        <v>0</v>
      </c>
      <c r="S338" s="45">
        <f>S204</f>
        <v>0</v>
      </c>
      <c r="T338" s="45">
        <f>T204</f>
        <v>0</v>
      </c>
      <c r="U338" s="45">
        <f>U204</f>
        <v>0</v>
      </c>
      <c r="V338" s="45">
        <f>V204</f>
        <v>0</v>
      </c>
      <c r="W338" s="45">
        <f>W204</f>
        <v>0</v>
      </c>
      <c r="X338" s="45">
        <f>X204</f>
        <v>0</v>
      </c>
      <c r="Y338" s="45">
        <f>Y204</f>
        <v>0</v>
      </c>
      <c r="Z338" s="49">
        <f>Z204</f>
        <v>0</v>
      </c>
      <c r="AA338" s="391"/>
      <c r="AB338" s="8" t="str">
        <f t="shared" si="11"/>
        <v/>
      </c>
      <c r="AC338" s="3"/>
      <c r="AD338" s="1"/>
    </row>
    <row r="339" spans="2:30" ht="15" hidden="1" customHeight="1" thickTop="1" thickBot="1" x14ac:dyDescent="0.35">
      <c r="B339" s="1"/>
      <c r="C339" s="506" t="str">
        <f>IF(C205="","",C205)</f>
        <v/>
      </c>
      <c r="D339" s="507" t="str">
        <f>IF(D205="","",D205)</f>
        <v/>
      </c>
      <c r="E339" s="508">
        <f>E205</f>
        <v>0</v>
      </c>
      <c r="F339" s="490">
        <f>F205</f>
        <v>0</v>
      </c>
      <c r="G339" s="491">
        <f>G205</f>
        <v>0</v>
      </c>
      <c r="H339" s="491">
        <f>H205</f>
        <v>0</v>
      </c>
      <c r="I339" s="491">
        <f>I205</f>
        <v>0</v>
      </c>
      <c r="J339" s="491">
        <f>J205</f>
        <v>0</v>
      </c>
      <c r="K339" s="45">
        <f>K205</f>
        <v>0</v>
      </c>
      <c r="L339" s="45">
        <f>L205</f>
        <v>0</v>
      </c>
      <c r="M339" s="45">
        <f>M205</f>
        <v>0</v>
      </c>
      <c r="N339" s="45">
        <f>N205</f>
        <v>0</v>
      </c>
      <c r="O339" s="45">
        <f>O205</f>
        <v>0</v>
      </c>
      <c r="P339" s="45">
        <f>P205</f>
        <v>0</v>
      </c>
      <c r="Q339" s="45">
        <f>Q205</f>
        <v>0</v>
      </c>
      <c r="R339" s="45">
        <f>R205</f>
        <v>0</v>
      </c>
      <c r="S339" s="45">
        <f>S205</f>
        <v>0</v>
      </c>
      <c r="T339" s="45">
        <f>T205</f>
        <v>0</v>
      </c>
      <c r="U339" s="45">
        <f>U205</f>
        <v>0</v>
      </c>
      <c r="V339" s="45">
        <f>V205</f>
        <v>0</v>
      </c>
      <c r="W339" s="45">
        <f>W205</f>
        <v>0</v>
      </c>
      <c r="X339" s="45">
        <f>X205</f>
        <v>0</v>
      </c>
      <c r="Y339" s="45">
        <f>Y205</f>
        <v>0</v>
      </c>
      <c r="Z339" s="49">
        <f>Z205</f>
        <v>0</v>
      </c>
      <c r="AA339" s="391"/>
      <c r="AB339" s="8" t="str">
        <f t="shared" si="11"/>
        <v/>
      </c>
      <c r="AC339" s="3"/>
      <c r="AD339" s="1"/>
    </row>
    <row r="340" spans="2:30" ht="15" hidden="1" customHeight="1" thickTop="1" thickBot="1" x14ac:dyDescent="0.35">
      <c r="B340" s="1"/>
      <c r="C340" s="506" t="str">
        <f>IF(C206="","",C206)</f>
        <v/>
      </c>
      <c r="D340" s="507" t="str">
        <f>IF(D206="","",D206)</f>
        <v/>
      </c>
      <c r="E340" s="508">
        <f>E206</f>
        <v>0</v>
      </c>
      <c r="F340" s="490">
        <f>F206</f>
        <v>0</v>
      </c>
      <c r="G340" s="491">
        <f>G206</f>
        <v>0</v>
      </c>
      <c r="H340" s="491">
        <f>H206</f>
        <v>0</v>
      </c>
      <c r="I340" s="491">
        <f>I206</f>
        <v>0</v>
      </c>
      <c r="J340" s="491">
        <f>J206</f>
        <v>0</v>
      </c>
      <c r="K340" s="45">
        <f>K206</f>
        <v>0</v>
      </c>
      <c r="L340" s="45">
        <f>L206</f>
        <v>0</v>
      </c>
      <c r="M340" s="45">
        <f>M206</f>
        <v>0</v>
      </c>
      <c r="N340" s="45">
        <f>N206</f>
        <v>0</v>
      </c>
      <c r="O340" s="45">
        <f>O206</f>
        <v>0</v>
      </c>
      <c r="P340" s="45">
        <f>P206</f>
        <v>0</v>
      </c>
      <c r="Q340" s="45">
        <f>Q206</f>
        <v>0</v>
      </c>
      <c r="R340" s="45">
        <f>R206</f>
        <v>0</v>
      </c>
      <c r="S340" s="45">
        <f>S206</f>
        <v>0</v>
      </c>
      <c r="T340" s="45">
        <f>T206</f>
        <v>0</v>
      </c>
      <c r="U340" s="45">
        <f>U206</f>
        <v>0</v>
      </c>
      <c r="V340" s="45">
        <f>V206</f>
        <v>0</v>
      </c>
      <c r="W340" s="45">
        <f>W206</f>
        <v>0</v>
      </c>
      <c r="X340" s="45">
        <f>X206</f>
        <v>0</v>
      </c>
      <c r="Y340" s="45">
        <f>Y206</f>
        <v>0</v>
      </c>
      <c r="Z340" s="49">
        <f>Z206</f>
        <v>0</v>
      </c>
      <c r="AA340" s="391"/>
      <c r="AB340" s="8" t="str">
        <f t="shared" si="11"/>
        <v/>
      </c>
      <c r="AC340" s="3"/>
      <c r="AD340" s="1"/>
    </row>
    <row r="341" spans="2:30" ht="15" hidden="1" customHeight="1" thickTop="1" thickBot="1" x14ac:dyDescent="0.35">
      <c r="B341" s="1"/>
      <c r="C341" s="506" t="str">
        <f>IF(C207="","",C207)</f>
        <v/>
      </c>
      <c r="D341" s="507" t="str">
        <f>IF(D207="","",D207)</f>
        <v/>
      </c>
      <c r="E341" s="508">
        <f>E207</f>
        <v>0</v>
      </c>
      <c r="F341" s="490">
        <f>F207</f>
        <v>0</v>
      </c>
      <c r="G341" s="491">
        <f>G207</f>
        <v>0</v>
      </c>
      <c r="H341" s="491">
        <f>H207</f>
        <v>0</v>
      </c>
      <c r="I341" s="491">
        <f>I207</f>
        <v>0</v>
      </c>
      <c r="J341" s="491">
        <f>J207</f>
        <v>0</v>
      </c>
      <c r="K341" s="45">
        <f>K207</f>
        <v>0</v>
      </c>
      <c r="L341" s="45">
        <f>L207</f>
        <v>0</v>
      </c>
      <c r="M341" s="45">
        <f>M207</f>
        <v>0</v>
      </c>
      <c r="N341" s="45">
        <f>N207</f>
        <v>0</v>
      </c>
      <c r="O341" s="45">
        <f>O207</f>
        <v>0</v>
      </c>
      <c r="P341" s="45">
        <f>P207</f>
        <v>0</v>
      </c>
      <c r="Q341" s="45">
        <f>Q207</f>
        <v>0</v>
      </c>
      <c r="R341" s="45">
        <f>R207</f>
        <v>0</v>
      </c>
      <c r="S341" s="45">
        <f>S207</f>
        <v>0</v>
      </c>
      <c r="T341" s="45">
        <f>T207</f>
        <v>0</v>
      </c>
      <c r="U341" s="45">
        <f>U207</f>
        <v>0</v>
      </c>
      <c r="V341" s="45">
        <f>V207</f>
        <v>0</v>
      </c>
      <c r="W341" s="45">
        <f>W207</f>
        <v>0</v>
      </c>
      <c r="X341" s="45">
        <f>X207</f>
        <v>0</v>
      </c>
      <c r="Y341" s="45">
        <f>Y207</f>
        <v>0</v>
      </c>
      <c r="Z341" s="49">
        <f>Z207</f>
        <v>0</v>
      </c>
      <c r="AA341" s="391"/>
      <c r="AB341" s="8" t="str">
        <f t="shared" si="11"/>
        <v/>
      </c>
      <c r="AC341" s="3"/>
      <c r="AD341" s="1"/>
    </row>
    <row r="342" spans="2:30" ht="15" hidden="1" customHeight="1" thickTop="1" thickBot="1" x14ac:dyDescent="0.35">
      <c r="B342" s="1"/>
      <c r="C342" s="506" t="str">
        <f>IF(C208="","",C208)</f>
        <v/>
      </c>
      <c r="D342" s="507" t="str">
        <f>IF(D208="","",D208)</f>
        <v/>
      </c>
      <c r="E342" s="508">
        <f>E208</f>
        <v>0</v>
      </c>
      <c r="F342" s="490">
        <f>F208</f>
        <v>0</v>
      </c>
      <c r="G342" s="491">
        <f>G208</f>
        <v>0</v>
      </c>
      <c r="H342" s="491">
        <f>H208</f>
        <v>0</v>
      </c>
      <c r="I342" s="491">
        <f>I208</f>
        <v>0</v>
      </c>
      <c r="J342" s="491">
        <f>J208</f>
        <v>0</v>
      </c>
      <c r="K342" s="45">
        <f>K208</f>
        <v>0</v>
      </c>
      <c r="L342" s="45">
        <f>L208</f>
        <v>0</v>
      </c>
      <c r="M342" s="45">
        <f>M208</f>
        <v>0</v>
      </c>
      <c r="N342" s="45">
        <f>N208</f>
        <v>0</v>
      </c>
      <c r="O342" s="45">
        <f>O208</f>
        <v>0</v>
      </c>
      <c r="P342" s="45">
        <f>P208</f>
        <v>0</v>
      </c>
      <c r="Q342" s="45">
        <f>Q208</f>
        <v>0</v>
      </c>
      <c r="R342" s="45">
        <f>R208</f>
        <v>0</v>
      </c>
      <c r="S342" s="45">
        <f>S208</f>
        <v>0</v>
      </c>
      <c r="T342" s="45">
        <f>T208</f>
        <v>0</v>
      </c>
      <c r="U342" s="45">
        <f>U208</f>
        <v>0</v>
      </c>
      <c r="V342" s="45">
        <f>V208</f>
        <v>0</v>
      </c>
      <c r="W342" s="45">
        <f>W208</f>
        <v>0</v>
      </c>
      <c r="X342" s="45">
        <f>X208</f>
        <v>0</v>
      </c>
      <c r="Y342" s="45">
        <f>Y208</f>
        <v>0</v>
      </c>
      <c r="Z342" s="49">
        <f>Z208</f>
        <v>0</v>
      </c>
      <c r="AA342" s="391"/>
      <c r="AB342" s="8" t="str">
        <f t="shared" si="11"/>
        <v/>
      </c>
      <c r="AC342" s="3"/>
      <c r="AD342" s="1"/>
    </row>
    <row r="343" spans="2:30" ht="15" hidden="1" customHeight="1" thickTop="1" thickBot="1" x14ac:dyDescent="0.35">
      <c r="B343" s="1"/>
      <c r="C343" s="506" t="str">
        <f>IF(C209="","",C209)</f>
        <v/>
      </c>
      <c r="D343" s="507" t="str">
        <f>IF(D209="","",D209)</f>
        <v/>
      </c>
      <c r="E343" s="508">
        <f>E209</f>
        <v>0</v>
      </c>
      <c r="F343" s="490">
        <f>F209</f>
        <v>0</v>
      </c>
      <c r="G343" s="491">
        <f>G209</f>
        <v>0</v>
      </c>
      <c r="H343" s="491">
        <f>H209</f>
        <v>0</v>
      </c>
      <c r="I343" s="491">
        <f>I209</f>
        <v>0</v>
      </c>
      <c r="J343" s="491">
        <f>J209</f>
        <v>0</v>
      </c>
      <c r="K343" s="45">
        <f>K209</f>
        <v>0</v>
      </c>
      <c r="L343" s="45">
        <f>L209</f>
        <v>0</v>
      </c>
      <c r="M343" s="45">
        <f>M209</f>
        <v>0</v>
      </c>
      <c r="N343" s="45">
        <f>N209</f>
        <v>0</v>
      </c>
      <c r="O343" s="45">
        <f>O209</f>
        <v>0</v>
      </c>
      <c r="P343" s="45">
        <f>P209</f>
        <v>0</v>
      </c>
      <c r="Q343" s="45">
        <f>Q209</f>
        <v>0</v>
      </c>
      <c r="R343" s="45">
        <f>R209</f>
        <v>0</v>
      </c>
      <c r="S343" s="45">
        <f>S209</f>
        <v>0</v>
      </c>
      <c r="T343" s="45">
        <f>T209</f>
        <v>0</v>
      </c>
      <c r="U343" s="45">
        <f>U209</f>
        <v>0</v>
      </c>
      <c r="V343" s="45">
        <f>V209</f>
        <v>0</v>
      </c>
      <c r="W343" s="45">
        <f>W209</f>
        <v>0</v>
      </c>
      <c r="X343" s="45">
        <f>X209</f>
        <v>0</v>
      </c>
      <c r="Y343" s="45">
        <f>Y209</f>
        <v>0</v>
      </c>
      <c r="Z343" s="49">
        <f>Z209</f>
        <v>0</v>
      </c>
      <c r="AA343" s="391"/>
      <c r="AB343" s="8" t="str">
        <f t="shared" si="11"/>
        <v/>
      </c>
      <c r="AC343" s="3"/>
      <c r="AD343" s="1"/>
    </row>
    <row r="344" spans="2:30" ht="15" hidden="1" customHeight="1" thickTop="1" thickBot="1" x14ac:dyDescent="0.35">
      <c r="B344" s="1"/>
      <c r="C344" s="506" t="str">
        <f>IF(C210="","",C210)</f>
        <v/>
      </c>
      <c r="D344" s="507" t="str">
        <f>IF(D210="","",D210)</f>
        <v/>
      </c>
      <c r="E344" s="508">
        <f>E210</f>
        <v>0</v>
      </c>
      <c r="F344" s="490">
        <f>F210</f>
        <v>0</v>
      </c>
      <c r="G344" s="491">
        <f>G210</f>
        <v>0</v>
      </c>
      <c r="H344" s="491">
        <f>H210</f>
        <v>0</v>
      </c>
      <c r="I344" s="491">
        <f>I210</f>
        <v>0</v>
      </c>
      <c r="J344" s="491">
        <f>J210</f>
        <v>0</v>
      </c>
      <c r="K344" s="45">
        <f>K210</f>
        <v>0</v>
      </c>
      <c r="L344" s="45">
        <f>L210</f>
        <v>0</v>
      </c>
      <c r="M344" s="45">
        <f>M210</f>
        <v>0</v>
      </c>
      <c r="N344" s="45">
        <f>N210</f>
        <v>0</v>
      </c>
      <c r="O344" s="45">
        <f>O210</f>
        <v>0</v>
      </c>
      <c r="P344" s="45">
        <f>P210</f>
        <v>0</v>
      </c>
      <c r="Q344" s="45">
        <f>Q210</f>
        <v>0</v>
      </c>
      <c r="R344" s="45">
        <f>R210</f>
        <v>0</v>
      </c>
      <c r="S344" s="45">
        <f>S210</f>
        <v>0</v>
      </c>
      <c r="T344" s="45">
        <f>T210</f>
        <v>0</v>
      </c>
      <c r="U344" s="45">
        <f>U210</f>
        <v>0</v>
      </c>
      <c r="V344" s="45">
        <f>V210</f>
        <v>0</v>
      </c>
      <c r="W344" s="45">
        <f>W210</f>
        <v>0</v>
      </c>
      <c r="X344" s="45">
        <f>X210</f>
        <v>0</v>
      </c>
      <c r="Y344" s="45">
        <f>Y210</f>
        <v>0</v>
      </c>
      <c r="Z344" s="49">
        <f>Z210</f>
        <v>0</v>
      </c>
      <c r="AA344" s="391"/>
      <c r="AB344" s="8" t="str">
        <f t="shared" si="11"/>
        <v/>
      </c>
      <c r="AC344" s="3"/>
      <c r="AD344" s="1"/>
    </row>
    <row r="345" spans="2:30" ht="15" hidden="1" customHeight="1" thickTop="1" thickBot="1" x14ac:dyDescent="0.35">
      <c r="B345" s="1"/>
      <c r="C345" s="506" t="str">
        <f>IF(C211="","",C211)</f>
        <v/>
      </c>
      <c r="D345" s="507" t="str">
        <f>IF(D211="","",D211)</f>
        <v/>
      </c>
      <c r="E345" s="508">
        <f>E211</f>
        <v>0</v>
      </c>
      <c r="F345" s="490">
        <f>F211</f>
        <v>0</v>
      </c>
      <c r="G345" s="491">
        <f>G211</f>
        <v>0</v>
      </c>
      <c r="H345" s="491">
        <f>H211</f>
        <v>0</v>
      </c>
      <c r="I345" s="491">
        <f>I211</f>
        <v>0</v>
      </c>
      <c r="J345" s="491">
        <f>J211</f>
        <v>0</v>
      </c>
      <c r="K345" s="45">
        <f>K211</f>
        <v>0</v>
      </c>
      <c r="L345" s="45">
        <f>L211</f>
        <v>0</v>
      </c>
      <c r="M345" s="45">
        <f>M211</f>
        <v>0</v>
      </c>
      <c r="N345" s="45">
        <f>N211</f>
        <v>0</v>
      </c>
      <c r="O345" s="45">
        <f>O211</f>
        <v>0</v>
      </c>
      <c r="P345" s="45">
        <f>P211</f>
        <v>0</v>
      </c>
      <c r="Q345" s="45">
        <f>Q211</f>
        <v>0</v>
      </c>
      <c r="R345" s="45">
        <f>R211</f>
        <v>0</v>
      </c>
      <c r="S345" s="45">
        <f>S211</f>
        <v>0</v>
      </c>
      <c r="T345" s="45">
        <f>T211</f>
        <v>0</v>
      </c>
      <c r="U345" s="45">
        <f>U211</f>
        <v>0</v>
      </c>
      <c r="V345" s="45">
        <f>V211</f>
        <v>0</v>
      </c>
      <c r="W345" s="45">
        <f>W211</f>
        <v>0</v>
      </c>
      <c r="X345" s="45">
        <f>X211</f>
        <v>0</v>
      </c>
      <c r="Y345" s="45">
        <f>Y211</f>
        <v>0</v>
      </c>
      <c r="Z345" s="49">
        <f>Z211</f>
        <v>0</v>
      </c>
      <c r="AA345" s="391"/>
      <c r="AB345" s="8" t="str">
        <f t="shared" si="11"/>
        <v/>
      </c>
      <c r="AC345" s="3"/>
      <c r="AD345" s="1"/>
    </row>
    <row r="346" spans="2:30" ht="15" hidden="1" customHeight="1" thickTop="1" thickBot="1" x14ac:dyDescent="0.35">
      <c r="B346" s="1"/>
      <c r="C346" s="506" t="str">
        <f>IF(C212="","",C212)</f>
        <v/>
      </c>
      <c r="D346" s="507" t="str">
        <f>IF(D212="","",D212)</f>
        <v/>
      </c>
      <c r="E346" s="508">
        <f>E212</f>
        <v>0</v>
      </c>
      <c r="F346" s="490">
        <f>F212</f>
        <v>0</v>
      </c>
      <c r="G346" s="491">
        <f>G212</f>
        <v>0</v>
      </c>
      <c r="H346" s="491">
        <f>H212</f>
        <v>0</v>
      </c>
      <c r="I346" s="491">
        <f>I212</f>
        <v>0</v>
      </c>
      <c r="J346" s="491">
        <f>J212</f>
        <v>0</v>
      </c>
      <c r="K346" s="45">
        <f>K212</f>
        <v>0</v>
      </c>
      <c r="L346" s="45">
        <f>L212</f>
        <v>0</v>
      </c>
      <c r="M346" s="45">
        <f>M212</f>
        <v>0</v>
      </c>
      <c r="N346" s="45">
        <f>N212</f>
        <v>0</v>
      </c>
      <c r="O346" s="45">
        <f>O212</f>
        <v>0</v>
      </c>
      <c r="P346" s="45">
        <f>P212</f>
        <v>0</v>
      </c>
      <c r="Q346" s="45">
        <f>Q212</f>
        <v>0</v>
      </c>
      <c r="R346" s="45">
        <f>R212</f>
        <v>0</v>
      </c>
      <c r="S346" s="45">
        <f>S212</f>
        <v>0</v>
      </c>
      <c r="T346" s="45">
        <f>T212</f>
        <v>0</v>
      </c>
      <c r="U346" s="45">
        <f>U212</f>
        <v>0</v>
      </c>
      <c r="V346" s="45">
        <f>V212</f>
        <v>0</v>
      </c>
      <c r="W346" s="45">
        <f>W212</f>
        <v>0</v>
      </c>
      <c r="X346" s="45">
        <f>X212</f>
        <v>0</v>
      </c>
      <c r="Y346" s="45">
        <f>Y212</f>
        <v>0</v>
      </c>
      <c r="Z346" s="49">
        <f>Z212</f>
        <v>0</v>
      </c>
      <c r="AA346" s="391"/>
      <c r="AB346" s="8" t="str">
        <f t="shared" si="11"/>
        <v/>
      </c>
      <c r="AC346" s="3"/>
      <c r="AD346" s="1"/>
    </row>
    <row r="347" spans="2:30" ht="15" hidden="1" customHeight="1" thickTop="1" thickBot="1" x14ac:dyDescent="0.35">
      <c r="B347" s="1"/>
      <c r="C347" s="506" t="str">
        <f>IF(C213="","",C213)</f>
        <v/>
      </c>
      <c r="D347" s="507" t="str">
        <f>IF(D213="","",D213)</f>
        <v/>
      </c>
      <c r="E347" s="508">
        <f>E213</f>
        <v>0</v>
      </c>
      <c r="F347" s="490">
        <f>F213</f>
        <v>0</v>
      </c>
      <c r="G347" s="491">
        <f>G213</f>
        <v>0</v>
      </c>
      <c r="H347" s="491">
        <f>H213</f>
        <v>0</v>
      </c>
      <c r="I347" s="491">
        <f>I213</f>
        <v>0</v>
      </c>
      <c r="J347" s="491">
        <f>J213</f>
        <v>0</v>
      </c>
      <c r="K347" s="45">
        <f>K213</f>
        <v>0</v>
      </c>
      <c r="L347" s="45">
        <f>L213</f>
        <v>0</v>
      </c>
      <c r="M347" s="45">
        <f>M213</f>
        <v>0</v>
      </c>
      <c r="N347" s="45">
        <f>N213</f>
        <v>0</v>
      </c>
      <c r="O347" s="45">
        <f>O213</f>
        <v>0</v>
      </c>
      <c r="P347" s="45">
        <f>P213</f>
        <v>0</v>
      </c>
      <c r="Q347" s="45">
        <f>Q213</f>
        <v>0</v>
      </c>
      <c r="R347" s="45">
        <f>R213</f>
        <v>0</v>
      </c>
      <c r="S347" s="45">
        <f>S213</f>
        <v>0</v>
      </c>
      <c r="T347" s="45">
        <f>T213</f>
        <v>0</v>
      </c>
      <c r="U347" s="45">
        <f>U213</f>
        <v>0</v>
      </c>
      <c r="V347" s="45">
        <f>V213</f>
        <v>0</v>
      </c>
      <c r="W347" s="45">
        <f>W213</f>
        <v>0</v>
      </c>
      <c r="X347" s="45">
        <f>X213</f>
        <v>0</v>
      </c>
      <c r="Y347" s="45">
        <f>Y213</f>
        <v>0</v>
      </c>
      <c r="Z347" s="49">
        <f>Z213</f>
        <v>0</v>
      </c>
      <c r="AA347" s="391"/>
      <c r="AB347" s="8" t="str">
        <f t="shared" si="11"/>
        <v/>
      </c>
      <c r="AC347" s="3"/>
      <c r="AD347" s="1"/>
    </row>
    <row r="348" spans="2:30" ht="15" hidden="1" customHeight="1" thickTop="1" thickBot="1" x14ac:dyDescent="0.35">
      <c r="B348" s="1"/>
      <c r="C348" s="506" t="str">
        <f>IF(C214="","",C214)</f>
        <v/>
      </c>
      <c r="D348" s="507" t="str">
        <f>IF(D214="","",D214)</f>
        <v/>
      </c>
      <c r="E348" s="508">
        <f>E214</f>
        <v>0</v>
      </c>
      <c r="F348" s="490">
        <f>F214</f>
        <v>0</v>
      </c>
      <c r="G348" s="491">
        <f>G214</f>
        <v>0</v>
      </c>
      <c r="H348" s="491">
        <f>H214</f>
        <v>0</v>
      </c>
      <c r="I348" s="491">
        <f>I214</f>
        <v>0</v>
      </c>
      <c r="J348" s="491">
        <f>J214</f>
        <v>0</v>
      </c>
      <c r="K348" s="45">
        <f>K214</f>
        <v>0</v>
      </c>
      <c r="L348" s="45">
        <f>L214</f>
        <v>0</v>
      </c>
      <c r="M348" s="45">
        <f>M214</f>
        <v>0</v>
      </c>
      <c r="N348" s="45">
        <f>N214</f>
        <v>0</v>
      </c>
      <c r="O348" s="45">
        <f>O214</f>
        <v>0</v>
      </c>
      <c r="P348" s="45">
        <f>P214</f>
        <v>0</v>
      </c>
      <c r="Q348" s="45">
        <f>Q214</f>
        <v>0</v>
      </c>
      <c r="R348" s="45">
        <f>R214</f>
        <v>0</v>
      </c>
      <c r="S348" s="45">
        <f>S214</f>
        <v>0</v>
      </c>
      <c r="T348" s="45">
        <f>T214</f>
        <v>0</v>
      </c>
      <c r="U348" s="45">
        <f>U214</f>
        <v>0</v>
      </c>
      <c r="V348" s="45">
        <f>V214</f>
        <v>0</v>
      </c>
      <c r="W348" s="45">
        <f>W214</f>
        <v>0</v>
      </c>
      <c r="X348" s="45">
        <f>X214</f>
        <v>0</v>
      </c>
      <c r="Y348" s="45">
        <f>Y214</f>
        <v>0</v>
      </c>
      <c r="Z348" s="49">
        <f>Z214</f>
        <v>0</v>
      </c>
      <c r="AA348" s="391"/>
      <c r="AB348" s="8" t="str">
        <f t="shared" si="11"/>
        <v/>
      </c>
      <c r="AC348" s="3"/>
      <c r="AD348" s="1"/>
    </row>
    <row r="349" spans="2:30" ht="15" hidden="1" customHeight="1" thickTop="1" thickBot="1" x14ac:dyDescent="0.35">
      <c r="B349" s="1"/>
      <c r="C349" s="506" t="str">
        <f>IF(C215="","",C215)</f>
        <v/>
      </c>
      <c r="D349" s="507" t="str">
        <f>IF(D215="","",D215)</f>
        <v/>
      </c>
      <c r="E349" s="508">
        <f>E215</f>
        <v>0</v>
      </c>
      <c r="F349" s="490">
        <f>F215</f>
        <v>0</v>
      </c>
      <c r="G349" s="491">
        <f>G215</f>
        <v>0</v>
      </c>
      <c r="H349" s="491">
        <f>H215</f>
        <v>0</v>
      </c>
      <c r="I349" s="491">
        <f>I215</f>
        <v>0</v>
      </c>
      <c r="J349" s="491">
        <f>J215</f>
        <v>0</v>
      </c>
      <c r="K349" s="45">
        <f>K215</f>
        <v>0</v>
      </c>
      <c r="L349" s="45">
        <f>L215</f>
        <v>0</v>
      </c>
      <c r="M349" s="45">
        <f>M215</f>
        <v>0</v>
      </c>
      <c r="N349" s="45">
        <f>N215</f>
        <v>0</v>
      </c>
      <c r="O349" s="45">
        <f>O215</f>
        <v>0</v>
      </c>
      <c r="P349" s="45">
        <f>P215</f>
        <v>0</v>
      </c>
      <c r="Q349" s="45">
        <f>Q215</f>
        <v>0</v>
      </c>
      <c r="R349" s="45">
        <f>R215</f>
        <v>0</v>
      </c>
      <c r="S349" s="45">
        <f>S215</f>
        <v>0</v>
      </c>
      <c r="T349" s="45">
        <f>T215</f>
        <v>0</v>
      </c>
      <c r="U349" s="45">
        <f>U215</f>
        <v>0</v>
      </c>
      <c r="V349" s="45">
        <f>V215</f>
        <v>0</v>
      </c>
      <c r="W349" s="45">
        <f>W215</f>
        <v>0</v>
      </c>
      <c r="X349" s="45">
        <f>X215</f>
        <v>0</v>
      </c>
      <c r="Y349" s="45">
        <f>Y215</f>
        <v>0</v>
      </c>
      <c r="Z349" s="49">
        <f>Z215</f>
        <v>0</v>
      </c>
      <c r="AA349" s="391"/>
      <c r="AB349" s="8" t="str">
        <f t="shared" si="11"/>
        <v/>
      </c>
      <c r="AC349" s="3"/>
      <c r="AD349" s="1"/>
    </row>
    <row r="350" spans="2:30" ht="15" hidden="1" customHeight="1" thickTop="1" thickBot="1" x14ac:dyDescent="0.35">
      <c r="B350" s="1"/>
      <c r="C350" s="506" t="str">
        <f>IF(C216="","",C216)</f>
        <v/>
      </c>
      <c r="D350" s="507" t="str">
        <f>IF(D216="","",D216)</f>
        <v/>
      </c>
      <c r="E350" s="508">
        <f>E216</f>
        <v>0</v>
      </c>
      <c r="F350" s="490">
        <f>F216</f>
        <v>0</v>
      </c>
      <c r="G350" s="491">
        <f>G216</f>
        <v>0</v>
      </c>
      <c r="H350" s="491">
        <f>H216</f>
        <v>0</v>
      </c>
      <c r="I350" s="491">
        <f>I216</f>
        <v>0</v>
      </c>
      <c r="J350" s="491">
        <f>J216</f>
        <v>0</v>
      </c>
      <c r="K350" s="45">
        <f>K216</f>
        <v>0</v>
      </c>
      <c r="L350" s="45">
        <f>L216</f>
        <v>0</v>
      </c>
      <c r="M350" s="45">
        <f>M216</f>
        <v>0</v>
      </c>
      <c r="N350" s="45">
        <f>N216</f>
        <v>0</v>
      </c>
      <c r="O350" s="45">
        <f>O216</f>
        <v>0</v>
      </c>
      <c r="P350" s="45">
        <f>P216</f>
        <v>0</v>
      </c>
      <c r="Q350" s="45">
        <f>Q216</f>
        <v>0</v>
      </c>
      <c r="R350" s="45">
        <f>R216</f>
        <v>0</v>
      </c>
      <c r="S350" s="45">
        <f>S216</f>
        <v>0</v>
      </c>
      <c r="T350" s="45">
        <f>T216</f>
        <v>0</v>
      </c>
      <c r="U350" s="45">
        <f>U216</f>
        <v>0</v>
      </c>
      <c r="V350" s="45">
        <f>V216</f>
        <v>0</v>
      </c>
      <c r="W350" s="45">
        <f>W216</f>
        <v>0</v>
      </c>
      <c r="X350" s="45">
        <f>X216</f>
        <v>0</v>
      </c>
      <c r="Y350" s="45">
        <f>Y216</f>
        <v>0</v>
      </c>
      <c r="Z350" s="49">
        <f>Z216</f>
        <v>0</v>
      </c>
      <c r="AA350" s="391"/>
      <c r="AB350" s="8" t="str">
        <f t="shared" si="11"/>
        <v/>
      </c>
      <c r="AC350" s="3"/>
      <c r="AD350" s="1"/>
    </row>
    <row r="351" spans="2:30" ht="15" hidden="1" customHeight="1" thickTop="1" thickBot="1" x14ac:dyDescent="0.35">
      <c r="B351" s="1"/>
      <c r="C351" s="506" t="str">
        <f>IF(C217="","",C217)</f>
        <v/>
      </c>
      <c r="D351" s="507" t="str">
        <f>IF(D217="","",D217)</f>
        <v/>
      </c>
      <c r="E351" s="508">
        <f>E217</f>
        <v>0</v>
      </c>
      <c r="F351" s="490">
        <f>F217</f>
        <v>0</v>
      </c>
      <c r="G351" s="491">
        <f>G217</f>
        <v>0</v>
      </c>
      <c r="H351" s="491">
        <f>H217</f>
        <v>0</v>
      </c>
      <c r="I351" s="491">
        <f>I217</f>
        <v>0</v>
      </c>
      <c r="J351" s="491">
        <f>J217</f>
        <v>0</v>
      </c>
      <c r="K351" s="45">
        <f>K217</f>
        <v>0</v>
      </c>
      <c r="L351" s="45">
        <f>L217</f>
        <v>0</v>
      </c>
      <c r="M351" s="45">
        <f>M217</f>
        <v>0</v>
      </c>
      <c r="N351" s="45">
        <f>N217</f>
        <v>0</v>
      </c>
      <c r="O351" s="45">
        <f>O217</f>
        <v>0</v>
      </c>
      <c r="P351" s="45">
        <f>P217</f>
        <v>0</v>
      </c>
      <c r="Q351" s="45">
        <f>Q217</f>
        <v>0</v>
      </c>
      <c r="R351" s="45">
        <f>R217</f>
        <v>0</v>
      </c>
      <c r="S351" s="45">
        <f>S217</f>
        <v>0</v>
      </c>
      <c r="T351" s="45">
        <f>T217</f>
        <v>0</v>
      </c>
      <c r="U351" s="45">
        <f>U217</f>
        <v>0</v>
      </c>
      <c r="V351" s="45">
        <f>V217</f>
        <v>0</v>
      </c>
      <c r="W351" s="45">
        <f>W217</f>
        <v>0</v>
      </c>
      <c r="X351" s="45">
        <f>X217</f>
        <v>0</v>
      </c>
      <c r="Y351" s="45">
        <f>Y217</f>
        <v>0</v>
      </c>
      <c r="Z351" s="49">
        <f>Z217</f>
        <v>0</v>
      </c>
      <c r="AA351" s="391"/>
      <c r="AB351" s="8" t="str">
        <f t="shared" si="11"/>
        <v/>
      </c>
      <c r="AC351" s="3"/>
      <c r="AD351" s="1"/>
    </row>
    <row r="352" spans="2:30" ht="15" hidden="1" customHeight="1" thickTop="1" thickBot="1" x14ac:dyDescent="0.35">
      <c r="B352" s="1"/>
      <c r="C352" s="506" t="str">
        <f>IF(C218="","",C218)</f>
        <v/>
      </c>
      <c r="D352" s="507" t="str">
        <f>IF(D218="","",D218)</f>
        <v/>
      </c>
      <c r="E352" s="508">
        <f>E218</f>
        <v>0</v>
      </c>
      <c r="F352" s="490">
        <f>F218</f>
        <v>0</v>
      </c>
      <c r="G352" s="491">
        <f>G218</f>
        <v>0</v>
      </c>
      <c r="H352" s="491">
        <f>H218</f>
        <v>0</v>
      </c>
      <c r="I352" s="491">
        <f>I218</f>
        <v>0</v>
      </c>
      <c r="J352" s="491">
        <f>J218</f>
        <v>0</v>
      </c>
      <c r="K352" s="45">
        <f>K218</f>
        <v>0</v>
      </c>
      <c r="L352" s="45">
        <f>L218</f>
        <v>0</v>
      </c>
      <c r="M352" s="45">
        <f>M218</f>
        <v>0</v>
      </c>
      <c r="N352" s="45">
        <f>N218</f>
        <v>0</v>
      </c>
      <c r="O352" s="45">
        <f>O218</f>
        <v>0</v>
      </c>
      <c r="P352" s="45">
        <f>P218</f>
        <v>0</v>
      </c>
      <c r="Q352" s="45">
        <f>Q218</f>
        <v>0</v>
      </c>
      <c r="R352" s="45">
        <f>R218</f>
        <v>0</v>
      </c>
      <c r="S352" s="45">
        <f>S218</f>
        <v>0</v>
      </c>
      <c r="T352" s="45">
        <f>T218</f>
        <v>0</v>
      </c>
      <c r="U352" s="45">
        <f>U218</f>
        <v>0</v>
      </c>
      <c r="V352" s="45">
        <f>V218</f>
        <v>0</v>
      </c>
      <c r="W352" s="45">
        <f>W218</f>
        <v>0</v>
      </c>
      <c r="X352" s="45">
        <f>X218</f>
        <v>0</v>
      </c>
      <c r="Y352" s="45">
        <f>Y218</f>
        <v>0</v>
      </c>
      <c r="Z352" s="49">
        <f>Z218</f>
        <v>0</v>
      </c>
      <c r="AA352" s="391"/>
      <c r="AB352" s="8" t="str">
        <f t="shared" si="11"/>
        <v/>
      </c>
      <c r="AC352" s="3"/>
      <c r="AD352" s="1"/>
    </row>
    <row r="353" spans="2:36" ht="15" hidden="1" customHeight="1" thickTop="1" thickBot="1" x14ac:dyDescent="0.35">
      <c r="B353" s="1"/>
      <c r="C353" s="506" t="str">
        <f>IF(C219="","",C219)</f>
        <v/>
      </c>
      <c r="D353" s="507" t="str">
        <f>IF(D219="","",D219)</f>
        <v/>
      </c>
      <c r="E353" s="508">
        <f>E219</f>
        <v>0</v>
      </c>
      <c r="F353" s="490">
        <f>F219</f>
        <v>0</v>
      </c>
      <c r="G353" s="491">
        <f>G219</f>
        <v>0</v>
      </c>
      <c r="H353" s="491">
        <f>H219</f>
        <v>0</v>
      </c>
      <c r="I353" s="491">
        <f>I219</f>
        <v>0</v>
      </c>
      <c r="J353" s="491">
        <f>J219</f>
        <v>0</v>
      </c>
      <c r="K353" s="45">
        <f>K219</f>
        <v>0</v>
      </c>
      <c r="L353" s="45">
        <f>L219</f>
        <v>0</v>
      </c>
      <c r="M353" s="45">
        <f>M219</f>
        <v>0</v>
      </c>
      <c r="N353" s="45">
        <f>N219</f>
        <v>0</v>
      </c>
      <c r="O353" s="45">
        <f>O219</f>
        <v>0</v>
      </c>
      <c r="P353" s="45">
        <f>P219</f>
        <v>0</v>
      </c>
      <c r="Q353" s="45">
        <f>Q219</f>
        <v>0</v>
      </c>
      <c r="R353" s="45">
        <f>R219</f>
        <v>0</v>
      </c>
      <c r="S353" s="45">
        <f>S219</f>
        <v>0</v>
      </c>
      <c r="T353" s="45">
        <f>T219</f>
        <v>0</v>
      </c>
      <c r="U353" s="45">
        <f>U219</f>
        <v>0</v>
      </c>
      <c r="V353" s="45">
        <f>V219</f>
        <v>0</v>
      </c>
      <c r="W353" s="45">
        <f>W219</f>
        <v>0</v>
      </c>
      <c r="X353" s="45">
        <f>X219</f>
        <v>0</v>
      </c>
      <c r="Y353" s="45">
        <f>Y219</f>
        <v>0</v>
      </c>
      <c r="Z353" s="49">
        <f>Z219</f>
        <v>0</v>
      </c>
      <c r="AA353" s="391"/>
      <c r="AB353" s="8" t="str">
        <f t="shared" si="11"/>
        <v/>
      </c>
      <c r="AC353" s="3"/>
      <c r="AD353" s="1"/>
    </row>
    <row r="354" spans="2:36" ht="15" hidden="1" customHeight="1" thickTop="1" thickBot="1" x14ac:dyDescent="0.35">
      <c r="B354" s="1"/>
      <c r="C354" s="506" t="str">
        <f>IF(C220="","",C220)</f>
        <v/>
      </c>
      <c r="D354" s="507" t="str">
        <f>IF(D220="","",D220)</f>
        <v/>
      </c>
      <c r="E354" s="508">
        <f>E220</f>
        <v>0</v>
      </c>
      <c r="F354" s="490">
        <f>F220</f>
        <v>0</v>
      </c>
      <c r="G354" s="491">
        <f>G220</f>
        <v>0</v>
      </c>
      <c r="H354" s="491">
        <f>H220</f>
        <v>0</v>
      </c>
      <c r="I354" s="491">
        <f>I220</f>
        <v>0</v>
      </c>
      <c r="J354" s="491">
        <f>J220</f>
        <v>0</v>
      </c>
      <c r="K354" s="45">
        <f>K220</f>
        <v>0</v>
      </c>
      <c r="L354" s="45">
        <f>L220</f>
        <v>0</v>
      </c>
      <c r="M354" s="45">
        <f>M220</f>
        <v>0</v>
      </c>
      <c r="N354" s="45">
        <f>N220</f>
        <v>0</v>
      </c>
      <c r="O354" s="45">
        <f>O220</f>
        <v>0</v>
      </c>
      <c r="P354" s="45">
        <f>P220</f>
        <v>0</v>
      </c>
      <c r="Q354" s="45">
        <f>Q220</f>
        <v>0</v>
      </c>
      <c r="R354" s="45">
        <f>R220</f>
        <v>0</v>
      </c>
      <c r="S354" s="45">
        <f>S220</f>
        <v>0</v>
      </c>
      <c r="T354" s="45">
        <f>T220</f>
        <v>0</v>
      </c>
      <c r="U354" s="45">
        <f>U220</f>
        <v>0</v>
      </c>
      <c r="V354" s="45">
        <f>V220</f>
        <v>0</v>
      </c>
      <c r="W354" s="45">
        <f>W220</f>
        <v>0</v>
      </c>
      <c r="X354" s="45">
        <f>X220</f>
        <v>0</v>
      </c>
      <c r="Y354" s="45">
        <f>Y220</f>
        <v>0</v>
      </c>
      <c r="Z354" s="49">
        <f>Z220</f>
        <v>0</v>
      </c>
      <c r="AA354" s="391"/>
      <c r="AB354" s="8" t="str">
        <f t="shared" si="11"/>
        <v/>
      </c>
      <c r="AC354" s="3"/>
      <c r="AD354" s="1"/>
    </row>
    <row r="355" spans="2:36" ht="15" hidden="1" customHeight="1" thickTop="1" thickBot="1" x14ac:dyDescent="0.35">
      <c r="B355" s="1"/>
      <c r="C355" s="506" t="str">
        <f>IF(C221="","",C221)</f>
        <v/>
      </c>
      <c r="D355" s="507" t="str">
        <f>IF(D221="","",D221)</f>
        <v/>
      </c>
      <c r="E355" s="508">
        <f>E221</f>
        <v>0</v>
      </c>
      <c r="F355" s="490">
        <f>F221</f>
        <v>0</v>
      </c>
      <c r="G355" s="491">
        <f>G221</f>
        <v>0</v>
      </c>
      <c r="H355" s="491">
        <f>H221</f>
        <v>0</v>
      </c>
      <c r="I355" s="491">
        <f>I221</f>
        <v>0</v>
      </c>
      <c r="J355" s="491">
        <f>J221</f>
        <v>0</v>
      </c>
      <c r="K355" s="45">
        <f>K221</f>
        <v>0</v>
      </c>
      <c r="L355" s="45">
        <f>L221</f>
        <v>0</v>
      </c>
      <c r="M355" s="45">
        <f>M221</f>
        <v>0</v>
      </c>
      <c r="N355" s="45">
        <f>N221</f>
        <v>0</v>
      </c>
      <c r="O355" s="45">
        <f>O221</f>
        <v>0</v>
      </c>
      <c r="P355" s="45">
        <f>P221</f>
        <v>0</v>
      </c>
      <c r="Q355" s="45">
        <f>Q221</f>
        <v>0</v>
      </c>
      <c r="R355" s="45">
        <f>R221</f>
        <v>0</v>
      </c>
      <c r="S355" s="45">
        <f>S221</f>
        <v>0</v>
      </c>
      <c r="T355" s="45">
        <f>T221</f>
        <v>0</v>
      </c>
      <c r="U355" s="45">
        <f>U221</f>
        <v>0</v>
      </c>
      <c r="V355" s="45">
        <f>V221</f>
        <v>0</v>
      </c>
      <c r="W355" s="45">
        <f>W221</f>
        <v>0</v>
      </c>
      <c r="X355" s="45">
        <f>X221</f>
        <v>0</v>
      </c>
      <c r="Y355" s="45">
        <f>Y221</f>
        <v>0</v>
      </c>
      <c r="Z355" s="49">
        <f>Z221</f>
        <v>0</v>
      </c>
      <c r="AA355" s="391"/>
      <c r="AB355" s="8" t="str">
        <f t="shared" si="11"/>
        <v/>
      </c>
      <c r="AC355" s="3"/>
      <c r="AD355" s="1"/>
    </row>
    <row r="356" spans="2:36" ht="15" hidden="1" customHeight="1" thickTop="1" thickBot="1" x14ac:dyDescent="0.35">
      <c r="B356" s="1"/>
      <c r="C356" s="506" t="str">
        <f>IF(C222="","",C222)</f>
        <v/>
      </c>
      <c r="D356" s="507" t="str">
        <f>IF(D222="","",D222)</f>
        <v/>
      </c>
      <c r="E356" s="508">
        <f>E222</f>
        <v>0</v>
      </c>
      <c r="F356" s="490">
        <f>F222</f>
        <v>0</v>
      </c>
      <c r="G356" s="491">
        <f>G222</f>
        <v>0</v>
      </c>
      <c r="H356" s="491">
        <f>H222</f>
        <v>0</v>
      </c>
      <c r="I356" s="491">
        <f>I222</f>
        <v>0</v>
      </c>
      <c r="J356" s="491">
        <f>J222</f>
        <v>0</v>
      </c>
      <c r="K356" s="45">
        <f>K222</f>
        <v>0</v>
      </c>
      <c r="L356" s="45">
        <f>L222</f>
        <v>0</v>
      </c>
      <c r="M356" s="45">
        <f>M222</f>
        <v>0</v>
      </c>
      <c r="N356" s="45">
        <f>N222</f>
        <v>0</v>
      </c>
      <c r="O356" s="45">
        <f>O222</f>
        <v>0</v>
      </c>
      <c r="P356" s="45">
        <f>P222</f>
        <v>0</v>
      </c>
      <c r="Q356" s="45">
        <f>Q222</f>
        <v>0</v>
      </c>
      <c r="R356" s="45">
        <f>R222</f>
        <v>0</v>
      </c>
      <c r="S356" s="45">
        <f>S222</f>
        <v>0</v>
      </c>
      <c r="T356" s="45">
        <f>T222</f>
        <v>0</v>
      </c>
      <c r="U356" s="45">
        <f>U222</f>
        <v>0</v>
      </c>
      <c r="V356" s="45">
        <f>V222</f>
        <v>0</v>
      </c>
      <c r="W356" s="45">
        <f>W222</f>
        <v>0</v>
      </c>
      <c r="X356" s="45">
        <f>X222</f>
        <v>0</v>
      </c>
      <c r="Y356" s="45">
        <f>Y222</f>
        <v>0</v>
      </c>
      <c r="Z356" s="49">
        <f>Z222</f>
        <v>0</v>
      </c>
      <c r="AA356" s="391"/>
      <c r="AB356" s="8" t="str">
        <f t="shared" si="11"/>
        <v/>
      </c>
      <c r="AC356" s="3"/>
      <c r="AD356" s="1"/>
    </row>
    <row r="357" spans="2:36" ht="15" hidden="1" customHeight="1" thickTop="1" thickBot="1" x14ac:dyDescent="0.35">
      <c r="B357" s="1"/>
      <c r="C357" s="506" t="str">
        <f>IF(C223="","",C223)</f>
        <v/>
      </c>
      <c r="D357" s="507" t="str">
        <f>IF(D223="","",D223)</f>
        <v/>
      </c>
      <c r="E357" s="508">
        <f>E223</f>
        <v>0</v>
      </c>
      <c r="F357" s="490">
        <f>F223</f>
        <v>0</v>
      </c>
      <c r="G357" s="491">
        <f>G223</f>
        <v>0</v>
      </c>
      <c r="H357" s="491">
        <f>H223</f>
        <v>0</v>
      </c>
      <c r="I357" s="491">
        <f>I223</f>
        <v>0</v>
      </c>
      <c r="J357" s="491">
        <f>J223</f>
        <v>0</v>
      </c>
      <c r="K357" s="45">
        <f>K223</f>
        <v>0</v>
      </c>
      <c r="L357" s="45">
        <f>L223</f>
        <v>0</v>
      </c>
      <c r="M357" s="45">
        <f>M223</f>
        <v>0</v>
      </c>
      <c r="N357" s="45">
        <f>N223</f>
        <v>0</v>
      </c>
      <c r="O357" s="45">
        <f>O223</f>
        <v>0</v>
      </c>
      <c r="P357" s="45">
        <f>P223</f>
        <v>0</v>
      </c>
      <c r="Q357" s="45">
        <f>Q223</f>
        <v>0</v>
      </c>
      <c r="R357" s="45">
        <f>R223</f>
        <v>0</v>
      </c>
      <c r="S357" s="45">
        <f>S223</f>
        <v>0</v>
      </c>
      <c r="T357" s="45">
        <f>T223</f>
        <v>0</v>
      </c>
      <c r="U357" s="45">
        <f>U223</f>
        <v>0</v>
      </c>
      <c r="V357" s="45">
        <f>V223</f>
        <v>0</v>
      </c>
      <c r="W357" s="45">
        <f>W223</f>
        <v>0</v>
      </c>
      <c r="X357" s="45">
        <f>X223</f>
        <v>0</v>
      </c>
      <c r="Y357" s="45">
        <f>Y223</f>
        <v>0</v>
      </c>
      <c r="Z357" s="49">
        <f>Z223</f>
        <v>0</v>
      </c>
      <c r="AA357" s="391"/>
      <c r="AB357" s="8" t="str">
        <f t="shared" si="11"/>
        <v/>
      </c>
      <c r="AC357" s="3"/>
      <c r="AD357" s="1"/>
    </row>
    <row r="358" spans="2:36" ht="15" hidden="1" customHeight="1" thickTop="1" thickBot="1" x14ac:dyDescent="0.35">
      <c r="B358" s="1"/>
      <c r="C358" s="506" t="str">
        <f>IF(C224="","",C224)</f>
        <v/>
      </c>
      <c r="D358" s="507" t="str">
        <f>IF(D224="","",D224)</f>
        <v/>
      </c>
      <c r="E358" s="508">
        <f>E224</f>
        <v>0</v>
      </c>
      <c r="F358" s="490">
        <f>F224</f>
        <v>0</v>
      </c>
      <c r="G358" s="491">
        <f>G224</f>
        <v>0</v>
      </c>
      <c r="H358" s="491">
        <f>H224</f>
        <v>0</v>
      </c>
      <c r="I358" s="491">
        <f>I224</f>
        <v>0</v>
      </c>
      <c r="J358" s="491">
        <f>J224</f>
        <v>0</v>
      </c>
      <c r="K358" s="45">
        <f>K224</f>
        <v>0</v>
      </c>
      <c r="L358" s="45">
        <f>L224</f>
        <v>0</v>
      </c>
      <c r="M358" s="45">
        <f>M224</f>
        <v>0</v>
      </c>
      <c r="N358" s="45">
        <f>N224</f>
        <v>0</v>
      </c>
      <c r="O358" s="45">
        <f>O224</f>
        <v>0</v>
      </c>
      <c r="P358" s="45">
        <f>P224</f>
        <v>0</v>
      </c>
      <c r="Q358" s="45">
        <f>Q224</f>
        <v>0</v>
      </c>
      <c r="R358" s="45">
        <f>R224</f>
        <v>0</v>
      </c>
      <c r="S358" s="45">
        <f>S224</f>
        <v>0</v>
      </c>
      <c r="T358" s="45">
        <f>T224</f>
        <v>0</v>
      </c>
      <c r="U358" s="45">
        <f>U224</f>
        <v>0</v>
      </c>
      <c r="V358" s="45">
        <f>V224</f>
        <v>0</v>
      </c>
      <c r="W358" s="45">
        <f>W224</f>
        <v>0</v>
      </c>
      <c r="X358" s="45">
        <f>X224</f>
        <v>0</v>
      </c>
      <c r="Y358" s="45">
        <f>Y224</f>
        <v>0</v>
      </c>
      <c r="Z358" s="49">
        <f>Z224</f>
        <v>0</v>
      </c>
      <c r="AA358" s="391"/>
      <c r="AB358" s="8" t="str">
        <f t="shared" si="11"/>
        <v/>
      </c>
      <c r="AC358" s="3"/>
      <c r="AD358" s="1"/>
    </row>
    <row r="359" spans="2:36" ht="15" hidden="1" customHeight="1" thickTop="1" thickBot="1" x14ac:dyDescent="0.35">
      <c r="B359" s="1"/>
      <c r="C359" s="506" t="str">
        <f>IF(C225="","",C225)</f>
        <v/>
      </c>
      <c r="D359" s="507" t="str">
        <f>IF(D225="","",D225)</f>
        <v/>
      </c>
      <c r="E359" s="508">
        <f>E225</f>
        <v>0</v>
      </c>
      <c r="F359" s="490">
        <f>F225</f>
        <v>0</v>
      </c>
      <c r="G359" s="491">
        <f>G225</f>
        <v>0</v>
      </c>
      <c r="H359" s="491">
        <f>H225</f>
        <v>0</v>
      </c>
      <c r="I359" s="491">
        <f>I225</f>
        <v>0</v>
      </c>
      <c r="J359" s="491">
        <f>J225</f>
        <v>0</v>
      </c>
      <c r="K359" s="45">
        <f>K225</f>
        <v>0</v>
      </c>
      <c r="L359" s="45">
        <f>L225</f>
        <v>0</v>
      </c>
      <c r="M359" s="45">
        <f>M225</f>
        <v>0</v>
      </c>
      <c r="N359" s="45">
        <f>N225</f>
        <v>0</v>
      </c>
      <c r="O359" s="45">
        <f>O225</f>
        <v>0</v>
      </c>
      <c r="P359" s="45">
        <f>P225</f>
        <v>0</v>
      </c>
      <c r="Q359" s="45">
        <f>Q225</f>
        <v>0</v>
      </c>
      <c r="R359" s="45">
        <f>R225</f>
        <v>0</v>
      </c>
      <c r="S359" s="45">
        <f>S225</f>
        <v>0</v>
      </c>
      <c r="T359" s="45">
        <f>T225</f>
        <v>0</v>
      </c>
      <c r="U359" s="45">
        <f>U225</f>
        <v>0</v>
      </c>
      <c r="V359" s="45">
        <f>V225</f>
        <v>0</v>
      </c>
      <c r="W359" s="45">
        <f>W225</f>
        <v>0</v>
      </c>
      <c r="X359" s="45">
        <f>X225</f>
        <v>0</v>
      </c>
      <c r="Y359" s="45">
        <f>Y225</f>
        <v>0</v>
      </c>
      <c r="Z359" s="49">
        <f>Z225</f>
        <v>0</v>
      </c>
      <c r="AA359" s="391"/>
      <c r="AB359" s="8" t="str">
        <f t="shared" si="11"/>
        <v/>
      </c>
      <c r="AC359" s="3"/>
      <c r="AD359" s="1"/>
    </row>
    <row r="360" spans="2:36" ht="15" hidden="1" customHeight="1" thickTop="1" thickBot="1" x14ac:dyDescent="0.35">
      <c r="B360" s="1"/>
      <c r="C360" s="506" t="str">
        <f>IF(C226="","",C226)</f>
        <v/>
      </c>
      <c r="D360" s="507" t="str">
        <f>IF(D226="","",D226)</f>
        <v/>
      </c>
      <c r="E360" s="508">
        <f>E226</f>
        <v>0</v>
      </c>
      <c r="F360" s="490">
        <f>F226</f>
        <v>0</v>
      </c>
      <c r="G360" s="491">
        <f>G226</f>
        <v>0</v>
      </c>
      <c r="H360" s="491">
        <f>H226</f>
        <v>0</v>
      </c>
      <c r="I360" s="491">
        <f>I226</f>
        <v>0</v>
      </c>
      <c r="J360" s="491">
        <f>J226</f>
        <v>0</v>
      </c>
      <c r="K360" s="45">
        <f>K226</f>
        <v>0</v>
      </c>
      <c r="L360" s="45">
        <f>L226</f>
        <v>0</v>
      </c>
      <c r="M360" s="45">
        <f>M226</f>
        <v>0</v>
      </c>
      <c r="N360" s="45">
        <f>N226</f>
        <v>0</v>
      </c>
      <c r="O360" s="45">
        <f>O226</f>
        <v>0</v>
      </c>
      <c r="P360" s="45">
        <f>P226</f>
        <v>0</v>
      </c>
      <c r="Q360" s="45">
        <f>Q226</f>
        <v>0</v>
      </c>
      <c r="R360" s="45">
        <f>R226</f>
        <v>0</v>
      </c>
      <c r="S360" s="45">
        <f>S226</f>
        <v>0</v>
      </c>
      <c r="T360" s="45">
        <f>T226</f>
        <v>0</v>
      </c>
      <c r="U360" s="45">
        <f>U226</f>
        <v>0</v>
      </c>
      <c r="V360" s="45">
        <f>V226</f>
        <v>0</v>
      </c>
      <c r="W360" s="45">
        <f>W226</f>
        <v>0</v>
      </c>
      <c r="X360" s="45">
        <f>X226</f>
        <v>0</v>
      </c>
      <c r="Y360" s="45">
        <f>Y226</f>
        <v>0</v>
      </c>
      <c r="Z360" s="49">
        <f>Z226</f>
        <v>0</v>
      </c>
      <c r="AA360" s="391"/>
      <c r="AB360" s="8" t="str">
        <f t="shared" si="11"/>
        <v/>
      </c>
      <c r="AC360" s="3"/>
      <c r="AD360" s="1"/>
    </row>
    <row r="361" spans="2:36" ht="15" hidden="1" customHeight="1" thickTop="1" thickBot="1" x14ac:dyDescent="0.35">
      <c r="B361" s="1"/>
      <c r="C361" s="506" t="str">
        <f>IF(C227="","",C227)</f>
        <v/>
      </c>
      <c r="D361" s="507" t="str">
        <f>IF(D227="","",D227)</f>
        <v/>
      </c>
      <c r="E361" s="508">
        <f>E227</f>
        <v>0</v>
      </c>
      <c r="F361" s="490">
        <f>F227</f>
        <v>0</v>
      </c>
      <c r="G361" s="491">
        <f>G227</f>
        <v>0</v>
      </c>
      <c r="H361" s="491">
        <f>H227</f>
        <v>0</v>
      </c>
      <c r="I361" s="491">
        <f>I227</f>
        <v>0</v>
      </c>
      <c r="J361" s="491">
        <f>J227</f>
        <v>0</v>
      </c>
      <c r="K361" s="45">
        <f>K227</f>
        <v>0</v>
      </c>
      <c r="L361" s="45">
        <f>L227</f>
        <v>0</v>
      </c>
      <c r="M361" s="45">
        <f>M227</f>
        <v>0</v>
      </c>
      <c r="N361" s="45">
        <f>N227</f>
        <v>0</v>
      </c>
      <c r="O361" s="45">
        <f>O227</f>
        <v>0</v>
      </c>
      <c r="P361" s="45">
        <f>P227</f>
        <v>0</v>
      </c>
      <c r="Q361" s="45">
        <f>Q227</f>
        <v>0</v>
      </c>
      <c r="R361" s="45">
        <f>R227</f>
        <v>0</v>
      </c>
      <c r="S361" s="45">
        <f>S227</f>
        <v>0</v>
      </c>
      <c r="T361" s="45">
        <f>T227</f>
        <v>0</v>
      </c>
      <c r="U361" s="45">
        <f>U227</f>
        <v>0</v>
      </c>
      <c r="V361" s="45">
        <f>V227</f>
        <v>0</v>
      </c>
      <c r="W361" s="45">
        <f>W227</f>
        <v>0</v>
      </c>
      <c r="X361" s="45">
        <f>X227</f>
        <v>0</v>
      </c>
      <c r="Y361" s="45">
        <f>Y227</f>
        <v>0</v>
      </c>
      <c r="Z361" s="49">
        <f>Z227</f>
        <v>0</v>
      </c>
      <c r="AA361" s="391"/>
      <c r="AB361" s="8" t="str">
        <f t="shared" si="11"/>
        <v/>
      </c>
      <c r="AC361" s="3"/>
      <c r="AD361" s="1"/>
    </row>
    <row r="362" spans="2:36" s="19" customFormat="1" ht="15" hidden="1" customHeight="1" thickTop="1" thickBot="1" x14ac:dyDescent="0.35">
      <c r="B362" s="154"/>
      <c r="C362" s="506" t="str">
        <f>IF(C228="","",C228)</f>
        <v/>
      </c>
      <c r="D362" s="507" t="str">
        <f>IF(D228="","",D228)</f>
        <v/>
      </c>
      <c r="E362" s="508">
        <f>E228</f>
        <v>0</v>
      </c>
      <c r="F362" s="490">
        <f>F228</f>
        <v>0</v>
      </c>
      <c r="G362" s="491">
        <f>G228</f>
        <v>0</v>
      </c>
      <c r="H362" s="491">
        <f>H228</f>
        <v>0</v>
      </c>
      <c r="I362" s="491">
        <f>I228</f>
        <v>0</v>
      </c>
      <c r="J362" s="491">
        <f>J228</f>
        <v>0</v>
      </c>
      <c r="K362" s="45">
        <f>K228</f>
        <v>0</v>
      </c>
      <c r="L362" s="45">
        <f>L228</f>
        <v>0</v>
      </c>
      <c r="M362" s="45">
        <f>M228</f>
        <v>0</v>
      </c>
      <c r="N362" s="45">
        <f>N228</f>
        <v>0</v>
      </c>
      <c r="O362" s="45">
        <f>O228</f>
        <v>0</v>
      </c>
      <c r="P362" s="45">
        <f>P228</f>
        <v>0</v>
      </c>
      <c r="Q362" s="45">
        <f>Q228</f>
        <v>0</v>
      </c>
      <c r="R362" s="45">
        <f>R228</f>
        <v>0</v>
      </c>
      <c r="S362" s="45">
        <f>S228</f>
        <v>0</v>
      </c>
      <c r="T362" s="45">
        <f>T228</f>
        <v>0</v>
      </c>
      <c r="U362" s="45">
        <f>U228</f>
        <v>0</v>
      </c>
      <c r="V362" s="45">
        <f>V228</f>
        <v>0</v>
      </c>
      <c r="W362" s="45">
        <f>W228</f>
        <v>0</v>
      </c>
      <c r="X362" s="45">
        <f>X228</f>
        <v>0</v>
      </c>
      <c r="Y362" s="45">
        <f>Y228</f>
        <v>0</v>
      </c>
      <c r="Z362" s="49">
        <f>Z228</f>
        <v>0</v>
      </c>
      <c r="AA362" s="397"/>
      <c r="AB362" s="13" t="str">
        <f t="shared" si="11"/>
        <v/>
      </c>
      <c r="AC362" s="155"/>
      <c r="AD362" s="154"/>
      <c r="AG362" s="156"/>
      <c r="AH362" s="156"/>
      <c r="AI362" s="156"/>
      <c r="AJ362" s="156"/>
    </row>
    <row r="363" spans="2:36" ht="15" hidden="1" customHeight="1" thickTop="1" thickBot="1" x14ac:dyDescent="0.35">
      <c r="B363" s="1"/>
      <c r="C363" s="506" t="str">
        <f>IF(C229="","",C229)</f>
        <v/>
      </c>
      <c r="D363" s="507" t="str">
        <f>IF(D229="","",D229)</f>
        <v/>
      </c>
      <c r="E363" s="508">
        <f>E229</f>
        <v>0</v>
      </c>
      <c r="F363" s="490">
        <f>F229</f>
        <v>0</v>
      </c>
      <c r="G363" s="491">
        <f>G229</f>
        <v>0</v>
      </c>
      <c r="H363" s="491">
        <f>H229</f>
        <v>0</v>
      </c>
      <c r="I363" s="491">
        <f>I229</f>
        <v>0</v>
      </c>
      <c r="J363" s="491">
        <f>J229</f>
        <v>0</v>
      </c>
      <c r="K363" s="45">
        <f>K229</f>
        <v>0</v>
      </c>
      <c r="L363" s="45">
        <f>L229</f>
        <v>0</v>
      </c>
      <c r="M363" s="45">
        <f>M229</f>
        <v>0</v>
      </c>
      <c r="N363" s="45">
        <f>N229</f>
        <v>0</v>
      </c>
      <c r="O363" s="45">
        <f>O229</f>
        <v>0</v>
      </c>
      <c r="P363" s="45">
        <f>P229</f>
        <v>0</v>
      </c>
      <c r="Q363" s="45">
        <f>Q229</f>
        <v>0</v>
      </c>
      <c r="R363" s="45">
        <f>R229</f>
        <v>0</v>
      </c>
      <c r="S363" s="45">
        <f>S229</f>
        <v>0</v>
      </c>
      <c r="T363" s="45">
        <f>T229</f>
        <v>0</v>
      </c>
      <c r="U363" s="45">
        <f>U229</f>
        <v>0</v>
      </c>
      <c r="V363" s="45">
        <f>V229</f>
        <v>0</v>
      </c>
      <c r="W363" s="45">
        <f>W229</f>
        <v>0</v>
      </c>
      <c r="X363" s="45">
        <f>X229</f>
        <v>0</v>
      </c>
      <c r="Y363" s="45">
        <f>Y229</f>
        <v>0</v>
      </c>
      <c r="Z363" s="49">
        <f>Z229</f>
        <v>0</v>
      </c>
      <c r="AA363" s="391"/>
      <c r="AB363" s="8" t="str">
        <f t="shared" si="11"/>
        <v/>
      </c>
      <c r="AC363" s="3"/>
      <c r="AD363" s="1"/>
    </row>
    <row r="364" spans="2:36" ht="15" hidden="1" customHeight="1" thickTop="1" thickBot="1" x14ac:dyDescent="0.35">
      <c r="B364" s="1"/>
      <c r="C364" s="506" t="str">
        <f>IF(C230="","",C230)</f>
        <v/>
      </c>
      <c r="D364" s="507" t="str">
        <f>IF(D230="","",D230)</f>
        <v/>
      </c>
      <c r="E364" s="508">
        <f>E230</f>
        <v>0</v>
      </c>
      <c r="F364" s="490">
        <f>F230</f>
        <v>0</v>
      </c>
      <c r="G364" s="491">
        <f>G230</f>
        <v>0</v>
      </c>
      <c r="H364" s="491">
        <f>H230</f>
        <v>0</v>
      </c>
      <c r="I364" s="491">
        <f>I230</f>
        <v>0</v>
      </c>
      <c r="J364" s="491">
        <f>J230</f>
        <v>0</v>
      </c>
      <c r="K364" s="45">
        <f>K230</f>
        <v>0</v>
      </c>
      <c r="L364" s="45">
        <f>L230</f>
        <v>0</v>
      </c>
      <c r="M364" s="45">
        <f>M230</f>
        <v>0</v>
      </c>
      <c r="N364" s="45">
        <f>N230</f>
        <v>0</v>
      </c>
      <c r="O364" s="45">
        <f>O230</f>
        <v>0</v>
      </c>
      <c r="P364" s="45">
        <f>P230</f>
        <v>0</v>
      </c>
      <c r="Q364" s="45">
        <f>Q230</f>
        <v>0</v>
      </c>
      <c r="R364" s="45">
        <f>R230</f>
        <v>0</v>
      </c>
      <c r="S364" s="45">
        <f>S230</f>
        <v>0</v>
      </c>
      <c r="T364" s="45">
        <f>T230</f>
        <v>0</v>
      </c>
      <c r="U364" s="45">
        <f>U230</f>
        <v>0</v>
      </c>
      <c r="V364" s="45">
        <f>V230</f>
        <v>0</v>
      </c>
      <c r="W364" s="45">
        <f>W230</f>
        <v>0</v>
      </c>
      <c r="X364" s="45">
        <f>X230</f>
        <v>0</v>
      </c>
      <c r="Y364" s="45">
        <f>Y230</f>
        <v>0</v>
      </c>
      <c r="Z364" s="49">
        <f>Z230</f>
        <v>0</v>
      </c>
      <c r="AA364" s="391"/>
      <c r="AB364" s="8" t="str">
        <f t="shared" si="11"/>
        <v/>
      </c>
      <c r="AC364" s="3"/>
      <c r="AD364" s="1"/>
    </row>
    <row r="365" spans="2:36" ht="15" hidden="1" customHeight="1" thickTop="1" thickBot="1" x14ac:dyDescent="0.35">
      <c r="B365" s="1"/>
      <c r="C365" s="506" t="str">
        <f>IF(C231="","",C231)</f>
        <v/>
      </c>
      <c r="D365" s="507" t="str">
        <f>IF(D231="","",D231)</f>
        <v/>
      </c>
      <c r="E365" s="508">
        <f>E231</f>
        <v>0</v>
      </c>
      <c r="F365" s="490">
        <f>F231</f>
        <v>0</v>
      </c>
      <c r="G365" s="491">
        <f>G231</f>
        <v>0</v>
      </c>
      <c r="H365" s="491">
        <f>H231</f>
        <v>0</v>
      </c>
      <c r="I365" s="491">
        <f>I231</f>
        <v>0</v>
      </c>
      <c r="J365" s="491">
        <f>J231</f>
        <v>0</v>
      </c>
      <c r="K365" s="45">
        <f>K231</f>
        <v>0</v>
      </c>
      <c r="L365" s="45">
        <f>L231</f>
        <v>0</v>
      </c>
      <c r="M365" s="45">
        <f>M231</f>
        <v>0</v>
      </c>
      <c r="N365" s="45">
        <f>N231</f>
        <v>0</v>
      </c>
      <c r="O365" s="45">
        <f>O231</f>
        <v>0</v>
      </c>
      <c r="P365" s="45">
        <f>P231</f>
        <v>0</v>
      </c>
      <c r="Q365" s="45">
        <f>Q231</f>
        <v>0</v>
      </c>
      <c r="R365" s="45">
        <f>R231</f>
        <v>0</v>
      </c>
      <c r="S365" s="45">
        <f>S231</f>
        <v>0</v>
      </c>
      <c r="T365" s="45">
        <f>T231</f>
        <v>0</v>
      </c>
      <c r="U365" s="45">
        <f>U231</f>
        <v>0</v>
      </c>
      <c r="V365" s="45">
        <f>V231</f>
        <v>0</v>
      </c>
      <c r="W365" s="45">
        <f>W231</f>
        <v>0</v>
      </c>
      <c r="X365" s="45">
        <f>X231</f>
        <v>0</v>
      </c>
      <c r="Y365" s="45">
        <f>Y231</f>
        <v>0</v>
      </c>
      <c r="Z365" s="49">
        <f>Z231</f>
        <v>0</v>
      </c>
      <c r="AA365" s="391"/>
      <c r="AB365" s="8" t="str">
        <f t="shared" si="11"/>
        <v/>
      </c>
      <c r="AC365" s="3"/>
      <c r="AD365" s="1"/>
    </row>
    <row r="366" spans="2:36" ht="15" hidden="1" customHeight="1" thickTop="1" thickBot="1" x14ac:dyDescent="0.35">
      <c r="B366" s="1"/>
      <c r="C366" s="506" t="str">
        <f>IF(C232="","",C232)</f>
        <v/>
      </c>
      <c r="D366" s="507" t="str">
        <f>IF(D232="","",D232)</f>
        <v/>
      </c>
      <c r="E366" s="508">
        <f>E232</f>
        <v>0</v>
      </c>
      <c r="F366" s="490">
        <f>F232</f>
        <v>0</v>
      </c>
      <c r="G366" s="491">
        <f>G232</f>
        <v>0</v>
      </c>
      <c r="H366" s="491">
        <f>H232</f>
        <v>0</v>
      </c>
      <c r="I366" s="491">
        <f>I232</f>
        <v>0</v>
      </c>
      <c r="J366" s="491">
        <f>J232</f>
        <v>0</v>
      </c>
      <c r="K366" s="45">
        <f>K232</f>
        <v>0</v>
      </c>
      <c r="L366" s="45">
        <f>L232</f>
        <v>0</v>
      </c>
      <c r="M366" s="45">
        <f>M232</f>
        <v>0</v>
      </c>
      <c r="N366" s="45">
        <f>N232</f>
        <v>0</v>
      </c>
      <c r="O366" s="45">
        <f>O232</f>
        <v>0</v>
      </c>
      <c r="P366" s="45">
        <f>P232</f>
        <v>0</v>
      </c>
      <c r="Q366" s="45">
        <f>Q232</f>
        <v>0</v>
      </c>
      <c r="R366" s="45">
        <f>R232</f>
        <v>0</v>
      </c>
      <c r="S366" s="45">
        <f>S232</f>
        <v>0</v>
      </c>
      <c r="T366" s="45">
        <f>T232</f>
        <v>0</v>
      </c>
      <c r="U366" s="45">
        <f>U232</f>
        <v>0</v>
      </c>
      <c r="V366" s="45">
        <f>V232</f>
        <v>0</v>
      </c>
      <c r="W366" s="45">
        <f>W232</f>
        <v>0</v>
      </c>
      <c r="X366" s="45">
        <f>X232</f>
        <v>0</v>
      </c>
      <c r="Y366" s="45">
        <f>Y232</f>
        <v>0</v>
      </c>
      <c r="Z366" s="49">
        <f>Z232</f>
        <v>0</v>
      </c>
      <c r="AA366" s="391"/>
      <c r="AB366" s="8" t="str">
        <f t="shared" si="11"/>
        <v/>
      </c>
      <c r="AC366" s="3"/>
      <c r="AD366" s="1"/>
    </row>
    <row r="367" spans="2:36" ht="15" hidden="1" customHeight="1" thickTop="1" thickBot="1" x14ac:dyDescent="0.35">
      <c r="B367" s="1"/>
      <c r="C367" s="506" t="str">
        <f>IF(C233="","",C233)</f>
        <v/>
      </c>
      <c r="D367" s="507" t="str">
        <f>IF(D233="","",D233)</f>
        <v/>
      </c>
      <c r="E367" s="508">
        <f>E233</f>
        <v>0</v>
      </c>
      <c r="F367" s="490">
        <f>F233</f>
        <v>0</v>
      </c>
      <c r="G367" s="491">
        <f>G233</f>
        <v>0</v>
      </c>
      <c r="H367" s="491">
        <f>H233</f>
        <v>0</v>
      </c>
      <c r="I367" s="491">
        <f>I233</f>
        <v>0</v>
      </c>
      <c r="J367" s="491">
        <f>J233</f>
        <v>0</v>
      </c>
      <c r="K367" s="45">
        <f>K233</f>
        <v>0</v>
      </c>
      <c r="L367" s="45">
        <f>L233</f>
        <v>0</v>
      </c>
      <c r="M367" s="45">
        <f>M233</f>
        <v>0</v>
      </c>
      <c r="N367" s="45">
        <f>N233</f>
        <v>0</v>
      </c>
      <c r="O367" s="45">
        <f>O233</f>
        <v>0</v>
      </c>
      <c r="P367" s="45">
        <f>P233</f>
        <v>0</v>
      </c>
      <c r="Q367" s="45">
        <f>Q233</f>
        <v>0</v>
      </c>
      <c r="R367" s="45">
        <f>R233</f>
        <v>0</v>
      </c>
      <c r="S367" s="45">
        <f>S233</f>
        <v>0</v>
      </c>
      <c r="T367" s="45">
        <f>T233</f>
        <v>0</v>
      </c>
      <c r="U367" s="45">
        <f>U233</f>
        <v>0</v>
      </c>
      <c r="V367" s="45">
        <f>V233</f>
        <v>0</v>
      </c>
      <c r="W367" s="45">
        <f>W233</f>
        <v>0</v>
      </c>
      <c r="X367" s="45">
        <f>X233</f>
        <v>0</v>
      </c>
      <c r="Y367" s="45">
        <f>Y233</f>
        <v>0</v>
      </c>
      <c r="Z367" s="49">
        <f>Z233</f>
        <v>0</v>
      </c>
      <c r="AA367" s="391"/>
      <c r="AB367" s="8" t="str">
        <f t="shared" si="11"/>
        <v/>
      </c>
      <c r="AC367" s="3"/>
      <c r="AD367" s="1"/>
    </row>
    <row r="368" spans="2:36" ht="15" hidden="1" customHeight="1" thickTop="1" thickBot="1" x14ac:dyDescent="0.35">
      <c r="B368" s="1"/>
      <c r="C368" s="506" t="str">
        <f>IF(C234="","",C234)</f>
        <v/>
      </c>
      <c r="D368" s="507" t="str">
        <f>IF(D234="","",D234)</f>
        <v/>
      </c>
      <c r="E368" s="508">
        <f>E234</f>
        <v>0</v>
      </c>
      <c r="F368" s="490">
        <f>F234</f>
        <v>0</v>
      </c>
      <c r="G368" s="491">
        <f>G234</f>
        <v>0</v>
      </c>
      <c r="H368" s="491">
        <f>H234</f>
        <v>0</v>
      </c>
      <c r="I368" s="491">
        <f>I234</f>
        <v>0</v>
      </c>
      <c r="J368" s="491">
        <f>J234</f>
        <v>0</v>
      </c>
      <c r="K368" s="45">
        <f>K234</f>
        <v>0</v>
      </c>
      <c r="L368" s="45">
        <f>L234</f>
        <v>0</v>
      </c>
      <c r="M368" s="45">
        <f>M234</f>
        <v>0</v>
      </c>
      <c r="N368" s="45">
        <f>N234</f>
        <v>0</v>
      </c>
      <c r="O368" s="45">
        <f>O234</f>
        <v>0</v>
      </c>
      <c r="P368" s="45">
        <f>P234</f>
        <v>0</v>
      </c>
      <c r="Q368" s="45">
        <f>Q234</f>
        <v>0</v>
      </c>
      <c r="R368" s="45">
        <f>R234</f>
        <v>0</v>
      </c>
      <c r="S368" s="45">
        <f>S234</f>
        <v>0</v>
      </c>
      <c r="T368" s="45">
        <f>T234</f>
        <v>0</v>
      </c>
      <c r="U368" s="45">
        <f>U234</f>
        <v>0</v>
      </c>
      <c r="V368" s="45">
        <f>V234</f>
        <v>0</v>
      </c>
      <c r="W368" s="45">
        <f>W234</f>
        <v>0</v>
      </c>
      <c r="X368" s="45">
        <f>X234</f>
        <v>0</v>
      </c>
      <c r="Y368" s="45">
        <f>Y234</f>
        <v>0</v>
      </c>
      <c r="Z368" s="49">
        <f>Z234</f>
        <v>0</v>
      </c>
      <c r="AA368" s="391"/>
      <c r="AB368" s="8" t="str">
        <f t="shared" si="11"/>
        <v/>
      </c>
      <c r="AC368" s="3"/>
      <c r="AD368" s="1"/>
    </row>
    <row r="369" spans="2:30" ht="15" hidden="1" customHeight="1" thickTop="1" thickBot="1" x14ac:dyDescent="0.35">
      <c r="B369" s="1"/>
      <c r="C369" s="506" t="str">
        <f>IF(C235="","",C235)</f>
        <v/>
      </c>
      <c r="D369" s="507" t="str">
        <f>IF(D235="","",D235)</f>
        <v/>
      </c>
      <c r="E369" s="508">
        <f>E235</f>
        <v>0</v>
      </c>
      <c r="F369" s="490">
        <f>F235</f>
        <v>0</v>
      </c>
      <c r="G369" s="491">
        <f>G235</f>
        <v>0</v>
      </c>
      <c r="H369" s="491">
        <f>H235</f>
        <v>0</v>
      </c>
      <c r="I369" s="491">
        <f>I235</f>
        <v>0</v>
      </c>
      <c r="J369" s="491">
        <f>J235</f>
        <v>0</v>
      </c>
      <c r="K369" s="45">
        <f>K235</f>
        <v>0</v>
      </c>
      <c r="L369" s="45">
        <f>L235</f>
        <v>0</v>
      </c>
      <c r="M369" s="45">
        <f>M235</f>
        <v>0</v>
      </c>
      <c r="N369" s="45">
        <f>N235</f>
        <v>0</v>
      </c>
      <c r="O369" s="45">
        <f>O235</f>
        <v>0</v>
      </c>
      <c r="P369" s="45">
        <f>P235</f>
        <v>0</v>
      </c>
      <c r="Q369" s="45">
        <f>Q235</f>
        <v>0</v>
      </c>
      <c r="R369" s="45">
        <f>R235</f>
        <v>0</v>
      </c>
      <c r="S369" s="45">
        <f>S235</f>
        <v>0</v>
      </c>
      <c r="T369" s="45">
        <f>T235</f>
        <v>0</v>
      </c>
      <c r="U369" s="45">
        <f>U235</f>
        <v>0</v>
      </c>
      <c r="V369" s="45">
        <f>V235</f>
        <v>0</v>
      </c>
      <c r="W369" s="45">
        <f>W235</f>
        <v>0</v>
      </c>
      <c r="X369" s="45">
        <f>X235</f>
        <v>0</v>
      </c>
      <c r="Y369" s="45">
        <f>Y235</f>
        <v>0</v>
      </c>
      <c r="Z369" s="49">
        <f>Z235</f>
        <v>0</v>
      </c>
      <c r="AA369" s="391"/>
      <c r="AB369" s="8" t="str">
        <f t="shared" si="11"/>
        <v/>
      </c>
      <c r="AC369" s="3"/>
      <c r="AD369" s="1"/>
    </row>
    <row r="370" spans="2:30" ht="15" hidden="1" customHeight="1" thickTop="1" thickBot="1" x14ac:dyDescent="0.35">
      <c r="B370" s="1"/>
      <c r="C370" s="506" t="str">
        <f>IF(C236="","",C236)</f>
        <v/>
      </c>
      <c r="D370" s="507" t="str">
        <f>IF(D236="","",D236)</f>
        <v/>
      </c>
      <c r="E370" s="508">
        <f>E236</f>
        <v>0</v>
      </c>
      <c r="F370" s="490">
        <f>F236</f>
        <v>0</v>
      </c>
      <c r="G370" s="491">
        <f>G236</f>
        <v>0</v>
      </c>
      <c r="H370" s="491">
        <f>H236</f>
        <v>0</v>
      </c>
      <c r="I370" s="491">
        <f>I236</f>
        <v>0</v>
      </c>
      <c r="J370" s="491">
        <f>J236</f>
        <v>0</v>
      </c>
      <c r="K370" s="45">
        <f>K236</f>
        <v>0</v>
      </c>
      <c r="L370" s="45">
        <f>L236</f>
        <v>0</v>
      </c>
      <c r="M370" s="45">
        <f>M236</f>
        <v>0</v>
      </c>
      <c r="N370" s="45">
        <f>N236</f>
        <v>0</v>
      </c>
      <c r="O370" s="45">
        <f>O236</f>
        <v>0</v>
      </c>
      <c r="P370" s="45">
        <f>P236</f>
        <v>0</v>
      </c>
      <c r="Q370" s="45">
        <f>Q236</f>
        <v>0</v>
      </c>
      <c r="R370" s="45">
        <f>R236</f>
        <v>0</v>
      </c>
      <c r="S370" s="45">
        <f>S236</f>
        <v>0</v>
      </c>
      <c r="T370" s="45">
        <f>T236</f>
        <v>0</v>
      </c>
      <c r="U370" s="45">
        <f>U236</f>
        <v>0</v>
      </c>
      <c r="V370" s="45">
        <f>V236</f>
        <v>0</v>
      </c>
      <c r="W370" s="45">
        <f>W236</f>
        <v>0</v>
      </c>
      <c r="X370" s="45">
        <f>X236</f>
        <v>0</v>
      </c>
      <c r="Y370" s="45">
        <f>Y236</f>
        <v>0</v>
      </c>
      <c r="Z370" s="49">
        <f>Z236</f>
        <v>0</v>
      </c>
      <c r="AA370" s="391"/>
      <c r="AB370" s="8" t="str">
        <f t="shared" si="11"/>
        <v/>
      </c>
      <c r="AC370" s="3"/>
      <c r="AD370" s="1"/>
    </row>
    <row r="371" spans="2:30" ht="15" hidden="1" customHeight="1" thickTop="1" thickBot="1" x14ac:dyDescent="0.35">
      <c r="B371" s="1"/>
      <c r="C371" s="506" t="str">
        <f>IF(C237="","",C237)</f>
        <v/>
      </c>
      <c r="D371" s="507" t="str">
        <f>IF(D237="","",D237)</f>
        <v/>
      </c>
      <c r="E371" s="508">
        <f>E237</f>
        <v>0</v>
      </c>
      <c r="F371" s="490">
        <f>F237</f>
        <v>0</v>
      </c>
      <c r="G371" s="491">
        <f>G237</f>
        <v>0</v>
      </c>
      <c r="H371" s="491">
        <f>H237</f>
        <v>0</v>
      </c>
      <c r="I371" s="491">
        <f>I237</f>
        <v>0</v>
      </c>
      <c r="J371" s="491">
        <f>J237</f>
        <v>0</v>
      </c>
      <c r="K371" s="45">
        <f>K237</f>
        <v>0</v>
      </c>
      <c r="L371" s="45">
        <f>L237</f>
        <v>0</v>
      </c>
      <c r="M371" s="45">
        <f>M237</f>
        <v>0</v>
      </c>
      <c r="N371" s="45">
        <f>N237</f>
        <v>0</v>
      </c>
      <c r="O371" s="45">
        <f>O237</f>
        <v>0</v>
      </c>
      <c r="P371" s="45">
        <f>P237</f>
        <v>0</v>
      </c>
      <c r="Q371" s="45">
        <f>Q237</f>
        <v>0</v>
      </c>
      <c r="R371" s="45">
        <f>R237</f>
        <v>0</v>
      </c>
      <c r="S371" s="45">
        <f>S237</f>
        <v>0</v>
      </c>
      <c r="T371" s="45">
        <f>T237</f>
        <v>0</v>
      </c>
      <c r="U371" s="45">
        <f>U237</f>
        <v>0</v>
      </c>
      <c r="V371" s="45">
        <f>V237</f>
        <v>0</v>
      </c>
      <c r="W371" s="45">
        <f>W237</f>
        <v>0</v>
      </c>
      <c r="X371" s="45">
        <f>X237</f>
        <v>0</v>
      </c>
      <c r="Y371" s="45">
        <f>Y237</f>
        <v>0</v>
      </c>
      <c r="Z371" s="49">
        <f>Z237</f>
        <v>0</v>
      </c>
      <c r="AA371" s="391"/>
      <c r="AB371" s="8" t="str">
        <f t="shared" si="11"/>
        <v/>
      </c>
      <c r="AC371" s="3"/>
      <c r="AD371" s="1"/>
    </row>
    <row r="372" spans="2:30" ht="15" hidden="1" customHeight="1" thickTop="1" thickBot="1" x14ac:dyDescent="0.35">
      <c r="B372" s="1"/>
      <c r="C372" s="506" t="str">
        <f>IF(C238="","",C238)</f>
        <v/>
      </c>
      <c r="D372" s="507" t="str">
        <f>IF(D238="","",D238)</f>
        <v/>
      </c>
      <c r="E372" s="508">
        <f>E238</f>
        <v>0</v>
      </c>
      <c r="F372" s="490">
        <f>F238</f>
        <v>0</v>
      </c>
      <c r="G372" s="491">
        <f>G238</f>
        <v>0</v>
      </c>
      <c r="H372" s="491">
        <f>H238</f>
        <v>0</v>
      </c>
      <c r="I372" s="491">
        <f>I238</f>
        <v>0</v>
      </c>
      <c r="J372" s="491">
        <f>J238</f>
        <v>0</v>
      </c>
      <c r="K372" s="45">
        <f>K238</f>
        <v>0</v>
      </c>
      <c r="L372" s="45">
        <f>L238</f>
        <v>0</v>
      </c>
      <c r="M372" s="45">
        <f>M238</f>
        <v>0</v>
      </c>
      <c r="N372" s="45">
        <f>N238</f>
        <v>0</v>
      </c>
      <c r="O372" s="45">
        <f>O238</f>
        <v>0</v>
      </c>
      <c r="P372" s="45">
        <f>P238</f>
        <v>0</v>
      </c>
      <c r="Q372" s="45">
        <f>Q238</f>
        <v>0</v>
      </c>
      <c r="R372" s="45">
        <f>R238</f>
        <v>0</v>
      </c>
      <c r="S372" s="45">
        <f>S238</f>
        <v>0</v>
      </c>
      <c r="T372" s="45">
        <f>T238</f>
        <v>0</v>
      </c>
      <c r="U372" s="45">
        <f>U238</f>
        <v>0</v>
      </c>
      <c r="V372" s="45">
        <f>V238</f>
        <v>0</v>
      </c>
      <c r="W372" s="45">
        <f>W238</f>
        <v>0</v>
      </c>
      <c r="X372" s="45">
        <f>X238</f>
        <v>0</v>
      </c>
      <c r="Y372" s="45">
        <f>Y238</f>
        <v>0</v>
      </c>
      <c r="Z372" s="49">
        <f>Z238</f>
        <v>0</v>
      </c>
      <c r="AA372" s="391"/>
      <c r="AB372" s="8" t="str">
        <f t="shared" si="11"/>
        <v/>
      </c>
      <c r="AC372" s="3"/>
      <c r="AD372" s="1"/>
    </row>
    <row r="373" spans="2:30" ht="15" hidden="1" customHeight="1" thickTop="1" thickBot="1" x14ac:dyDescent="0.35">
      <c r="B373" s="1"/>
      <c r="C373" s="506" t="str">
        <f>IF(C239="","",C239)</f>
        <v/>
      </c>
      <c r="D373" s="507" t="str">
        <f>IF(D239="","",D239)</f>
        <v/>
      </c>
      <c r="E373" s="508">
        <f>E239</f>
        <v>0</v>
      </c>
      <c r="F373" s="490">
        <f>F239</f>
        <v>0</v>
      </c>
      <c r="G373" s="491">
        <f>G239</f>
        <v>0</v>
      </c>
      <c r="H373" s="491">
        <f>H239</f>
        <v>0</v>
      </c>
      <c r="I373" s="491">
        <f>I239</f>
        <v>0</v>
      </c>
      <c r="J373" s="491">
        <f>J239</f>
        <v>0</v>
      </c>
      <c r="K373" s="45">
        <f>K239</f>
        <v>0</v>
      </c>
      <c r="L373" s="45">
        <f>L239</f>
        <v>0</v>
      </c>
      <c r="M373" s="45">
        <f>M239</f>
        <v>0</v>
      </c>
      <c r="N373" s="45">
        <f>N239</f>
        <v>0</v>
      </c>
      <c r="O373" s="45">
        <f>O239</f>
        <v>0</v>
      </c>
      <c r="P373" s="45">
        <f>P239</f>
        <v>0</v>
      </c>
      <c r="Q373" s="45">
        <f>Q239</f>
        <v>0</v>
      </c>
      <c r="R373" s="45">
        <f>R239</f>
        <v>0</v>
      </c>
      <c r="S373" s="45">
        <f>S239</f>
        <v>0</v>
      </c>
      <c r="T373" s="45">
        <f>T239</f>
        <v>0</v>
      </c>
      <c r="U373" s="45">
        <f>U239</f>
        <v>0</v>
      </c>
      <c r="V373" s="45">
        <f>V239</f>
        <v>0</v>
      </c>
      <c r="W373" s="45">
        <f>W239</f>
        <v>0</v>
      </c>
      <c r="X373" s="45">
        <f>X239</f>
        <v>0</v>
      </c>
      <c r="Y373" s="45">
        <f>Y239</f>
        <v>0</v>
      </c>
      <c r="Z373" s="49">
        <f>Z239</f>
        <v>0</v>
      </c>
      <c r="AA373" s="391"/>
      <c r="AB373" s="8" t="str">
        <f t="shared" si="11"/>
        <v/>
      </c>
      <c r="AC373" s="3"/>
      <c r="AD373" s="1"/>
    </row>
    <row r="374" spans="2:30" ht="15" hidden="1" customHeight="1" thickTop="1" thickBot="1" x14ac:dyDescent="0.35">
      <c r="B374" s="1"/>
      <c r="C374" s="506" t="str">
        <f>IF(C240="","",C240)</f>
        <v/>
      </c>
      <c r="D374" s="507" t="str">
        <f>IF(D240="","",D240)</f>
        <v/>
      </c>
      <c r="E374" s="508">
        <f>E240</f>
        <v>0</v>
      </c>
      <c r="F374" s="490">
        <f>F240</f>
        <v>0</v>
      </c>
      <c r="G374" s="491">
        <f>G240</f>
        <v>0</v>
      </c>
      <c r="H374" s="491">
        <f>H240</f>
        <v>0</v>
      </c>
      <c r="I374" s="491">
        <f>I240</f>
        <v>0</v>
      </c>
      <c r="J374" s="491">
        <f>J240</f>
        <v>0</v>
      </c>
      <c r="K374" s="45">
        <f>K240</f>
        <v>0</v>
      </c>
      <c r="L374" s="45">
        <f>L240</f>
        <v>0</v>
      </c>
      <c r="M374" s="45">
        <f>M240</f>
        <v>0</v>
      </c>
      <c r="N374" s="45">
        <f>N240</f>
        <v>0</v>
      </c>
      <c r="O374" s="45">
        <f>O240</f>
        <v>0</v>
      </c>
      <c r="P374" s="45">
        <f>P240</f>
        <v>0</v>
      </c>
      <c r="Q374" s="45">
        <f>Q240</f>
        <v>0</v>
      </c>
      <c r="R374" s="45">
        <f>R240</f>
        <v>0</v>
      </c>
      <c r="S374" s="45">
        <f>S240</f>
        <v>0</v>
      </c>
      <c r="T374" s="45">
        <f>T240</f>
        <v>0</v>
      </c>
      <c r="U374" s="45">
        <f>U240</f>
        <v>0</v>
      </c>
      <c r="V374" s="45">
        <f>V240</f>
        <v>0</v>
      </c>
      <c r="W374" s="45">
        <f>W240</f>
        <v>0</v>
      </c>
      <c r="X374" s="45">
        <f>X240</f>
        <v>0</v>
      </c>
      <c r="Y374" s="45">
        <f>Y240</f>
        <v>0</v>
      </c>
      <c r="Z374" s="49">
        <f>Z240</f>
        <v>0</v>
      </c>
      <c r="AA374" s="391"/>
      <c r="AB374" s="8" t="str">
        <f t="shared" si="11"/>
        <v/>
      </c>
      <c r="AC374" s="3"/>
      <c r="AD374" s="1"/>
    </row>
    <row r="375" spans="2:30" ht="15" hidden="1" customHeight="1" thickTop="1" thickBot="1" x14ac:dyDescent="0.35">
      <c r="B375" s="1"/>
      <c r="C375" s="506" t="str">
        <f>IF(C241="","",C241)</f>
        <v/>
      </c>
      <c r="D375" s="507" t="str">
        <f>IF(D241="","",D241)</f>
        <v/>
      </c>
      <c r="E375" s="508">
        <f>E241</f>
        <v>0</v>
      </c>
      <c r="F375" s="490">
        <f>F241</f>
        <v>0</v>
      </c>
      <c r="G375" s="491">
        <f>G241</f>
        <v>0</v>
      </c>
      <c r="H375" s="491">
        <f>H241</f>
        <v>0</v>
      </c>
      <c r="I375" s="491">
        <f>I241</f>
        <v>0</v>
      </c>
      <c r="J375" s="491">
        <f>J241</f>
        <v>0</v>
      </c>
      <c r="K375" s="45">
        <f>K241</f>
        <v>0</v>
      </c>
      <c r="L375" s="45">
        <f>L241</f>
        <v>0</v>
      </c>
      <c r="M375" s="45">
        <f>M241</f>
        <v>0</v>
      </c>
      <c r="N375" s="45">
        <f>N241</f>
        <v>0</v>
      </c>
      <c r="O375" s="45">
        <f>O241</f>
        <v>0</v>
      </c>
      <c r="P375" s="45">
        <f>P241</f>
        <v>0</v>
      </c>
      <c r="Q375" s="45">
        <f>Q241</f>
        <v>0</v>
      </c>
      <c r="R375" s="45">
        <f>R241</f>
        <v>0</v>
      </c>
      <c r="S375" s="45">
        <f>S241</f>
        <v>0</v>
      </c>
      <c r="T375" s="45">
        <f>T241</f>
        <v>0</v>
      </c>
      <c r="U375" s="45">
        <f>U241</f>
        <v>0</v>
      </c>
      <c r="V375" s="45">
        <f>V241</f>
        <v>0</v>
      </c>
      <c r="W375" s="45">
        <f>W241</f>
        <v>0</v>
      </c>
      <c r="X375" s="45">
        <f>X241</f>
        <v>0</v>
      </c>
      <c r="Y375" s="45">
        <f>Y241</f>
        <v>0</v>
      </c>
      <c r="Z375" s="49">
        <f>Z241</f>
        <v>0</v>
      </c>
      <c r="AA375" s="391"/>
      <c r="AB375" s="8" t="str">
        <f t="shared" si="11"/>
        <v/>
      </c>
      <c r="AC375" s="3"/>
      <c r="AD375" s="1"/>
    </row>
    <row r="376" spans="2:30" ht="15" hidden="1" customHeight="1" thickTop="1" thickBot="1" x14ac:dyDescent="0.35">
      <c r="B376" s="1"/>
      <c r="C376" s="506" t="str">
        <f>IF(C242="","",C242)</f>
        <v/>
      </c>
      <c r="D376" s="507" t="str">
        <f>IF(D242="","",D242)</f>
        <v/>
      </c>
      <c r="E376" s="508">
        <f>E242</f>
        <v>0</v>
      </c>
      <c r="F376" s="490">
        <f>F242</f>
        <v>0</v>
      </c>
      <c r="G376" s="491">
        <f>G242</f>
        <v>0</v>
      </c>
      <c r="H376" s="491">
        <f>H242</f>
        <v>0</v>
      </c>
      <c r="I376" s="491">
        <f>I242</f>
        <v>0</v>
      </c>
      <c r="J376" s="491">
        <f>J242</f>
        <v>0</v>
      </c>
      <c r="K376" s="45">
        <f>K242</f>
        <v>0</v>
      </c>
      <c r="L376" s="45">
        <f>L242</f>
        <v>0</v>
      </c>
      <c r="M376" s="45">
        <f>M242</f>
        <v>0</v>
      </c>
      <c r="N376" s="45">
        <f>N242</f>
        <v>0</v>
      </c>
      <c r="O376" s="45">
        <f>O242</f>
        <v>0</v>
      </c>
      <c r="P376" s="45">
        <f>P242</f>
        <v>0</v>
      </c>
      <c r="Q376" s="45">
        <f>Q242</f>
        <v>0</v>
      </c>
      <c r="R376" s="45">
        <f>R242</f>
        <v>0</v>
      </c>
      <c r="S376" s="45">
        <f>S242</f>
        <v>0</v>
      </c>
      <c r="T376" s="45">
        <f>T242</f>
        <v>0</v>
      </c>
      <c r="U376" s="45">
        <f>U242</f>
        <v>0</v>
      </c>
      <c r="V376" s="45">
        <f>V242</f>
        <v>0</v>
      </c>
      <c r="W376" s="45">
        <f>W242</f>
        <v>0</v>
      </c>
      <c r="X376" s="45">
        <f>X242</f>
        <v>0</v>
      </c>
      <c r="Y376" s="45">
        <f>Y242</f>
        <v>0</v>
      </c>
      <c r="Z376" s="49">
        <f>Z242</f>
        <v>0</v>
      </c>
      <c r="AA376" s="391"/>
      <c r="AB376" s="8" t="str">
        <f t="shared" si="11"/>
        <v/>
      </c>
      <c r="AC376" s="3"/>
      <c r="AD376" s="1"/>
    </row>
    <row r="377" spans="2:30" ht="15" hidden="1" customHeight="1" thickTop="1" thickBot="1" x14ac:dyDescent="0.35">
      <c r="B377" s="1"/>
      <c r="C377" s="506" t="str">
        <f>IF(C243="","",C243)</f>
        <v/>
      </c>
      <c r="D377" s="507" t="str">
        <f>IF(D243="","",D243)</f>
        <v/>
      </c>
      <c r="E377" s="508">
        <f>E243</f>
        <v>0</v>
      </c>
      <c r="F377" s="490">
        <f>F243</f>
        <v>0</v>
      </c>
      <c r="G377" s="491">
        <f>G243</f>
        <v>0</v>
      </c>
      <c r="H377" s="491">
        <f>H243</f>
        <v>0</v>
      </c>
      <c r="I377" s="491">
        <f>I243</f>
        <v>0</v>
      </c>
      <c r="J377" s="491">
        <f>J243</f>
        <v>0</v>
      </c>
      <c r="K377" s="45">
        <f>K243</f>
        <v>0</v>
      </c>
      <c r="L377" s="45">
        <f>L243</f>
        <v>0</v>
      </c>
      <c r="M377" s="45">
        <f>M243</f>
        <v>0</v>
      </c>
      <c r="N377" s="45">
        <f>N243</f>
        <v>0</v>
      </c>
      <c r="O377" s="45">
        <f>O243</f>
        <v>0</v>
      </c>
      <c r="P377" s="45">
        <f>P243</f>
        <v>0</v>
      </c>
      <c r="Q377" s="45">
        <f>Q243</f>
        <v>0</v>
      </c>
      <c r="R377" s="45">
        <f>R243</f>
        <v>0</v>
      </c>
      <c r="S377" s="45">
        <f>S243</f>
        <v>0</v>
      </c>
      <c r="T377" s="45">
        <f>T243</f>
        <v>0</v>
      </c>
      <c r="U377" s="45">
        <f>U243</f>
        <v>0</v>
      </c>
      <c r="V377" s="45">
        <f>V243</f>
        <v>0</v>
      </c>
      <c r="W377" s="45">
        <f>W243</f>
        <v>0</v>
      </c>
      <c r="X377" s="45">
        <f>X243</f>
        <v>0</v>
      </c>
      <c r="Y377" s="45">
        <f>Y243</f>
        <v>0</v>
      </c>
      <c r="Z377" s="49">
        <f>Z243</f>
        <v>0</v>
      </c>
      <c r="AA377" s="391"/>
      <c r="AB377" s="8" t="str">
        <f t="shared" si="11"/>
        <v/>
      </c>
      <c r="AC377" s="3"/>
      <c r="AD377" s="1"/>
    </row>
    <row r="378" spans="2:30" ht="15" hidden="1" customHeight="1" thickTop="1" thickBot="1" x14ac:dyDescent="0.35">
      <c r="B378" s="1"/>
      <c r="C378" s="506" t="str">
        <f>IF(C244="","",C244)</f>
        <v/>
      </c>
      <c r="D378" s="507" t="str">
        <f>IF(D244="","",D244)</f>
        <v/>
      </c>
      <c r="E378" s="508">
        <f>E244</f>
        <v>0</v>
      </c>
      <c r="F378" s="490">
        <f>F244</f>
        <v>0</v>
      </c>
      <c r="G378" s="491">
        <f>G244</f>
        <v>0</v>
      </c>
      <c r="H378" s="491">
        <f>H244</f>
        <v>0</v>
      </c>
      <c r="I378" s="491">
        <f>I244</f>
        <v>0</v>
      </c>
      <c r="J378" s="491">
        <f>J244</f>
        <v>0</v>
      </c>
      <c r="K378" s="45">
        <f>K244</f>
        <v>0</v>
      </c>
      <c r="L378" s="45">
        <f>L244</f>
        <v>0</v>
      </c>
      <c r="M378" s="45">
        <f>M244</f>
        <v>0</v>
      </c>
      <c r="N378" s="45">
        <f>N244</f>
        <v>0</v>
      </c>
      <c r="O378" s="45">
        <f>O244</f>
        <v>0</v>
      </c>
      <c r="P378" s="45">
        <f>P244</f>
        <v>0</v>
      </c>
      <c r="Q378" s="45">
        <f>Q244</f>
        <v>0</v>
      </c>
      <c r="R378" s="45">
        <f>R244</f>
        <v>0</v>
      </c>
      <c r="S378" s="45">
        <f>S244</f>
        <v>0</v>
      </c>
      <c r="T378" s="45">
        <f>T244</f>
        <v>0</v>
      </c>
      <c r="U378" s="45">
        <f>U244</f>
        <v>0</v>
      </c>
      <c r="V378" s="45">
        <f>V244</f>
        <v>0</v>
      </c>
      <c r="W378" s="45">
        <f>W244</f>
        <v>0</v>
      </c>
      <c r="X378" s="45">
        <f>X244</f>
        <v>0</v>
      </c>
      <c r="Y378" s="45">
        <f>Y244</f>
        <v>0</v>
      </c>
      <c r="Z378" s="49">
        <f>Z244</f>
        <v>0</v>
      </c>
      <c r="AA378" s="391"/>
      <c r="AB378" s="8" t="str">
        <f t="shared" si="11"/>
        <v/>
      </c>
      <c r="AC378" s="3"/>
      <c r="AD378" s="1"/>
    </row>
    <row r="379" spans="2:30" ht="15" hidden="1" customHeight="1" thickTop="1" thickBot="1" x14ac:dyDescent="0.35">
      <c r="B379" s="1"/>
      <c r="C379" s="506" t="str">
        <f>IF(C245="","",C245)</f>
        <v/>
      </c>
      <c r="D379" s="507" t="str">
        <f>IF(D245="","",D245)</f>
        <v/>
      </c>
      <c r="E379" s="508">
        <f>E245</f>
        <v>0</v>
      </c>
      <c r="F379" s="490">
        <f>F245</f>
        <v>0</v>
      </c>
      <c r="G379" s="491">
        <f>G245</f>
        <v>0</v>
      </c>
      <c r="H379" s="491">
        <f>H245</f>
        <v>0</v>
      </c>
      <c r="I379" s="491">
        <f>I245</f>
        <v>0</v>
      </c>
      <c r="J379" s="491">
        <f>J245</f>
        <v>0</v>
      </c>
      <c r="K379" s="45">
        <f>K245</f>
        <v>0</v>
      </c>
      <c r="L379" s="45">
        <f>L245</f>
        <v>0</v>
      </c>
      <c r="M379" s="45">
        <f>M245</f>
        <v>0</v>
      </c>
      <c r="N379" s="45">
        <f>N245</f>
        <v>0</v>
      </c>
      <c r="O379" s="45">
        <f>O245</f>
        <v>0</v>
      </c>
      <c r="P379" s="45">
        <f>P245</f>
        <v>0</v>
      </c>
      <c r="Q379" s="45">
        <f>Q245</f>
        <v>0</v>
      </c>
      <c r="R379" s="45">
        <f>R245</f>
        <v>0</v>
      </c>
      <c r="S379" s="45">
        <f>S245</f>
        <v>0</v>
      </c>
      <c r="T379" s="45">
        <f>T245</f>
        <v>0</v>
      </c>
      <c r="U379" s="45">
        <f>U245</f>
        <v>0</v>
      </c>
      <c r="V379" s="45">
        <f>V245</f>
        <v>0</v>
      </c>
      <c r="W379" s="45">
        <f>W245</f>
        <v>0</v>
      </c>
      <c r="X379" s="45">
        <f>X245</f>
        <v>0</v>
      </c>
      <c r="Y379" s="45">
        <f>Y245</f>
        <v>0</v>
      </c>
      <c r="Z379" s="49">
        <f>Z245</f>
        <v>0</v>
      </c>
      <c r="AA379" s="391"/>
      <c r="AB379" s="8" t="str">
        <f t="shared" si="11"/>
        <v/>
      </c>
      <c r="AC379" s="3"/>
      <c r="AD379" s="1"/>
    </row>
    <row r="380" spans="2:30" ht="15" hidden="1" customHeight="1" thickTop="1" thickBot="1" x14ac:dyDescent="0.35">
      <c r="B380" s="1"/>
      <c r="C380" s="506" t="str">
        <f>IF(C246="","",C246)</f>
        <v/>
      </c>
      <c r="D380" s="507" t="str">
        <f>IF(D246="","",D246)</f>
        <v/>
      </c>
      <c r="E380" s="508">
        <f>E246</f>
        <v>0</v>
      </c>
      <c r="F380" s="490">
        <f>F246</f>
        <v>0</v>
      </c>
      <c r="G380" s="491">
        <f>G246</f>
        <v>0</v>
      </c>
      <c r="H380" s="491">
        <f>H246</f>
        <v>0</v>
      </c>
      <c r="I380" s="491">
        <f>I246</f>
        <v>0</v>
      </c>
      <c r="J380" s="491">
        <f>J246</f>
        <v>0</v>
      </c>
      <c r="K380" s="45">
        <f>K246</f>
        <v>0</v>
      </c>
      <c r="L380" s="45">
        <f>L246</f>
        <v>0</v>
      </c>
      <c r="M380" s="45">
        <f>M246</f>
        <v>0</v>
      </c>
      <c r="N380" s="45">
        <f>N246</f>
        <v>0</v>
      </c>
      <c r="O380" s="45">
        <f>O246</f>
        <v>0</v>
      </c>
      <c r="P380" s="45">
        <f>P246</f>
        <v>0</v>
      </c>
      <c r="Q380" s="45">
        <f>Q246</f>
        <v>0</v>
      </c>
      <c r="R380" s="45">
        <f>R246</f>
        <v>0</v>
      </c>
      <c r="S380" s="45">
        <f>S246</f>
        <v>0</v>
      </c>
      <c r="T380" s="45">
        <f>T246</f>
        <v>0</v>
      </c>
      <c r="U380" s="45">
        <f>U246</f>
        <v>0</v>
      </c>
      <c r="V380" s="45">
        <f>V246</f>
        <v>0</v>
      </c>
      <c r="W380" s="45">
        <f>W246</f>
        <v>0</v>
      </c>
      <c r="X380" s="45">
        <f>X246</f>
        <v>0</v>
      </c>
      <c r="Y380" s="45">
        <f>Y246</f>
        <v>0</v>
      </c>
      <c r="Z380" s="49">
        <f>Z246</f>
        <v>0</v>
      </c>
      <c r="AA380" s="391"/>
      <c r="AB380" s="8" t="str">
        <f t="shared" si="11"/>
        <v/>
      </c>
      <c r="AC380" s="3"/>
      <c r="AD380" s="1"/>
    </row>
    <row r="381" spans="2:30" ht="15" hidden="1" customHeight="1" thickTop="1" thickBot="1" x14ac:dyDescent="0.35">
      <c r="B381" s="1"/>
      <c r="C381" s="506" t="str">
        <f>IF(C247="","",C247)</f>
        <v/>
      </c>
      <c r="D381" s="507" t="str">
        <f>IF(D247="","",D247)</f>
        <v/>
      </c>
      <c r="E381" s="508">
        <f>E247</f>
        <v>0</v>
      </c>
      <c r="F381" s="490">
        <f>F247</f>
        <v>0</v>
      </c>
      <c r="G381" s="491">
        <f>G247</f>
        <v>0</v>
      </c>
      <c r="H381" s="491">
        <f>H247</f>
        <v>0</v>
      </c>
      <c r="I381" s="491">
        <f>I247</f>
        <v>0</v>
      </c>
      <c r="J381" s="491">
        <f>J247</f>
        <v>0</v>
      </c>
      <c r="K381" s="45">
        <f>K247</f>
        <v>0</v>
      </c>
      <c r="L381" s="45">
        <f>L247</f>
        <v>0</v>
      </c>
      <c r="M381" s="45">
        <f>M247</f>
        <v>0</v>
      </c>
      <c r="N381" s="45">
        <f>N247</f>
        <v>0</v>
      </c>
      <c r="O381" s="45">
        <f>O247</f>
        <v>0</v>
      </c>
      <c r="P381" s="45">
        <f>P247</f>
        <v>0</v>
      </c>
      <c r="Q381" s="45">
        <f>Q247</f>
        <v>0</v>
      </c>
      <c r="R381" s="45">
        <f>R247</f>
        <v>0</v>
      </c>
      <c r="S381" s="45">
        <f>S247</f>
        <v>0</v>
      </c>
      <c r="T381" s="45">
        <f>T247</f>
        <v>0</v>
      </c>
      <c r="U381" s="45">
        <f>U247</f>
        <v>0</v>
      </c>
      <c r="V381" s="45">
        <f>V247</f>
        <v>0</v>
      </c>
      <c r="W381" s="45">
        <f>W247</f>
        <v>0</v>
      </c>
      <c r="X381" s="45">
        <f>X247</f>
        <v>0</v>
      </c>
      <c r="Y381" s="45">
        <f>Y247</f>
        <v>0</v>
      </c>
      <c r="Z381" s="49">
        <f>Z247</f>
        <v>0</v>
      </c>
      <c r="AA381" s="391"/>
      <c r="AB381" s="8" t="str">
        <f t="shared" si="11"/>
        <v/>
      </c>
      <c r="AC381" s="3"/>
      <c r="AD381" s="1"/>
    </row>
    <row r="382" spans="2:30" ht="15" hidden="1" customHeight="1" thickTop="1" thickBot="1" x14ac:dyDescent="0.35">
      <c r="B382" s="1"/>
      <c r="C382" s="506" t="str">
        <f>IF(C248="","",C248)</f>
        <v/>
      </c>
      <c r="D382" s="507" t="str">
        <f>IF(D248="","",D248)</f>
        <v/>
      </c>
      <c r="E382" s="508">
        <f>E248</f>
        <v>0</v>
      </c>
      <c r="F382" s="490">
        <f>F248</f>
        <v>0</v>
      </c>
      <c r="G382" s="491">
        <f>G248</f>
        <v>0</v>
      </c>
      <c r="H382" s="491">
        <f>H248</f>
        <v>0</v>
      </c>
      <c r="I382" s="491">
        <f>I248</f>
        <v>0</v>
      </c>
      <c r="J382" s="491">
        <f>J248</f>
        <v>0</v>
      </c>
      <c r="K382" s="45">
        <f>K248</f>
        <v>0</v>
      </c>
      <c r="L382" s="45">
        <f>L248</f>
        <v>0</v>
      </c>
      <c r="M382" s="45">
        <f>M248</f>
        <v>0</v>
      </c>
      <c r="N382" s="45">
        <f>N248</f>
        <v>0</v>
      </c>
      <c r="O382" s="45">
        <f>O248</f>
        <v>0</v>
      </c>
      <c r="P382" s="45">
        <f>P248</f>
        <v>0</v>
      </c>
      <c r="Q382" s="45">
        <f>Q248</f>
        <v>0</v>
      </c>
      <c r="R382" s="45">
        <f>R248</f>
        <v>0</v>
      </c>
      <c r="S382" s="45">
        <f>S248</f>
        <v>0</v>
      </c>
      <c r="T382" s="45">
        <f>T248</f>
        <v>0</v>
      </c>
      <c r="U382" s="45">
        <f>U248</f>
        <v>0</v>
      </c>
      <c r="V382" s="45">
        <f>V248</f>
        <v>0</v>
      </c>
      <c r="W382" s="45">
        <f>W248</f>
        <v>0</v>
      </c>
      <c r="X382" s="45">
        <f>X248</f>
        <v>0</v>
      </c>
      <c r="Y382" s="45">
        <f>Y248</f>
        <v>0</v>
      </c>
      <c r="Z382" s="49">
        <f>Z248</f>
        <v>0</v>
      </c>
      <c r="AA382" s="391"/>
      <c r="AB382" s="8" t="str">
        <f t="shared" si="11"/>
        <v/>
      </c>
      <c r="AC382" s="3"/>
      <c r="AD382" s="1"/>
    </row>
    <row r="383" spans="2:30" ht="15" hidden="1" customHeight="1" thickTop="1" thickBot="1" x14ac:dyDescent="0.35">
      <c r="B383" s="1"/>
      <c r="C383" s="506" t="str">
        <f>IF(C249="","",C249)</f>
        <v/>
      </c>
      <c r="D383" s="507" t="str">
        <f>IF(D249="","",D249)</f>
        <v/>
      </c>
      <c r="E383" s="508">
        <f>E249</f>
        <v>0</v>
      </c>
      <c r="F383" s="490">
        <f>F249</f>
        <v>0</v>
      </c>
      <c r="G383" s="491">
        <f>G249</f>
        <v>0</v>
      </c>
      <c r="H383" s="491">
        <f>H249</f>
        <v>0</v>
      </c>
      <c r="I383" s="491">
        <f>I249</f>
        <v>0</v>
      </c>
      <c r="J383" s="491">
        <f>J249</f>
        <v>0</v>
      </c>
      <c r="K383" s="45">
        <f>K249</f>
        <v>0</v>
      </c>
      <c r="L383" s="45">
        <f>L249</f>
        <v>0</v>
      </c>
      <c r="M383" s="45">
        <f>M249</f>
        <v>0</v>
      </c>
      <c r="N383" s="45">
        <f>N249</f>
        <v>0</v>
      </c>
      <c r="O383" s="45">
        <f>O249</f>
        <v>0</v>
      </c>
      <c r="P383" s="45">
        <f>P249</f>
        <v>0</v>
      </c>
      <c r="Q383" s="45">
        <f>Q249</f>
        <v>0</v>
      </c>
      <c r="R383" s="45">
        <f>R249</f>
        <v>0</v>
      </c>
      <c r="S383" s="45">
        <f>S249</f>
        <v>0</v>
      </c>
      <c r="T383" s="45">
        <f>T249</f>
        <v>0</v>
      </c>
      <c r="U383" s="45">
        <f>U249</f>
        <v>0</v>
      </c>
      <c r="V383" s="45">
        <f>V249</f>
        <v>0</v>
      </c>
      <c r="W383" s="45">
        <f>W249</f>
        <v>0</v>
      </c>
      <c r="X383" s="45">
        <f>X249</f>
        <v>0</v>
      </c>
      <c r="Y383" s="45">
        <f>Y249</f>
        <v>0</v>
      </c>
      <c r="Z383" s="49">
        <f>Z249</f>
        <v>0</v>
      </c>
      <c r="AA383" s="391"/>
      <c r="AB383" s="8" t="str">
        <f t="shared" si="11"/>
        <v/>
      </c>
      <c r="AC383" s="3"/>
      <c r="AD383" s="1"/>
    </row>
    <row r="384" spans="2:30" ht="15" hidden="1" customHeight="1" thickTop="1" thickBot="1" x14ac:dyDescent="0.35">
      <c r="B384" s="1"/>
      <c r="C384" s="506" t="str">
        <f>IF(C250="","",C250)</f>
        <v/>
      </c>
      <c r="D384" s="507" t="str">
        <f>IF(D250="","",D250)</f>
        <v/>
      </c>
      <c r="E384" s="508">
        <f>E250</f>
        <v>0</v>
      </c>
      <c r="F384" s="490">
        <f>F250</f>
        <v>0</v>
      </c>
      <c r="G384" s="491">
        <f>G250</f>
        <v>0</v>
      </c>
      <c r="H384" s="491">
        <f>H250</f>
        <v>0</v>
      </c>
      <c r="I384" s="491">
        <f>I250</f>
        <v>0</v>
      </c>
      <c r="J384" s="491">
        <f>J250</f>
        <v>0</v>
      </c>
      <c r="K384" s="45">
        <f>K250</f>
        <v>0</v>
      </c>
      <c r="L384" s="45">
        <f>L250</f>
        <v>0</v>
      </c>
      <c r="M384" s="45">
        <f>M250</f>
        <v>0</v>
      </c>
      <c r="N384" s="45">
        <f>N250</f>
        <v>0</v>
      </c>
      <c r="O384" s="45">
        <f>O250</f>
        <v>0</v>
      </c>
      <c r="P384" s="45">
        <f>P250</f>
        <v>0</v>
      </c>
      <c r="Q384" s="45">
        <f>Q250</f>
        <v>0</v>
      </c>
      <c r="R384" s="45">
        <f>R250</f>
        <v>0</v>
      </c>
      <c r="S384" s="45">
        <f>S250</f>
        <v>0</v>
      </c>
      <c r="T384" s="45">
        <f>T250</f>
        <v>0</v>
      </c>
      <c r="U384" s="45">
        <f>U250</f>
        <v>0</v>
      </c>
      <c r="V384" s="45">
        <f>V250</f>
        <v>0</v>
      </c>
      <c r="W384" s="45">
        <f>W250</f>
        <v>0</v>
      </c>
      <c r="X384" s="45">
        <f>X250</f>
        <v>0</v>
      </c>
      <c r="Y384" s="45">
        <f>Y250</f>
        <v>0</v>
      </c>
      <c r="Z384" s="49">
        <f>Z250</f>
        <v>0</v>
      </c>
      <c r="AA384" s="391"/>
      <c r="AB384" s="8" t="str">
        <f t="shared" si="11"/>
        <v/>
      </c>
      <c r="AC384" s="3"/>
      <c r="AD384" s="1"/>
    </row>
    <row r="385" spans="2:30" ht="15" hidden="1" customHeight="1" thickTop="1" thickBot="1" x14ac:dyDescent="0.35">
      <c r="B385" s="1"/>
      <c r="C385" s="506" t="str">
        <f>IF(C251="","",C251)</f>
        <v/>
      </c>
      <c r="D385" s="507" t="str">
        <f>IF(D251="","",D251)</f>
        <v/>
      </c>
      <c r="E385" s="508">
        <f>E251</f>
        <v>0</v>
      </c>
      <c r="F385" s="490">
        <f>F251</f>
        <v>0</v>
      </c>
      <c r="G385" s="491">
        <f>G251</f>
        <v>0</v>
      </c>
      <c r="H385" s="491">
        <f>H251</f>
        <v>0</v>
      </c>
      <c r="I385" s="491">
        <f>I251</f>
        <v>0</v>
      </c>
      <c r="J385" s="491">
        <f>J251</f>
        <v>0</v>
      </c>
      <c r="K385" s="45">
        <f>K251</f>
        <v>0</v>
      </c>
      <c r="L385" s="45">
        <f>L251</f>
        <v>0</v>
      </c>
      <c r="M385" s="45">
        <f>M251</f>
        <v>0</v>
      </c>
      <c r="N385" s="45">
        <f>N251</f>
        <v>0</v>
      </c>
      <c r="O385" s="45">
        <f>O251</f>
        <v>0</v>
      </c>
      <c r="P385" s="45">
        <f>P251</f>
        <v>0</v>
      </c>
      <c r="Q385" s="45">
        <f>Q251</f>
        <v>0</v>
      </c>
      <c r="R385" s="45">
        <f>R251</f>
        <v>0</v>
      </c>
      <c r="S385" s="45">
        <f>S251</f>
        <v>0</v>
      </c>
      <c r="T385" s="45">
        <f>T251</f>
        <v>0</v>
      </c>
      <c r="U385" s="45">
        <f>U251</f>
        <v>0</v>
      </c>
      <c r="V385" s="45">
        <f>V251</f>
        <v>0</v>
      </c>
      <c r="W385" s="45">
        <f>W251</f>
        <v>0</v>
      </c>
      <c r="X385" s="45">
        <f>X251</f>
        <v>0</v>
      </c>
      <c r="Y385" s="45">
        <f>Y251</f>
        <v>0</v>
      </c>
      <c r="Z385" s="49">
        <f>Z251</f>
        <v>0</v>
      </c>
      <c r="AA385" s="391"/>
      <c r="AB385" s="8" t="str">
        <f t="shared" si="11"/>
        <v/>
      </c>
      <c r="AC385" s="3"/>
      <c r="AD385" s="1"/>
    </row>
    <row r="386" spans="2:30" ht="15" hidden="1" customHeight="1" thickTop="1" thickBot="1" x14ac:dyDescent="0.35">
      <c r="B386" s="1"/>
      <c r="C386" s="506" t="str">
        <f>IF(C252="","",C252)</f>
        <v/>
      </c>
      <c r="D386" s="507" t="str">
        <f>IF(D252="","",D252)</f>
        <v/>
      </c>
      <c r="E386" s="508">
        <f>E252</f>
        <v>0</v>
      </c>
      <c r="F386" s="490">
        <f>F252</f>
        <v>0</v>
      </c>
      <c r="G386" s="491">
        <f>G252</f>
        <v>0</v>
      </c>
      <c r="H386" s="491">
        <f>H252</f>
        <v>0</v>
      </c>
      <c r="I386" s="491">
        <f>I252</f>
        <v>0</v>
      </c>
      <c r="J386" s="491">
        <f>J252</f>
        <v>0</v>
      </c>
      <c r="K386" s="45">
        <f>K252</f>
        <v>0</v>
      </c>
      <c r="L386" s="45">
        <f>L252</f>
        <v>0</v>
      </c>
      <c r="M386" s="45">
        <f>M252</f>
        <v>0</v>
      </c>
      <c r="N386" s="45">
        <f>N252</f>
        <v>0</v>
      </c>
      <c r="O386" s="45">
        <f>O252</f>
        <v>0</v>
      </c>
      <c r="P386" s="45">
        <f>P252</f>
        <v>0</v>
      </c>
      <c r="Q386" s="45">
        <f>Q252</f>
        <v>0</v>
      </c>
      <c r="R386" s="45">
        <f>R252</f>
        <v>0</v>
      </c>
      <c r="S386" s="45">
        <f>S252</f>
        <v>0</v>
      </c>
      <c r="T386" s="45">
        <f>T252</f>
        <v>0</v>
      </c>
      <c r="U386" s="45">
        <f>U252</f>
        <v>0</v>
      </c>
      <c r="V386" s="45">
        <f>V252</f>
        <v>0</v>
      </c>
      <c r="W386" s="45">
        <f>W252</f>
        <v>0</v>
      </c>
      <c r="X386" s="45">
        <f>X252</f>
        <v>0</v>
      </c>
      <c r="Y386" s="45">
        <f>Y252</f>
        <v>0</v>
      </c>
      <c r="Z386" s="49">
        <f>Z252</f>
        <v>0</v>
      </c>
      <c r="AA386" s="391"/>
      <c r="AB386" s="8" t="str">
        <f t="shared" si="11"/>
        <v/>
      </c>
      <c r="AC386" s="3"/>
      <c r="AD386" s="1"/>
    </row>
    <row r="387" spans="2:30" ht="15" hidden="1" customHeight="1" thickTop="1" thickBot="1" x14ac:dyDescent="0.35">
      <c r="B387" s="1"/>
      <c r="C387" s="506" t="str">
        <f>IF(C253="","",C253)</f>
        <v/>
      </c>
      <c r="D387" s="507" t="str">
        <f>IF(D253="","",D253)</f>
        <v/>
      </c>
      <c r="E387" s="508">
        <f>E253</f>
        <v>0</v>
      </c>
      <c r="F387" s="490">
        <f>F253</f>
        <v>0</v>
      </c>
      <c r="G387" s="491">
        <f>G253</f>
        <v>0</v>
      </c>
      <c r="H387" s="491">
        <f>H253</f>
        <v>0</v>
      </c>
      <c r="I387" s="491">
        <f>I253</f>
        <v>0</v>
      </c>
      <c r="J387" s="491">
        <f>J253</f>
        <v>0</v>
      </c>
      <c r="K387" s="45">
        <f>K253</f>
        <v>0</v>
      </c>
      <c r="L387" s="45">
        <f>L253</f>
        <v>0</v>
      </c>
      <c r="M387" s="45">
        <f>M253</f>
        <v>0</v>
      </c>
      <c r="N387" s="45">
        <f>N253</f>
        <v>0</v>
      </c>
      <c r="O387" s="45">
        <f>O253</f>
        <v>0</v>
      </c>
      <c r="P387" s="45">
        <f>P253</f>
        <v>0</v>
      </c>
      <c r="Q387" s="45">
        <f>Q253</f>
        <v>0</v>
      </c>
      <c r="R387" s="45">
        <f>R253</f>
        <v>0</v>
      </c>
      <c r="S387" s="45">
        <f>S253</f>
        <v>0</v>
      </c>
      <c r="T387" s="45">
        <f>T253</f>
        <v>0</v>
      </c>
      <c r="U387" s="45">
        <f>U253</f>
        <v>0</v>
      </c>
      <c r="V387" s="45">
        <f>V253</f>
        <v>0</v>
      </c>
      <c r="W387" s="45">
        <f>W253</f>
        <v>0</v>
      </c>
      <c r="X387" s="45">
        <f>X253</f>
        <v>0</v>
      </c>
      <c r="Y387" s="45">
        <f>Y253</f>
        <v>0</v>
      </c>
      <c r="Z387" s="49">
        <f>Z253</f>
        <v>0</v>
      </c>
      <c r="AA387" s="391"/>
      <c r="AB387" s="8" t="str">
        <f t="shared" si="11"/>
        <v/>
      </c>
      <c r="AC387" s="3"/>
      <c r="AD387" s="1"/>
    </row>
    <row r="388" spans="2:30" ht="15" hidden="1" customHeight="1" thickTop="1" thickBot="1" x14ac:dyDescent="0.35">
      <c r="B388" s="1"/>
      <c r="C388" s="506" t="str">
        <f>IF(C254="","",C254)</f>
        <v/>
      </c>
      <c r="D388" s="507" t="str">
        <f>IF(D254="","",D254)</f>
        <v/>
      </c>
      <c r="E388" s="508">
        <f>E254</f>
        <v>0</v>
      </c>
      <c r="F388" s="490">
        <f>F254</f>
        <v>0</v>
      </c>
      <c r="G388" s="491">
        <f>G254</f>
        <v>0</v>
      </c>
      <c r="H388" s="491">
        <f>H254</f>
        <v>0</v>
      </c>
      <c r="I388" s="491">
        <f>I254</f>
        <v>0</v>
      </c>
      <c r="J388" s="491">
        <f>J254</f>
        <v>0</v>
      </c>
      <c r="K388" s="45">
        <f>K254</f>
        <v>0</v>
      </c>
      <c r="L388" s="45">
        <f>L254</f>
        <v>0</v>
      </c>
      <c r="M388" s="45">
        <f>M254</f>
        <v>0</v>
      </c>
      <c r="N388" s="45">
        <f>N254</f>
        <v>0</v>
      </c>
      <c r="O388" s="45">
        <f>O254</f>
        <v>0</v>
      </c>
      <c r="P388" s="45">
        <f>P254</f>
        <v>0</v>
      </c>
      <c r="Q388" s="45">
        <f>Q254</f>
        <v>0</v>
      </c>
      <c r="R388" s="45">
        <f>R254</f>
        <v>0</v>
      </c>
      <c r="S388" s="45">
        <f>S254</f>
        <v>0</v>
      </c>
      <c r="T388" s="45">
        <f>T254</f>
        <v>0</v>
      </c>
      <c r="U388" s="45">
        <f>U254</f>
        <v>0</v>
      </c>
      <c r="V388" s="45">
        <f>V254</f>
        <v>0</v>
      </c>
      <c r="W388" s="45">
        <f>W254</f>
        <v>0</v>
      </c>
      <c r="X388" s="45">
        <f>X254</f>
        <v>0</v>
      </c>
      <c r="Y388" s="45">
        <f>Y254</f>
        <v>0</v>
      </c>
      <c r="Z388" s="49">
        <f>Z254</f>
        <v>0</v>
      </c>
      <c r="AA388" s="391"/>
      <c r="AB388" s="8" t="str">
        <f t="shared" si="11"/>
        <v/>
      </c>
      <c r="AC388" s="3"/>
      <c r="AD388" s="1"/>
    </row>
    <row r="389" spans="2:30" ht="15" hidden="1" customHeight="1" thickTop="1" thickBot="1" x14ac:dyDescent="0.35">
      <c r="B389" s="1"/>
      <c r="C389" s="506" t="str">
        <f>IF(C255="","",C255)</f>
        <v/>
      </c>
      <c r="D389" s="507" t="str">
        <f>IF(D255="","",D255)</f>
        <v/>
      </c>
      <c r="E389" s="508">
        <f>E255</f>
        <v>0</v>
      </c>
      <c r="F389" s="490">
        <f>F255</f>
        <v>0</v>
      </c>
      <c r="G389" s="491">
        <f>G255</f>
        <v>0</v>
      </c>
      <c r="H389" s="491">
        <f>H255</f>
        <v>0</v>
      </c>
      <c r="I389" s="491">
        <f>I255</f>
        <v>0</v>
      </c>
      <c r="J389" s="491">
        <f>J255</f>
        <v>0</v>
      </c>
      <c r="K389" s="45">
        <f>K255</f>
        <v>0</v>
      </c>
      <c r="L389" s="45">
        <f>L255</f>
        <v>0</v>
      </c>
      <c r="M389" s="45">
        <f>M255</f>
        <v>0</v>
      </c>
      <c r="N389" s="45">
        <f>N255</f>
        <v>0</v>
      </c>
      <c r="O389" s="45">
        <f>O255</f>
        <v>0</v>
      </c>
      <c r="P389" s="45">
        <f>P255</f>
        <v>0</v>
      </c>
      <c r="Q389" s="45">
        <f>Q255</f>
        <v>0</v>
      </c>
      <c r="R389" s="45">
        <f>R255</f>
        <v>0</v>
      </c>
      <c r="S389" s="45">
        <f>S255</f>
        <v>0</v>
      </c>
      <c r="T389" s="45">
        <f>T255</f>
        <v>0</v>
      </c>
      <c r="U389" s="45">
        <f>U255</f>
        <v>0</v>
      </c>
      <c r="V389" s="45">
        <f>V255</f>
        <v>0</v>
      </c>
      <c r="W389" s="45">
        <f>W255</f>
        <v>0</v>
      </c>
      <c r="X389" s="45">
        <f>X255</f>
        <v>0</v>
      </c>
      <c r="Y389" s="45">
        <f>Y255</f>
        <v>0</v>
      </c>
      <c r="Z389" s="49">
        <f>Z255</f>
        <v>0</v>
      </c>
      <c r="AA389" s="391"/>
      <c r="AB389" s="8" t="str">
        <f t="shared" si="11"/>
        <v/>
      </c>
      <c r="AC389" s="3"/>
      <c r="AD389" s="1"/>
    </row>
    <row r="390" spans="2:30" ht="15" hidden="1" customHeight="1" thickTop="1" thickBot="1" x14ac:dyDescent="0.35">
      <c r="B390" s="1"/>
      <c r="C390" s="506" t="str">
        <f>IF(C256="","",C256)</f>
        <v/>
      </c>
      <c r="D390" s="507" t="str">
        <f>IF(D256="","",D256)</f>
        <v/>
      </c>
      <c r="E390" s="508">
        <f>E256</f>
        <v>0</v>
      </c>
      <c r="F390" s="490">
        <f>F256</f>
        <v>0</v>
      </c>
      <c r="G390" s="491">
        <f>G256</f>
        <v>0</v>
      </c>
      <c r="H390" s="491">
        <f>H256</f>
        <v>0</v>
      </c>
      <c r="I390" s="491">
        <f>I256</f>
        <v>0</v>
      </c>
      <c r="J390" s="491">
        <f>J256</f>
        <v>0</v>
      </c>
      <c r="K390" s="45">
        <f>K256</f>
        <v>0</v>
      </c>
      <c r="L390" s="45">
        <f>L256</f>
        <v>0</v>
      </c>
      <c r="M390" s="45">
        <f>M256</f>
        <v>0</v>
      </c>
      <c r="N390" s="45">
        <f>N256</f>
        <v>0</v>
      </c>
      <c r="O390" s="45">
        <f>O256</f>
        <v>0</v>
      </c>
      <c r="P390" s="45">
        <f>P256</f>
        <v>0</v>
      </c>
      <c r="Q390" s="45">
        <f>Q256</f>
        <v>0</v>
      </c>
      <c r="R390" s="45">
        <f>R256</f>
        <v>0</v>
      </c>
      <c r="S390" s="45">
        <f>S256</f>
        <v>0</v>
      </c>
      <c r="T390" s="45">
        <f>T256</f>
        <v>0</v>
      </c>
      <c r="U390" s="45">
        <f>U256</f>
        <v>0</v>
      </c>
      <c r="V390" s="45">
        <f>V256</f>
        <v>0</v>
      </c>
      <c r="W390" s="45">
        <f>W256</f>
        <v>0</v>
      </c>
      <c r="X390" s="45">
        <f>X256</f>
        <v>0</v>
      </c>
      <c r="Y390" s="45">
        <f>Y256</f>
        <v>0</v>
      </c>
      <c r="Z390" s="49">
        <f>Z256</f>
        <v>0</v>
      </c>
      <c r="AA390" s="391"/>
      <c r="AB390" s="8" t="str">
        <f t="shared" si="11"/>
        <v/>
      </c>
      <c r="AC390" s="3"/>
      <c r="AD390" s="1"/>
    </row>
    <row r="391" spans="2:30" ht="15" hidden="1" customHeight="1" thickTop="1" thickBot="1" x14ac:dyDescent="0.35">
      <c r="B391" s="1"/>
      <c r="C391" s="509" t="str">
        <f>IF(C257="","",C257)</f>
        <v/>
      </c>
      <c r="D391" s="510" t="str">
        <f>IF(D257="","",D257)</f>
        <v/>
      </c>
      <c r="E391" s="511">
        <f>E257</f>
        <v>0</v>
      </c>
      <c r="F391" s="492">
        <f>F257</f>
        <v>0</v>
      </c>
      <c r="G391" s="493">
        <f>G257</f>
        <v>0</v>
      </c>
      <c r="H391" s="493">
        <f>H257</f>
        <v>0</v>
      </c>
      <c r="I391" s="493">
        <f>I257</f>
        <v>0</v>
      </c>
      <c r="J391" s="493">
        <f>J257</f>
        <v>0</v>
      </c>
      <c r="K391" s="494">
        <f>K257</f>
        <v>0</v>
      </c>
      <c r="L391" s="494">
        <f>L257</f>
        <v>0</v>
      </c>
      <c r="M391" s="494">
        <f>M257</f>
        <v>0</v>
      </c>
      <c r="N391" s="494">
        <f>N257</f>
        <v>0</v>
      </c>
      <c r="O391" s="494">
        <f>O257</f>
        <v>0</v>
      </c>
      <c r="P391" s="494">
        <f>P257</f>
        <v>0</v>
      </c>
      <c r="Q391" s="494">
        <f>Q257</f>
        <v>0</v>
      </c>
      <c r="R391" s="494">
        <f>R257</f>
        <v>0</v>
      </c>
      <c r="S391" s="494">
        <f>S257</f>
        <v>0</v>
      </c>
      <c r="T391" s="494">
        <f>T257</f>
        <v>0</v>
      </c>
      <c r="U391" s="494">
        <f>U257</f>
        <v>0</v>
      </c>
      <c r="V391" s="494">
        <f>V257</f>
        <v>0</v>
      </c>
      <c r="W391" s="494">
        <f>W257</f>
        <v>0</v>
      </c>
      <c r="X391" s="494">
        <f>X257</f>
        <v>0</v>
      </c>
      <c r="Y391" s="494">
        <f>Y257</f>
        <v>0</v>
      </c>
      <c r="Z391" s="495">
        <f>Z257</f>
        <v>0</v>
      </c>
      <c r="AA391" s="391"/>
      <c r="AB391" s="8" t="str">
        <f t="shared" si="11"/>
        <v/>
      </c>
      <c r="AC391" s="3"/>
      <c r="AD391" s="1"/>
    </row>
    <row r="392" spans="2:30" hidden="1" x14ac:dyDescent="0.3">
      <c r="B392" s="357"/>
      <c r="C392" s="8"/>
      <c r="D392" s="1"/>
      <c r="E392" s="1"/>
      <c r="F392" s="1"/>
      <c r="G392" s="1"/>
      <c r="H392" s="1"/>
      <c r="I392" s="1"/>
      <c r="J392" s="1"/>
      <c r="K392" s="1"/>
      <c r="L392" s="1"/>
      <c r="M392" s="1"/>
      <c r="N392" s="1"/>
      <c r="O392" s="1"/>
      <c r="P392" s="1"/>
      <c r="Q392" s="1"/>
      <c r="R392" s="1"/>
      <c r="S392" s="1"/>
      <c r="T392" s="1"/>
      <c r="U392" s="1"/>
      <c r="V392" s="1"/>
      <c r="W392" s="1"/>
      <c r="X392" s="1"/>
      <c r="Y392" s="1"/>
      <c r="Z392" s="1"/>
      <c r="AA392" s="389"/>
    </row>
    <row r="393" spans="2:30" x14ac:dyDescent="0.3">
      <c r="B393" s="357"/>
      <c r="C393" s="8"/>
      <c r="D393" s="1"/>
      <c r="E393" s="1"/>
      <c r="F393" s="1"/>
      <c r="G393" s="1"/>
      <c r="H393" s="1"/>
      <c r="I393" s="1"/>
      <c r="J393" s="1"/>
      <c r="K393" s="1"/>
      <c r="L393" s="1"/>
      <c r="M393" s="1"/>
      <c r="N393" s="1"/>
      <c r="O393" s="1"/>
      <c r="P393" s="1"/>
      <c r="Q393" s="1"/>
      <c r="R393" s="1"/>
      <c r="S393" s="1"/>
      <c r="T393" s="1"/>
      <c r="U393" s="1"/>
      <c r="V393" s="1"/>
      <c r="W393" s="1"/>
      <c r="X393" s="1"/>
      <c r="Y393" s="1"/>
      <c r="Z393" s="1"/>
      <c r="AA393" s="389"/>
    </row>
    <row r="394" spans="2:30" x14ac:dyDescent="0.3">
      <c r="B394" s="357"/>
      <c r="C394" s="8"/>
      <c r="D394" s="1"/>
      <c r="E394" s="1"/>
      <c r="F394" s="1"/>
      <c r="G394" s="1"/>
      <c r="H394" s="1"/>
      <c r="I394" s="1"/>
      <c r="J394" s="1"/>
      <c r="K394" s="1"/>
      <c r="L394" s="1"/>
      <c r="M394" s="1"/>
      <c r="N394" s="1"/>
      <c r="O394" s="1"/>
      <c r="P394" s="1"/>
      <c r="Q394" s="1"/>
      <c r="R394" s="1"/>
      <c r="S394" s="1"/>
      <c r="T394" s="1"/>
      <c r="U394" s="1"/>
      <c r="V394" s="1"/>
      <c r="W394" s="1"/>
      <c r="X394" s="1"/>
      <c r="Y394" s="1"/>
      <c r="Z394" s="1"/>
      <c r="AA394" s="389"/>
    </row>
  </sheetData>
  <sheetProtection algorithmName="SHA-512" hashValue="ZPK4dvRqHaOAqfIY4keuMzBr+1IRvZlrwS96YJvj/Eo/UbzEDTAwIJ13iJH6r/0F7Oy82tdubjAXPIwXkISwWA==" saltValue="RJybPFWNdiUM1K8B8PeXUg==" spinCount="100000" sheet="1" objects="1" scenarios="1"/>
  <protectedRanges>
    <protectedRange sqref="F136:Z195 F198:Z257" name="Range1"/>
  </protectedRanges>
  <autoFilter ref="AB6:AB259" xr:uid="{41A56918-4597-442E-A95D-5968F5C60C64}">
    <filterColumn colId="0">
      <customFilters>
        <customFilter operator="notEqual" val=" "/>
      </customFilters>
    </filterColumn>
  </autoFilter>
  <mergeCells count="10">
    <mergeCell ref="C269:D269"/>
    <mergeCell ref="C197:D197"/>
    <mergeCell ref="C331:D331"/>
    <mergeCell ref="C265:D265"/>
    <mergeCell ref="C11:D11"/>
    <mergeCell ref="C73:D73"/>
    <mergeCell ref="C135:D135"/>
    <mergeCell ref="C3:E4"/>
    <mergeCell ref="C6:E6"/>
    <mergeCell ref="C7:D7"/>
  </mergeCells>
  <printOptions horizontalCentered="1"/>
  <pageMargins left="0.25" right="0.25" top="0.5" bottom="0.5" header="0.3" footer="0.3"/>
  <pageSetup paperSize="25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565D-5622-4301-A536-1DDDB4A140C4}">
  <dimension ref="A1:Q46"/>
  <sheetViews>
    <sheetView view="pageBreakPreview" topLeftCell="A8" zoomScale="85" zoomScaleNormal="55" zoomScaleSheetLayoutView="85" workbookViewId="0">
      <selection activeCell="O11" sqref="O11"/>
    </sheetView>
  </sheetViews>
  <sheetFormatPr defaultRowHeight="14.4" x14ac:dyDescent="0.3"/>
  <cols>
    <col min="2" max="2" width="2.77734375" customWidth="1"/>
    <col min="3" max="3" width="50.77734375" customWidth="1"/>
    <col min="4" max="4" width="8.77734375" style="16" customWidth="1"/>
    <col min="5" max="15" width="10.77734375" customWidth="1"/>
    <col min="16" max="16" width="2.77734375" customWidth="1"/>
  </cols>
  <sheetData>
    <row r="1" spans="2:17" x14ac:dyDescent="0.3">
      <c r="B1" s="1"/>
      <c r="C1" s="1"/>
      <c r="D1" s="14"/>
      <c r="E1" s="1"/>
      <c r="F1" s="1"/>
      <c r="G1" s="1"/>
      <c r="H1" s="1"/>
      <c r="I1" s="1"/>
      <c r="J1" s="5"/>
      <c r="K1" s="1"/>
      <c r="L1" s="1"/>
      <c r="M1" s="1"/>
      <c r="N1" s="1"/>
      <c r="O1" s="1"/>
      <c r="P1" s="1"/>
      <c r="Q1" s="1"/>
    </row>
    <row r="2" spans="2:17" ht="15" customHeight="1" thickBot="1" x14ac:dyDescent="0.35">
      <c r="B2" s="1"/>
      <c r="C2" s="1"/>
      <c r="D2" s="14"/>
      <c r="E2" s="431"/>
      <c r="F2" s="431"/>
      <c r="G2" s="431"/>
      <c r="H2" s="1"/>
      <c r="I2" s="1"/>
      <c r="J2" s="1"/>
      <c r="K2" s="1"/>
      <c r="L2" s="1"/>
      <c r="M2" s="1"/>
      <c r="N2" s="1"/>
      <c r="O2" s="1"/>
      <c r="P2" s="1"/>
      <c r="Q2" s="1"/>
    </row>
    <row r="3" spans="2:17" ht="16.2" thickTop="1" x14ac:dyDescent="0.3">
      <c r="B3" s="1"/>
      <c r="C3" s="258" t="s">
        <v>204</v>
      </c>
      <c r="D3" s="260"/>
      <c r="E3" s="433"/>
      <c r="F3" s="433"/>
      <c r="G3" s="434"/>
      <c r="H3" s="435"/>
      <c r="I3" s="435"/>
      <c r="J3" s="435"/>
      <c r="K3" s="435"/>
      <c r="L3" s="435"/>
      <c r="M3" s="435"/>
      <c r="N3" s="435"/>
      <c r="O3" s="435"/>
      <c r="P3" s="1"/>
      <c r="Q3" s="1"/>
    </row>
    <row r="4" spans="2:17" ht="16.2" thickBot="1" x14ac:dyDescent="0.35">
      <c r="B4" s="1"/>
      <c r="C4" s="261"/>
      <c r="D4" s="263"/>
      <c r="E4" s="433"/>
      <c r="F4" s="433"/>
      <c r="G4" s="434"/>
      <c r="H4" s="435"/>
      <c r="I4" s="435"/>
      <c r="J4" s="435"/>
      <c r="K4" s="435"/>
      <c r="L4" s="435"/>
      <c r="M4" s="435"/>
      <c r="N4" s="435"/>
      <c r="O4" s="435"/>
      <c r="P4" s="1"/>
      <c r="Q4" s="1"/>
    </row>
    <row r="5" spans="2:17" ht="15" customHeight="1" thickTop="1" thickBot="1" x14ac:dyDescent="0.35">
      <c r="B5" s="1"/>
      <c r="C5" s="435"/>
      <c r="D5" s="436"/>
      <c r="E5" s="435"/>
      <c r="F5" s="435"/>
      <c r="G5" s="435"/>
      <c r="H5" s="435"/>
      <c r="I5" s="435"/>
      <c r="J5" s="435"/>
      <c r="K5" s="435"/>
      <c r="L5" s="435"/>
      <c r="M5" s="435"/>
      <c r="N5" s="435"/>
      <c r="O5" s="435"/>
      <c r="P5" s="1"/>
      <c r="Q5" s="1"/>
    </row>
    <row r="6" spans="2:17" s="4" customFormat="1" ht="30" customHeight="1" thickTop="1" thickBot="1" x14ac:dyDescent="0.35">
      <c r="B6" s="3"/>
      <c r="C6" s="437" t="str">
        <f>'A. General Information'!E15</f>
        <v>Brgy., City/Municipality, Province</v>
      </c>
      <c r="D6" s="438"/>
      <c r="E6" s="439" t="str" cm="1">
        <f t="array" ref="E6:O6">TRANSPOSE('B. Simulation Results'!C7:C17)</f>
        <v>Year 0</v>
      </c>
      <c r="F6" s="347">
        <v>0</v>
      </c>
      <c r="G6" s="347">
        <v>1</v>
      </c>
      <c r="H6" s="347">
        <v>2</v>
      </c>
      <c r="I6" s="347">
        <v>3</v>
      </c>
      <c r="J6" s="347">
        <v>4</v>
      </c>
      <c r="K6" s="347">
        <v>5</v>
      </c>
      <c r="L6" s="347">
        <v>6</v>
      </c>
      <c r="M6" s="347">
        <v>7</v>
      </c>
      <c r="N6" s="347">
        <v>8</v>
      </c>
      <c r="O6" s="440">
        <v>9</v>
      </c>
      <c r="P6" s="3"/>
      <c r="Q6" s="3"/>
    </row>
    <row r="7" spans="2:17" ht="18" customHeight="1" thickTop="1" thickBot="1" x14ac:dyDescent="0.35">
      <c r="B7" s="1"/>
      <c r="C7" s="577" t="s">
        <v>205</v>
      </c>
      <c r="D7" s="441" t="s">
        <v>173</v>
      </c>
      <c r="E7" s="339">
        <f>ROUNDDOWN('D. RPS Requirements per MP'!F19,0)</f>
        <v>0</v>
      </c>
      <c r="F7" s="340">
        <f>ROUNDDOWN('D. RPS Requirements per MP'!G19,0)</f>
        <v>0</v>
      </c>
      <c r="G7" s="340">
        <f>ROUNDDOWN('D. RPS Requirements per MP'!H19,0)</f>
        <v>0</v>
      </c>
      <c r="H7" s="340">
        <f>ROUNDDOWN('D. RPS Requirements per MP'!I19,0)</f>
        <v>0</v>
      </c>
      <c r="I7" s="340">
        <f>ROUNDDOWN('D. RPS Requirements per MP'!J19,0)</f>
        <v>0</v>
      </c>
      <c r="J7" s="340">
        <f>ROUNDDOWN('D. RPS Requirements per MP'!K19,0)</f>
        <v>0</v>
      </c>
      <c r="K7" s="340">
        <f>ROUNDDOWN('D. RPS Requirements per MP'!L19,0)</f>
        <v>0</v>
      </c>
      <c r="L7" s="340">
        <f>ROUNDDOWN('D. RPS Requirements per MP'!M19,0)</f>
        <v>0</v>
      </c>
      <c r="M7" s="340">
        <f>ROUNDDOWN('D. RPS Requirements per MP'!N19,0)</f>
        <v>0</v>
      </c>
      <c r="N7" s="340">
        <f>ROUNDDOWN('D. RPS Requirements per MP'!O19,0)</f>
        <v>0</v>
      </c>
      <c r="O7" s="341">
        <f>ROUNDDOWN('D. RPS Requirements per MP'!P19,0)</f>
        <v>0</v>
      </c>
      <c r="P7" s="1"/>
      <c r="Q7" s="1"/>
    </row>
    <row r="8" spans="2:17" ht="18" customHeight="1" thickTop="1" thickBot="1" x14ac:dyDescent="0.35">
      <c r="B8" s="1"/>
      <c r="C8" s="578" t="s">
        <v>206</v>
      </c>
      <c r="D8" s="444" t="s">
        <v>173</v>
      </c>
      <c r="E8" s="337">
        <f>E38</f>
        <v>0</v>
      </c>
      <c r="F8" s="330">
        <f t="shared" ref="F8:O8" si="0">F38</f>
        <v>0</v>
      </c>
      <c r="G8" s="330">
        <f t="shared" si="0"/>
        <v>0</v>
      </c>
      <c r="H8" s="330">
        <f t="shared" si="0"/>
        <v>0</v>
      </c>
      <c r="I8" s="330">
        <f t="shared" si="0"/>
        <v>0</v>
      </c>
      <c r="J8" s="330">
        <f t="shared" si="0"/>
        <v>0</v>
      </c>
      <c r="K8" s="330">
        <f t="shared" si="0"/>
        <v>0</v>
      </c>
      <c r="L8" s="330">
        <f t="shared" si="0"/>
        <v>0</v>
      </c>
      <c r="M8" s="330">
        <f t="shared" si="0"/>
        <v>0</v>
      </c>
      <c r="N8" s="330">
        <f t="shared" si="0"/>
        <v>0</v>
      </c>
      <c r="O8" s="332">
        <f t="shared" si="0"/>
        <v>0</v>
      </c>
      <c r="P8" s="1"/>
      <c r="Q8" s="1"/>
    </row>
    <row r="9" spans="2:17" ht="18" customHeight="1" thickTop="1" thickBot="1" x14ac:dyDescent="0.35">
      <c r="B9" s="1"/>
      <c r="C9" s="445" t="s">
        <v>209</v>
      </c>
      <c r="D9" s="446" t="s">
        <v>173</v>
      </c>
      <c r="E9" s="454">
        <f>'F. RPS Compliance per MP'!F7</f>
        <v>0</v>
      </c>
      <c r="F9" s="456">
        <f>'F. RPS Compliance per MP'!G7</f>
        <v>0</v>
      </c>
      <c r="G9" s="456">
        <f>'F. RPS Compliance per MP'!H7</f>
        <v>0</v>
      </c>
      <c r="H9" s="456">
        <f>'F. RPS Compliance per MP'!I7</f>
        <v>0</v>
      </c>
      <c r="I9" s="456">
        <f>'F. RPS Compliance per MP'!J7</f>
        <v>0</v>
      </c>
      <c r="J9" s="456">
        <f>'F. RPS Compliance per MP'!K7</f>
        <v>0</v>
      </c>
      <c r="K9" s="456">
        <f>'F. RPS Compliance per MP'!L7</f>
        <v>0</v>
      </c>
      <c r="L9" s="456">
        <f>'F. RPS Compliance per MP'!M7</f>
        <v>0</v>
      </c>
      <c r="M9" s="456">
        <f>'F. RPS Compliance per MP'!N7</f>
        <v>0</v>
      </c>
      <c r="N9" s="456">
        <f>'F. RPS Compliance per MP'!O7</f>
        <v>0</v>
      </c>
      <c r="O9" s="457">
        <f>'F. RPS Compliance per MP'!P7</f>
        <v>0</v>
      </c>
      <c r="P9" s="1"/>
      <c r="Q9" s="1"/>
    </row>
    <row r="10" spans="2:17" ht="18" customHeight="1" thickTop="1" thickBot="1" x14ac:dyDescent="0.35">
      <c r="B10" s="1"/>
      <c r="C10" s="445" t="s">
        <v>207</v>
      </c>
      <c r="D10" s="446" t="s">
        <v>173</v>
      </c>
      <c r="E10" s="454">
        <f>'F. RPS Compliance per MP'!F135</f>
        <v>0</v>
      </c>
      <c r="F10" s="456">
        <f>'F. RPS Compliance per MP'!G135</f>
        <v>0</v>
      </c>
      <c r="G10" s="456">
        <f>'F. RPS Compliance per MP'!H135</f>
        <v>0</v>
      </c>
      <c r="H10" s="456">
        <f>'F. RPS Compliance per MP'!I135</f>
        <v>0</v>
      </c>
      <c r="I10" s="456">
        <f>'F. RPS Compliance per MP'!J135</f>
        <v>0</v>
      </c>
      <c r="J10" s="456">
        <f>'F. RPS Compliance per MP'!K135</f>
        <v>0</v>
      </c>
      <c r="K10" s="456">
        <f>'F. RPS Compliance per MP'!L135</f>
        <v>0</v>
      </c>
      <c r="L10" s="456">
        <f>'F. RPS Compliance per MP'!M135</f>
        <v>0</v>
      </c>
      <c r="M10" s="456">
        <f>'F. RPS Compliance per MP'!N135</f>
        <v>0</v>
      </c>
      <c r="N10" s="456">
        <f>'F. RPS Compliance per MP'!O135</f>
        <v>0</v>
      </c>
      <c r="O10" s="457">
        <f>'F. RPS Compliance per MP'!P135</f>
        <v>0</v>
      </c>
      <c r="P10" s="1"/>
      <c r="Q10" s="1"/>
    </row>
    <row r="11" spans="2:17" ht="18" customHeight="1" thickTop="1" thickBot="1" x14ac:dyDescent="0.35">
      <c r="B11" s="1"/>
      <c r="C11" s="445" t="s">
        <v>208</v>
      </c>
      <c r="D11" s="446" t="s">
        <v>173</v>
      </c>
      <c r="E11" s="454">
        <f>'F. RPS Compliance per MP'!F197</f>
        <v>0</v>
      </c>
      <c r="F11" s="456">
        <f>'F. RPS Compliance per MP'!G197</f>
        <v>0</v>
      </c>
      <c r="G11" s="456">
        <f>'F. RPS Compliance per MP'!H197</f>
        <v>0</v>
      </c>
      <c r="H11" s="456">
        <f>'F. RPS Compliance per MP'!I197</f>
        <v>0</v>
      </c>
      <c r="I11" s="456">
        <f>'F. RPS Compliance per MP'!J197</f>
        <v>0</v>
      </c>
      <c r="J11" s="456">
        <f>'F. RPS Compliance per MP'!K197</f>
        <v>0</v>
      </c>
      <c r="K11" s="456">
        <f>'F. RPS Compliance per MP'!L197</f>
        <v>0</v>
      </c>
      <c r="L11" s="456">
        <f>'F. RPS Compliance per MP'!M197</f>
        <v>0</v>
      </c>
      <c r="M11" s="456">
        <f>'F. RPS Compliance per MP'!N197</f>
        <v>0</v>
      </c>
      <c r="N11" s="456">
        <f>'F. RPS Compliance per MP'!O197</f>
        <v>0</v>
      </c>
      <c r="O11" s="457">
        <f>'F. RPS Compliance per MP'!P197</f>
        <v>0</v>
      </c>
      <c r="P11" s="1"/>
      <c r="Q11" s="1"/>
    </row>
    <row r="12" spans="2:17" ht="18" customHeight="1" thickTop="1" thickBot="1" x14ac:dyDescent="0.35">
      <c r="B12" s="1"/>
      <c r="C12" s="579" t="s">
        <v>232</v>
      </c>
      <c r="D12" s="447" t="s">
        <v>173</v>
      </c>
      <c r="E12" s="398">
        <f t="shared" ref="E12:O12" si="1">E42</f>
        <v>0</v>
      </c>
      <c r="F12" s="399">
        <f t="shared" si="1"/>
        <v>0</v>
      </c>
      <c r="G12" s="399">
        <f t="shared" si="1"/>
        <v>0</v>
      </c>
      <c r="H12" s="399">
        <f t="shared" si="1"/>
        <v>0</v>
      </c>
      <c r="I12" s="399">
        <f t="shared" si="1"/>
        <v>0</v>
      </c>
      <c r="J12" s="399">
        <f t="shared" si="1"/>
        <v>0</v>
      </c>
      <c r="K12" s="399">
        <f t="shared" si="1"/>
        <v>0</v>
      </c>
      <c r="L12" s="399">
        <f t="shared" si="1"/>
        <v>0</v>
      </c>
      <c r="M12" s="399">
        <f t="shared" si="1"/>
        <v>0</v>
      </c>
      <c r="N12" s="399">
        <f t="shared" si="1"/>
        <v>0</v>
      </c>
      <c r="O12" s="400">
        <f t="shared" si="1"/>
        <v>0</v>
      </c>
      <c r="P12" s="1"/>
      <c r="Q12" s="1"/>
    </row>
    <row r="13" spans="2:17" ht="15" thickTop="1" x14ac:dyDescent="0.3">
      <c r="B13" s="1"/>
      <c r="C13" s="1"/>
      <c r="D13" s="14"/>
      <c r="E13" s="1"/>
      <c r="F13" s="1"/>
      <c r="G13" s="1"/>
      <c r="H13" s="1"/>
      <c r="I13" s="1"/>
      <c r="J13" s="5"/>
      <c r="K13" s="1"/>
      <c r="L13" s="1"/>
      <c r="M13" s="1"/>
      <c r="N13" s="1"/>
      <c r="O13" s="1"/>
      <c r="P13" s="1"/>
      <c r="Q13" s="1"/>
    </row>
    <row r="14" spans="2:17" x14ac:dyDescent="0.3">
      <c r="B14" s="1"/>
      <c r="C14" s="1"/>
      <c r="D14" s="14"/>
      <c r="E14" s="1"/>
      <c r="F14" s="1"/>
      <c r="G14" s="1"/>
      <c r="H14" s="1"/>
      <c r="I14" s="1"/>
      <c r="J14" s="1"/>
      <c r="K14" s="1"/>
      <c r="L14" s="1"/>
      <c r="M14" s="1"/>
      <c r="N14" s="1"/>
      <c r="O14" s="1"/>
      <c r="P14" s="1"/>
      <c r="Q14" s="1"/>
    </row>
    <row r="15" spans="2:17" x14ac:dyDescent="0.3">
      <c r="B15" s="1"/>
      <c r="C15" s="1"/>
      <c r="D15" s="14"/>
      <c r="E15" s="1"/>
      <c r="F15" s="6"/>
      <c r="G15" s="6"/>
      <c r="H15" s="6"/>
      <c r="I15" s="6"/>
      <c r="J15" s="6"/>
      <c r="K15" s="6"/>
      <c r="L15" s="6"/>
      <c r="M15" s="6"/>
      <c r="N15" s="6"/>
      <c r="O15" s="6"/>
      <c r="P15" s="1"/>
      <c r="Q15" s="1"/>
    </row>
    <row r="16" spans="2:17" x14ac:dyDescent="0.3">
      <c r="B16" s="1"/>
      <c r="C16" s="1"/>
      <c r="D16" s="14"/>
      <c r="E16" s="1"/>
      <c r="F16" s="1"/>
      <c r="G16" s="1"/>
      <c r="H16" s="1"/>
      <c r="I16" s="1"/>
      <c r="J16" s="5"/>
      <c r="K16" s="1"/>
      <c r="L16" s="1"/>
      <c r="M16" s="1"/>
      <c r="N16" s="1"/>
      <c r="O16" s="1"/>
      <c r="P16" s="1"/>
      <c r="Q16" s="1"/>
    </row>
    <row r="17" spans="2:17" x14ac:dyDescent="0.3">
      <c r="B17" s="1"/>
      <c r="C17" s="1"/>
      <c r="D17" s="14"/>
      <c r="E17" s="1"/>
      <c r="F17" s="6"/>
      <c r="G17" s="9"/>
      <c r="H17" s="9"/>
      <c r="I17" s="6"/>
      <c r="J17" s="9"/>
      <c r="K17" s="9"/>
      <c r="L17" s="9"/>
      <c r="M17" s="9"/>
      <c r="N17" s="9"/>
      <c r="O17" s="9"/>
      <c r="P17" s="1"/>
      <c r="Q17" s="1"/>
    </row>
    <row r="18" spans="2:17" x14ac:dyDescent="0.3">
      <c r="B18" s="1"/>
      <c r="C18" s="1"/>
      <c r="D18" s="14"/>
      <c r="E18" s="1"/>
      <c r="F18" s="1"/>
      <c r="G18" s="1"/>
      <c r="H18" s="1"/>
      <c r="I18" s="6"/>
      <c r="J18" s="5"/>
      <c r="K18" s="1"/>
      <c r="L18" s="1"/>
      <c r="M18" s="1"/>
      <c r="N18" s="1"/>
      <c r="O18" s="1"/>
      <c r="P18" s="1"/>
      <c r="Q18" s="1"/>
    </row>
    <row r="19" spans="2:17" x14ac:dyDescent="0.3">
      <c r="B19" s="1"/>
      <c r="C19" s="1"/>
      <c r="D19" s="14"/>
      <c r="E19" s="1"/>
      <c r="F19" s="1"/>
      <c r="G19" s="1"/>
      <c r="H19" s="1"/>
      <c r="I19" s="1"/>
      <c r="J19" s="5"/>
      <c r="K19" s="1"/>
      <c r="L19" s="1"/>
      <c r="M19" s="1"/>
      <c r="N19" s="1"/>
      <c r="O19" s="1"/>
      <c r="P19" s="1"/>
      <c r="Q19" s="1"/>
    </row>
    <row r="20" spans="2:17" x14ac:dyDescent="0.3">
      <c r="B20" s="1"/>
      <c r="C20" s="1"/>
      <c r="D20" s="14"/>
      <c r="E20" s="1"/>
      <c r="F20" s="1"/>
      <c r="G20" s="1"/>
      <c r="H20" s="1"/>
      <c r="I20" s="1"/>
      <c r="J20" s="5"/>
      <c r="K20" s="1"/>
      <c r="L20" s="1"/>
      <c r="M20" s="1"/>
      <c r="N20" s="1"/>
      <c r="O20" s="1"/>
      <c r="P20" s="1"/>
      <c r="Q20" s="1"/>
    </row>
    <row r="21" spans="2:17" x14ac:dyDescent="0.3">
      <c r="B21" s="1"/>
      <c r="C21" s="1"/>
      <c r="D21" s="14"/>
      <c r="E21" s="1"/>
      <c r="F21" s="6"/>
      <c r="G21" s="1"/>
      <c r="H21" s="1"/>
      <c r="I21" s="1"/>
      <c r="J21" s="5"/>
      <c r="K21" s="1"/>
      <c r="L21" s="1"/>
      <c r="M21" s="1"/>
      <c r="N21" s="1"/>
      <c r="O21" s="1"/>
      <c r="P21" s="1"/>
      <c r="Q21" s="1"/>
    </row>
    <row r="22" spans="2:17" x14ac:dyDescent="0.3">
      <c r="B22" s="1"/>
      <c r="C22" s="1"/>
      <c r="D22" s="14"/>
      <c r="E22" s="1"/>
      <c r="F22" s="6"/>
      <c r="G22" s="1"/>
      <c r="H22" s="1"/>
      <c r="I22" s="1"/>
      <c r="J22" s="1"/>
      <c r="K22" s="1"/>
      <c r="L22" s="1"/>
      <c r="M22" s="1"/>
      <c r="N22" s="1"/>
      <c r="O22" s="1"/>
      <c r="P22" s="1"/>
      <c r="Q22" s="1"/>
    </row>
    <row r="23" spans="2:17" x14ac:dyDescent="0.3">
      <c r="B23" s="1"/>
      <c r="C23" s="1"/>
      <c r="D23" s="14"/>
      <c r="E23" s="1"/>
      <c r="F23" s="1"/>
      <c r="G23" s="1"/>
      <c r="H23" s="1"/>
      <c r="I23" s="1"/>
      <c r="J23" s="1"/>
      <c r="K23" s="1"/>
      <c r="L23" s="1"/>
      <c r="M23" s="1"/>
      <c r="N23" s="1"/>
      <c r="O23" s="1"/>
      <c r="P23" s="1"/>
      <c r="Q23" s="1"/>
    </row>
    <row r="24" spans="2:17" x14ac:dyDescent="0.3">
      <c r="B24" s="1"/>
      <c r="C24" s="1"/>
      <c r="D24" s="14"/>
      <c r="E24" s="1"/>
      <c r="F24" s="1"/>
      <c r="G24" s="1"/>
      <c r="H24" s="1"/>
      <c r="I24" s="1"/>
      <c r="J24" s="1"/>
      <c r="K24" s="1"/>
      <c r="L24" s="1"/>
      <c r="M24" s="1"/>
      <c r="N24" s="1"/>
      <c r="O24" s="1"/>
      <c r="P24" s="1"/>
      <c r="Q24" s="1"/>
    </row>
    <row r="25" spans="2:17" x14ac:dyDescent="0.3">
      <c r="B25" s="1"/>
      <c r="C25" s="1"/>
      <c r="D25" s="14"/>
      <c r="E25" s="1"/>
      <c r="F25" s="1"/>
      <c r="G25" s="1"/>
      <c r="H25" s="1"/>
      <c r="I25" s="1"/>
      <c r="J25" s="1"/>
      <c r="K25" s="1"/>
      <c r="L25" s="1"/>
      <c r="M25" s="1"/>
      <c r="N25" s="1"/>
      <c r="O25" s="1"/>
      <c r="P25" s="1"/>
      <c r="Q25" s="1"/>
    </row>
    <row r="26" spans="2:17" x14ac:dyDescent="0.3">
      <c r="B26" s="1"/>
      <c r="C26" s="1"/>
      <c r="D26" s="14"/>
      <c r="E26" s="1"/>
      <c r="F26" s="1"/>
      <c r="G26" s="1"/>
      <c r="H26" s="1"/>
      <c r="I26" s="1"/>
      <c r="J26" s="1"/>
      <c r="K26" s="1"/>
      <c r="L26" s="1"/>
      <c r="M26" s="1"/>
      <c r="N26" s="1"/>
      <c r="O26" s="1"/>
      <c r="P26" s="1"/>
      <c r="Q26" s="1"/>
    </row>
    <row r="27" spans="2:17" x14ac:dyDescent="0.3">
      <c r="B27" s="1"/>
      <c r="C27" s="1"/>
      <c r="D27" s="14"/>
      <c r="E27" s="1"/>
      <c r="F27" s="1"/>
      <c r="G27" s="1"/>
      <c r="H27" s="1"/>
      <c r="I27" s="1"/>
      <c r="J27" s="1"/>
      <c r="K27" s="1"/>
      <c r="L27" s="1"/>
      <c r="M27" s="1"/>
      <c r="N27" s="1"/>
      <c r="O27" s="1"/>
      <c r="P27" s="1"/>
      <c r="Q27" s="1"/>
    </row>
    <row r="28" spans="2:17" x14ac:dyDescent="0.3">
      <c r="B28" s="1"/>
      <c r="C28" s="1"/>
      <c r="D28" s="14"/>
      <c r="E28" s="1"/>
      <c r="F28" s="1"/>
      <c r="G28" s="1"/>
      <c r="H28" s="1"/>
      <c r="I28" s="1"/>
      <c r="J28" s="1"/>
      <c r="K28" s="1"/>
      <c r="L28" s="1"/>
      <c r="M28" s="1"/>
      <c r="N28" s="1"/>
      <c r="O28" s="1"/>
      <c r="P28" s="1"/>
      <c r="Q28" s="1"/>
    </row>
    <row r="29" spans="2:17" x14ac:dyDescent="0.3">
      <c r="B29" s="1"/>
      <c r="C29" s="1"/>
      <c r="D29" s="14"/>
      <c r="E29" s="1"/>
      <c r="F29" s="1"/>
      <c r="G29" s="1"/>
      <c r="H29" s="1"/>
      <c r="I29" s="1"/>
      <c r="J29" s="1"/>
      <c r="K29" s="1"/>
      <c r="L29" s="1"/>
      <c r="M29" s="1"/>
      <c r="N29" s="1"/>
      <c r="O29" s="1"/>
      <c r="P29" s="1"/>
      <c r="Q29" s="1"/>
    </row>
    <row r="30" spans="2:17" x14ac:dyDescent="0.3">
      <c r="B30" s="1"/>
      <c r="C30" s="1"/>
      <c r="D30" s="14"/>
      <c r="E30" s="1"/>
      <c r="F30" s="1"/>
      <c r="G30" s="1"/>
      <c r="H30" s="1"/>
      <c r="I30" s="1"/>
      <c r="J30" s="1"/>
      <c r="K30" s="1"/>
      <c r="L30" s="1"/>
      <c r="M30" s="1"/>
      <c r="N30" s="1"/>
      <c r="O30" s="1"/>
      <c r="P30" s="1"/>
      <c r="Q30" s="1"/>
    </row>
    <row r="31" spans="2:17" x14ac:dyDescent="0.3">
      <c r="B31" s="1"/>
      <c r="C31" s="1"/>
      <c r="D31" s="14"/>
      <c r="E31" s="1"/>
      <c r="F31" s="1"/>
      <c r="G31" s="1"/>
      <c r="H31" s="1"/>
      <c r="I31" s="1"/>
      <c r="J31" s="1"/>
      <c r="K31" s="1"/>
      <c r="L31" s="1"/>
      <c r="M31" s="1"/>
      <c r="N31" s="1"/>
      <c r="O31" s="1"/>
      <c r="P31" s="1"/>
      <c r="Q31" s="1"/>
    </row>
    <row r="32" spans="2:17" x14ac:dyDescent="0.3">
      <c r="B32" s="1"/>
      <c r="C32" s="1"/>
      <c r="D32" s="14"/>
      <c r="E32" s="1"/>
      <c r="F32" s="1"/>
      <c r="G32" s="1"/>
      <c r="H32" s="1"/>
      <c r="I32" s="1"/>
      <c r="J32" s="1"/>
      <c r="K32" s="1"/>
      <c r="L32" s="1"/>
      <c r="M32" s="1"/>
      <c r="N32" s="1"/>
      <c r="O32" s="1"/>
      <c r="P32" s="1"/>
      <c r="Q32" s="1"/>
    </row>
    <row r="33" spans="1:17" x14ac:dyDescent="0.3">
      <c r="B33" s="1"/>
      <c r="C33" s="1"/>
      <c r="D33" s="14"/>
      <c r="E33" s="1"/>
      <c r="F33" s="1"/>
      <c r="G33" s="1"/>
      <c r="H33" s="1"/>
      <c r="I33" s="1"/>
      <c r="J33" s="1"/>
      <c r="K33" s="1"/>
      <c r="L33" s="1"/>
      <c r="M33" s="1"/>
      <c r="N33" s="1"/>
      <c r="O33" s="1"/>
      <c r="P33" s="1"/>
      <c r="Q33" s="1"/>
    </row>
    <row r="34" spans="1:17" hidden="1" x14ac:dyDescent="0.3">
      <c r="B34" s="1"/>
      <c r="C34" s="1"/>
      <c r="D34" s="14"/>
      <c r="E34" s="1"/>
      <c r="F34" s="1"/>
      <c r="G34" s="1"/>
      <c r="H34" s="1"/>
      <c r="I34" s="1"/>
      <c r="J34" s="1"/>
      <c r="K34" s="1"/>
      <c r="L34" s="1"/>
      <c r="M34" s="1"/>
      <c r="N34" s="1"/>
      <c r="O34" s="1"/>
      <c r="P34" s="1"/>
      <c r="Q34" s="1"/>
    </row>
    <row r="35" spans="1:17" ht="15" hidden="1" customHeight="1" thickBot="1" x14ac:dyDescent="0.3">
      <c r="A35" s="1"/>
      <c r="B35" s="1"/>
      <c r="C35" s="3"/>
      <c r="D35" s="8"/>
      <c r="E35" s="3"/>
      <c r="F35" s="3"/>
      <c r="G35" s="3"/>
      <c r="H35" s="3"/>
      <c r="I35" s="3"/>
      <c r="J35" s="3"/>
      <c r="K35" s="3"/>
      <c r="L35" s="3"/>
      <c r="M35" s="3"/>
      <c r="N35" s="3"/>
      <c r="O35" s="3"/>
      <c r="P35" s="1"/>
      <c r="Q35" s="1"/>
    </row>
    <row r="36" spans="1:17" s="4" customFormat="1" ht="30" hidden="1" customHeight="1" thickTop="1" thickBot="1" x14ac:dyDescent="0.35">
      <c r="A36" s="3"/>
      <c r="B36" s="3"/>
      <c r="C36" s="417" t="str">
        <f>'A. General Information'!E15</f>
        <v>Brgy., City/Municipality, Province</v>
      </c>
      <c r="D36" s="418"/>
      <c r="E36" s="419" t="str" cm="1">
        <f t="array" ref="E36:O36">TRANSPOSE('B. Simulation Results'!C7:C17)</f>
        <v>Year 0</v>
      </c>
      <c r="F36" s="420">
        <v>0</v>
      </c>
      <c r="G36" s="420">
        <v>1</v>
      </c>
      <c r="H36" s="420">
        <v>2</v>
      </c>
      <c r="I36" s="420">
        <v>3</v>
      </c>
      <c r="J36" s="420">
        <v>4</v>
      </c>
      <c r="K36" s="420">
        <v>5</v>
      </c>
      <c r="L36" s="420">
        <v>6</v>
      </c>
      <c r="M36" s="420">
        <v>7</v>
      </c>
      <c r="N36" s="420">
        <v>8</v>
      </c>
      <c r="O36" s="421">
        <v>9</v>
      </c>
      <c r="P36" s="3"/>
      <c r="Q36" s="3"/>
    </row>
    <row r="37" spans="1:17" ht="18" hidden="1" customHeight="1" thickTop="1" thickBot="1" x14ac:dyDescent="0.35">
      <c r="A37" s="1"/>
      <c r="B37" s="1"/>
      <c r="C37" s="422" t="s">
        <v>205</v>
      </c>
      <c r="D37" s="423" t="s">
        <v>173</v>
      </c>
      <c r="E37" s="424">
        <f>ROUNDDOWN('D. RPS Requirements per MP'!F19,0)</f>
        <v>0</v>
      </c>
      <c r="F37" s="546">
        <f>ROUNDDOWN('D. RPS Requirements per MP'!G19,0)</f>
        <v>0</v>
      </c>
      <c r="G37" s="546">
        <f>ROUNDDOWN('D. RPS Requirements per MP'!H19,0)</f>
        <v>0</v>
      </c>
      <c r="H37" s="546">
        <f>ROUNDDOWN('D. RPS Requirements per MP'!I19,0)</f>
        <v>0</v>
      </c>
      <c r="I37" s="546">
        <f>ROUNDDOWN('D. RPS Requirements per MP'!J19,0)</f>
        <v>0</v>
      </c>
      <c r="J37" s="546">
        <f>ROUNDDOWN('D. RPS Requirements per MP'!K19,0)</f>
        <v>0</v>
      </c>
      <c r="K37" s="546">
        <f>ROUNDDOWN('D. RPS Requirements per MP'!L19,0)</f>
        <v>0</v>
      </c>
      <c r="L37" s="546">
        <f>ROUNDDOWN('D. RPS Requirements per MP'!M19,0)</f>
        <v>0</v>
      </c>
      <c r="M37" s="546">
        <f>ROUNDDOWN('D. RPS Requirements per MP'!N19,0)</f>
        <v>0</v>
      </c>
      <c r="N37" s="546">
        <f>ROUNDDOWN('D. RPS Requirements per MP'!O19,0)</f>
        <v>0</v>
      </c>
      <c r="O37" s="547">
        <f>ROUNDDOWN('D. RPS Requirements per MP'!P19,0)</f>
        <v>0</v>
      </c>
      <c r="P37" s="1"/>
      <c r="Q37" s="1"/>
    </row>
    <row r="38" spans="1:17" ht="18" hidden="1" customHeight="1" thickTop="1" thickBot="1" x14ac:dyDescent="0.35">
      <c r="A38" s="1"/>
      <c r="B38" s="1"/>
      <c r="C38" s="29" t="s">
        <v>206</v>
      </c>
      <c r="D38" s="425" t="s">
        <v>173</v>
      </c>
      <c r="E38" s="426">
        <f>SUM(E39:E41)</f>
        <v>0</v>
      </c>
      <c r="F38" s="548">
        <f t="shared" ref="F38:O38" si="2">SUM(F39:F41)</f>
        <v>0</v>
      </c>
      <c r="G38" s="548">
        <f t="shared" si="2"/>
        <v>0</v>
      </c>
      <c r="H38" s="548">
        <f t="shared" si="2"/>
        <v>0</v>
      </c>
      <c r="I38" s="548">
        <f t="shared" si="2"/>
        <v>0</v>
      </c>
      <c r="J38" s="548">
        <f t="shared" si="2"/>
        <v>0</v>
      </c>
      <c r="K38" s="548">
        <f t="shared" si="2"/>
        <v>0</v>
      </c>
      <c r="L38" s="548">
        <f t="shared" si="2"/>
        <v>0</v>
      </c>
      <c r="M38" s="548">
        <f t="shared" si="2"/>
        <v>0</v>
      </c>
      <c r="N38" s="548">
        <f t="shared" si="2"/>
        <v>0</v>
      </c>
      <c r="O38" s="549">
        <f t="shared" si="2"/>
        <v>0</v>
      </c>
      <c r="P38" s="1"/>
      <c r="Q38" s="1"/>
    </row>
    <row r="39" spans="1:17" ht="18" hidden="1" customHeight="1" thickTop="1" thickBot="1" x14ac:dyDescent="0.35">
      <c r="A39" s="1"/>
      <c r="B39" s="1"/>
      <c r="C39" s="416" t="s">
        <v>209</v>
      </c>
      <c r="D39" s="427" t="s">
        <v>173</v>
      </c>
      <c r="E39" s="550">
        <f>'F. RPS Compliance per MP'!F7</f>
        <v>0</v>
      </c>
      <c r="F39" s="551">
        <f>'F. RPS Compliance per MP'!G7</f>
        <v>0</v>
      </c>
      <c r="G39" s="551">
        <f>'F. RPS Compliance per MP'!H7</f>
        <v>0</v>
      </c>
      <c r="H39" s="551">
        <f>'F. RPS Compliance per MP'!I7</f>
        <v>0</v>
      </c>
      <c r="I39" s="551">
        <f>'F. RPS Compliance per MP'!J7</f>
        <v>0</v>
      </c>
      <c r="J39" s="551">
        <f>'F. RPS Compliance per MP'!K7</f>
        <v>0</v>
      </c>
      <c r="K39" s="551">
        <f>'F. RPS Compliance per MP'!L7</f>
        <v>0</v>
      </c>
      <c r="L39" s="551">
        <f>'F. RPS Compliance per MP'!M7</f>
        <v>0</v>
      </c>
      <c r="M39" s="551">
        <f>'F. RPS Compliance per MP'!N7</f>
        <v>0</v>
      </c>
      <c r="N39" s="551">
        <f>'F. RPS Compliance per MP'!O7</f>
        <v>0</v>
      </c>
      <c r="O39" s="552">
        <f>'F. RPS Compliance per MP'!P7</f>
        <v>0</v>
      </c>
      <c r="P39" s="1"/>
      <c r="Q39" s="1"/>
    </row>
    <row r="40" spans="1:17" ht="18" hidden="1" customHeight="1" thickTop="1" thickBot="1" x14ac:dyDescent="0.35">
      <c r="A40" s="1"/>
      <c r="B40" s="1"/>
      <c r="C40" s="416" t="s">
        <v>207</v>
      </c>
      <c r="D40" s="427" t="s">
        <v>173</v>
      </c>
      <c r="E40" s="550">
        <f>'F. RPS Compliance per MP'!F135</f>
        <v>0</v>
      </c>
      <c r="F40" s="551">
        <f>'F. RPS Compliance per MP'!G135</f>
        <v>0</v>
      </c>
      <c r="G40" s="551">
        <f>'F. RPS Compliance per MP'!H135</f>
        <v>0</v>
      </c>
      <c r="H40" s="551">
        <f>'F. RPS Compliance per MP'!I135</f>
        <v>0</v>
      </c>
      <c r="I40" s="551">
        <f>'F. RPS Compliance per MP'!J135</f>
        <v>0</v>
      </c>
      <c r="J40" s="551">
        <f>'F. RPS Compliance per MP'!K135</f>
        <v>0</v>
      </c>
      <c r="K40" s="551">
        <f>'F. RPS Compliance per MP'!L135</f>
        <v>0</v>
      </c>
      <c r="L40" s="551">
        <f>'F. RPS Compliance per MP'!M135</f>
        <v>0</v>
      </c>
      <c r="M40" s="551">
        <f>'F. RPS Compliance per MP'!N135</f>
        <v>0</v>
      </c>
      <c r="N40" s="551">
        <f>'F. RPS Compliance per MP'!O135</f>
        <v>0</v>
      </c>
      <c r="O40" s="552">
        <f>'F. RPS Compliance per MP'!P135</f>
        <v>0</v>
      </c>
      <c r="P40" s="1"/>
      <c r="Q40" s="1"/>
    </row>
    <row r="41" spans="1:17" ht="18" hidden="1" customHeight="1" thickTop="1" thickBot="1" x14ac:dyDescent="0.35">
      <c r="A41" s="1"/>
      <c r="B41" s="1"/>
      <c r="C41" s="416" t="s">
        <v>208</v>
      </c>
      <c r="D41" s="427" t="s">
        <v>173</v>
      </c>
      <c r="E41" s="550">
        <f>'F. RPS Compliance per MP'!F197</f>
        <v>0</v>
      </c>
      <c r="F41" s="551">
        <f>'F. RPS Compliance per MP'!G197</f>
        <v>0</v>
      </c>
      <c r="G41" s="551">
        <f>'F. RPS Compliance per MP'!H197</f>
        <v>0</v>
      </c>
      <c r="H41" s="551">
        <f>'F. RPS Compliance per MP'!I197</f>
        <v>0</v>
      </c>
      <c r="I41" s="551">
        <f>'F. RPS Compliance per MP'!J197</f>
        <v>0</v>
      </c>
      <c r="J41" s="551">
        <f>'F. RPS Compliance per MP'!K197</f>
        <v>0</v>
      </c>
      <c r="K41" s="551">
        <f>'F. RPS Compliance per MP'!L197</f>
        <v>0</v>
      </c>
      <c r="L41" s="551">
        <f>'F. RPS Compliance per MP'!M197</f>
        <v>0</v>
      </c>
      <c r="M41" s="551">
        <f>'F. RPS Compliance per MP'!N197</f>
        <v>0</v>
      </c>
      <c r="N41" s="551">
        <f>'F. RPS Compliance per MP'!O197</f>
        <v>0</v>
      </c>
      <c r="O41" s="552">
        <f>'F. RPS Compliance per MP'!P197</f>
        <v>0</v>
      </c>
      <c r="P41" s="1"/>
      <c r="Q41" s="1"/>
    </row>
    <row r="42" spans="1:17" ht="18" hidden="1" customHeight="1" thickTop="1" thickBot="1" x14ac:dyDescent="0.35">
      <c r="A42" s="1"/>
      <c r="B42" s="1"/>
      <c r="C42" s="428" t="s">
        <v>210</v>
      </c>
      <c r="D42" s="429" t="s">
        <v>173</v>
      </c>
      <c r="E42" s="430">
        <f>IF(E38&gt;E37,0,(E37-E38))</f>
        <v>0</v>
      </c>
      <c r="F42" s="553">
        <f t="shared" ref="F42:O42" si="3">IF(F38&gt;F37,0,(F37-F38))</f>
        <v>0</v>
      </c>
      <c r="G42" s="553">
        <f t="shared" si="3"/>
        <v>0</v>
      </c>
      <c r="H42" s="553">
        <f t="shared" si="3"/>
        <v>0</v>
      </c>
      <c r="I42" s="553">
        <f t="shared" si="3"/>
        <v>0</v>
      </c>
      <c r="J42" s="553">
        <f t="shared" si="3"/>
        <v>0</v>
      </c>
      <c r="K42" s="553">
        <f t="shared" si="3"/>
        <v>0</v>
      </c>
      <c r="L42" s="553">
        <f t="shared" si="3"/>
        <v>0</v>
      </c>
      <c r="M42" s="553">
        <f t="shared" si="3"/>
        <v>0</v>
      </c>
      <c r="N42" s="553">
        <f t="shared" si="3"/>
        <v>0</v>
      </c>
      <c r="O42" s="554">
        <f t="shared" si="3"/>
        <v>0</v>
      </c>
      <c r="P42" s="1"/>
      <c r="Q42" s="1"/>
    </row>
    <row r="43" spans="1:17" hidden="1" x14ac:dyDescent="0.3">
      <c r="A43" s="1"/>
      <c r="B43" s="1"/>
      <c r="C43" s="1"/>
      <c r="D43" s="14"/>
      <c r="E43" s="1"/>
      <c r="F43" s="1"/>
      <c r="G43" s="1"/>
      <c r="H43" s="1"/>
      <c r="I43" s="1"/>
      <c r="J43" s="5"/>
      <c r="K43" s="1"/>
      <c r="L43" s="1"/>
      <c r="M43" s="1"/>
      <c r="N43" s="1"/>
      <c r="O43" s="1"/>
      <c r="P43" s="1"/>
      <c r="Q43" s="1"/>
    </row>
    <row r="44" spans="1:17" x14ac:dyDescent="0.3">
      <c r="A44" s="1"/>
      <c r="B44" s="1"/>
      <c r="C44" s="1"/>
      <c r="D44" s="14"/>
      <c r="E44" s="1"/>
      <c r="F44" s="1"/>
      <c r="G44" s="1"/>
      <c r="H44" s="1"/>
      <c r="I44" s="1"/>
      <c r="J44" s="1"/>
      <c r="K44" s="1"/>
      <c r="L44" s="1"/>
      <c r="M44" s="1"/>
      <c r="N44" s="1"/>
      <c r="O44" s="1"/>
      <c r="P44" s="1"/>
      <c r="Q44" s="1"/>
    </row>
    <row r="45" spans="1:17" x14ac:dyDescent="0.3">
      <c r="A45" s="1"/>
      <c r="B45" s="1"/>
      <c r="C45" s="1"/>
      <c r="D45" s="14"/>
      <c r="E45" s="1"/>
      <c r="F45" s="1"/>
      <c r="G45" s="1"/>
      <c r="H45" s="1"/>
      <c r="I45" s="1"/>
      <c r="J45" s="1"/>
      <c r="K45" s="1"/>
      <c r="L45" s="1"/>
      <c r="M45" s="1"/>
      <c r="N45" s="1"/>
      <c r="O45" s="1"/>
      <c r="P45" s="1"/>
      <c r="Q45" s="1"/>
    </row>
    <row r="46" spans="1:17" x14ac:dyDescent="0.3">
      <c r="P46" s="1"/>
      <c r="Q46" s="1"/>
    </row>
  </sheetData>
  <sheetProtection algorithmName="SHA-512" hashValue="CpkF7keLmq7sHM/dq/hcYC8vl9/uxsMb/DHY5Uq6inm7WroZde4LVAZ29/m2SbzQjAFvwIyooSPNP5EFc9pnAQ==" saltValue="aFG1p3fyzvsEpAqtEx5ZwA==" spinCount="100000" sheet="1" objects="1" scenarios="1"/>
  <mergeCells count="3">
    <mergeCell ref="C6:D6"/>
    <mergeCell ref="C36:D36"/>
    <mergeCell ref="C3:D4"/>
  </mergeCells>
  <pageMargins left="0.7" right="0.7" top="0.75" bottom="0.75" header="0.3" footer="0.3"/>
  <pageSetup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7739-9FFD-4238-A1F0-455E46FCADC1}">
  <dimension ref="B2:V31"/>
  <sheetViews>
    <sheetView view="pageBreakPreview" zoomScale="85" zoomScaleNormal="100" zoomScaleSheetLayoutView="85" workbookViewId="0">
      <pane xSplit="4" ySplit="6" topLeftCell="E7" activePane="bottomRight" state="frozen"/>
      <selection pane="topRight" activeCell="E1" sqref="E1"/>
      <selection pane="bottomLeft" activeCell="A7" sqref="A7"/>
      <selection pane="bottomRight" activeCell="E7" sqref="E7"/>
    </sheetView>
  </sheetViews>
  <sheetFormatPr defaultRowHeight="14.4" x14ac:dyDescent="0.3"/>
  <cols>
    <col min="2" max="2" width="2.77734375" customWidth="1"/>
    <col min="3" max="4" width="30.77734375" customWidth="1"/>
    <col min="5" max="5" width="15.77734375" style="16" customWidth="1"/>
    <col min="6" max="6" width="30.77734375" customWidth="1"/>
    <col min="7" max="8" width="15.77734375" customWidth="1"/>
    <col min="20" max="20" width="2.77734375" customWidth="1"/>
  </cols>
  <sheetData>
    <row r="2" spans="2:22" ht="15" customHeight="1" thickBot="1" x14ac:dyDescent="0.35">
      <c r="B2" s="1"/>
      <c r="C2" s="1"/>
      <c r="D2" s="1"/>
      <c r="E2" s="14"/>
      <c r="F2" s="431"/>
      <c r="G2" s="431"/>
      <c r="H2" s="431"/>
      <c r="I2" s="431"/>
      <c r="J2" s="431"/>
      <c r="K2" s="431"/>
      <c r="L2" s="431"/>
      <c r="M2" s="1"/>
      <c r="N2" s="1"/>
      <c r="O2" s="1"/>
      <c r="P2" s="1"/>
      <c r="Q2" s="1"/>
      <c r="R2" s="1"/>
      <c r="S2" s="1"/>
      <c r="T2" s="1"/>
      <c r="U2" s="1"/>
    </row>
    <row r="3" spans="2:22" ht="15" customHeight="1" thickTop="1" x14ac:dyDescent="0.3">
      <c r="B3" s="1"/>
      <c r="C3" s="584" t="s">
        <v>211</v>
      </c>
      <c r="D3" s="588"/>
      <c r="E3" s="14"/>
      <c r="F3" s="586"/>
      <c r="G3" s="587"/>
      <c r="H3" s="587"/>
      <c r="I3" s="587"/>
      <c r="J3" s="587"/>
      <c r="K3" s="587"/>
      <c r="L3" s="432"/>
      <c r="M3" s="3"/>
      <c r="N3" s="3"/>
      <c r="O3" s="3"/>
      <c r="P3" s="3"/>
      <c r="Q3" s="3"/>
      <c r="R3" s="3"/>
      <c r="S3" s="3"/>
      <c r="T3" s="3"/>
      <c r="U3" s="1"/>
    </row>
    <row r="4" spans="2:22" ht="15" customHeight="1" thickBot="1" x14ac:dyDescent="0.35">
      <c r="B4" s="1"/>
      <c r="C4" s="585"/>
      <c r="D4" s="589"/>
      <c r="E4" s="14"/>
      <c r="F4" s="431"/>
      <c r="G4" s="587"/>
      <c r="H4" s="587"/>
      <c r="I4" s="587"/>
      <c r="J4" s="587"/>
      <c r="K4" s="587"/>
      <c r="L4" s="432"/>
      <c r="M4" s="3"/>
      <c r="N4" s="3"/>
      <c r="O4" s="3"/>
      <c r="P4" s="3"/>
      <c r="Q4" s="3"/>
      <c r="R4" s="3"/>
      <c r="S4" s="3"/>
      <c r="T4" s="3"/>
      <c r="U4" s="1"/>
    </row>
    <row r="5" spans="2:22" ht="15" customHeight="1" thickTop="1" thickBot="1" x14ac:dyDescent="0.35">
      <c r="B5" s="1"/>
      <c r="C5" s="3"/>
      <c r="D5" s="3"/>
      <c r="E5" s="8"/>
      <c r="F5" s="3"/>
      <c r="G5" s="1"/>
      <c r="H5" s="1"/>
      <c r="I5" s="3"/>
      <c r="J5" s="3"/>
      <c r="K5" s="3"/>
      <c r="L5" s="3"/>
      <c r="M5" s="3"/>
      <c r="N5" s="3"/>
      <c r="O5" s="3"/>
      <c r="P5" s="3"/>
      <c r="Q5" s="3"/>
      <c r="R5" s="3"/>
      <c r="S5" s="3"/>
      <c r="T5" s="3"/>
      <c r="U5" s="1"/>
      <c r="V5" s="1"/>
    </row>
    <row r="6" spans="2:22" s="7" customFormat="1" ht="45" customHeight="1" thickTop="1" thickBot="1" x14ac:dyDescent="0.35">
      <c r="B6" s="8"/>
      <c r="C6" s="22" t="s">
        <v>233</v>
      </c>
      <c r="D6" s="604" t="s">
        <v>234</v>
      </c>
      <c r="E6" s="581" t="s">
        <v>238</v>
      </c>
      <c r="F6" s="580" t="s">
        <v>235</v>
      </c>
      <c r="G6" s="22" t="s">
        <v>239</v>
      </c>
      <c r="H6" s="581" t="s">
        <v>240</v>
      </c>
      <c r="I6" s="23" t="s">
        <v>1</v>
      </c>
      <c r="J6" s="23" t="s">
        <v>2</v>
      </c>
      <c r="K6" s="23" t="s">
        <v>3</v>
      </c>
      <c r="L6" s="23" t="s">
        <v>4</v>
      </c>
      <c r="M6" s="23" t="s">
        <v>6</v>
      </c>
      <c r="N6" s="23" t="s">
        <v>7</v>
      </c>
      <c r="O6" s="23" t="s">
        <v>8</v>
      </c>
      <c r="P6" s="23" t="s">
        <v>9</v>
      </c>
      <c r="Q6" s="23" t="s">
        <v>236</v>
      </c>
      <c r="R6" s="23" t="s">
        <v>237</v>
      </c>
      <c r="S6" s="24" t="s">
        <v>0</v>
      </c>
      <c r="T6" s="8"/>
    </row>
    <row r="7" spans="2:22" s="4" customFormat="1" ht="30" customHeight="1" thickTop="1" thickBot="1" x14ac:dyDescent="0.35">
      <c r="B7" s="3"/>
      <c r="C7" s="636" t="str">
        <f>'C. Details of Existing PSAs'!$D$7</f>
        <v>Distribution Utility 1 (DU1)</v>
      </c>
      <c r="D7" s="637">
        <f>'C. Details of Existing PSAs'!$E$7</f>
        <v>0</v>
      </c>
      <c r="E7" s="601" t="s">
        <v>10</v>
      </c>
      <c r="F7" s="18"/>
      <c r="G7" s="582"/>
      <c r="H7" s="582"/>
      <c r="I7" s="18"/>
      <c r="J7" s="18"/>
      <c r="K7" s="18"/>
      <c r="L7" s="18"/>
      <c r="M7" s="18"/>
      <c r="N7" s="18"/>
      <c r="O7" s="18"/>
      <c r="P7" s="18"/>
      <c r="Q7" s="18"/>
      <c r="R7" s="18"/>
      <c r="S7" s="607">
        <f>SUM(I7:R7)</f>
        <v>0</v>
      </c>
      <c r="T7" s="3"/>
    </row>
    <row r="8" spans="2:22" s="4" customFormat="1" ht="30" customHeight="1" thickTop="1" thickBot="1" x14ac:dyDescent="0.35">
      <c r="B8" s="3"/>
      <c r="C8" s="591" t="str">
        <f>'C. Details of Existing PSAs'!$D$7</f>
        <v>Distribution Utility 1 (DU1)</v>
      </c>
      <c r="D8" s="638">
        <f>'C. Details of Existing PSAs'!$E$7</f>
        <v>0</v>
      </c>
      <c r="E8" s="602" t="s">
        <v>11</v>
      </c>
      <c r="F8" s="17"/>
      <c r="G8" s="583"/>
      <c r="H8" s="583"/>
      <c r="I8" s="17"/>
      <c r="J8" s="17"/>
      <c r="K8" s="17"/>
      <c r="L8" s="17"/>
      <c r="M8" s="17"/>
      <c r="N8" s="17"/>
      <c r="O8" s="17"/>
      <c r="P8" s="17"/>
      <c r="Q8" s="17"/>
      <c r="R8" s="17"/>
      <c r="S8" s="608">
        <f t="shared" ref="S8:S16" si="0">SUM(I8:R8)</f>
        <v>0</v>
      </c>
      <c r="T8" s="3"/>
    </row>
    <row r="9" spans="2:22" s="4" customFormat="1" ht="30" customHeight="1" thickTop="1" thickBot="1" x14ac:dyDescent="0.35">
      <c r="B9" s="3"/>
      <c r="C9" s="591" t="str">
        <f>'C. Details of Existing PSAs'!$D$7</f>
        <v>Distribution Utility 1 (DU1)</v>
      </c>
      <c r="D9" s="638">
        <f>'C. Details of Existing PSAs'!$E$7</f>
        <v>0</v>
      </c>
      <c r="E9" s="602" t="s">
        <v>12</v>
      </c>
      <c r="F9" s="17"/>
      <c r="G9" s="583"/>
      <c r="H9" s="583"/>
      <c r="I9" s="17"/>
      <c r="J9" s="17"/>
      <c r="K9" s="17"/>
      <c r="L9" s="17"/>
      <c r="M9" s="17"/>
      <c r="N9" s="17"/>
      <c r="O9" s="17"/>
      <c r="P9" s="17"/>
      <c r="Q9" s="17"/>
      <c r="R9" s="17"/>
      <c r="S9" s="608">
        <f t="shared" si="0"/>
        <v>0</v>
      </c>
      <c r="T9" s="3"/>
    </row>
    <row r="10" spans="2:22" s="4" customFormat="1" ht="30" customHeight="1" thickTop="1" thickBot="1" x14ac:dyDescent="0.35">
      <c r="B10" s="3"/>
      <c r="C10" s="591" t="str">
        <f>'C. Details of Existing PSAs'!$D$7</f>
        <v>Distribution Utility 1 (DU1)</v>
      </c>
      <c r="D10" s="638">
        <f>'C. Details of Existing PSAs'!$E$7</f>
        <v>0</v>
      </c>
      <c r="E10" s="602" t="s">
        <v>13</v>
      </c>
      <c r="F10" s="17"/>
      <c r="G10" s="583"/>
      <c r="H10" s="583"/>
      <c r="I10" s="17"/>
      <c r="J10" s="17"/>
      <c r="K10" s="17"/>
      <c r="L10" s="17"/>
      <c r="M10" s="17"/>
      <c r="N10" s="17"/>
      <c r="O10" s="17"/>
      <c r="P10" s="17"/>
      <c r="Q10" s="17"/>
      <c r="R10" s="17"/>
      <c r="S10" s="608">
        <f t="shared" si="0"/>
        <v>0</v>
      </c>
      <c r="T10" s="3"/>
    </row>
    <row r="11" spans="2:22" s="4" customFormat="1" ht="30" customHeight="1" thickTop="1" thickBot="1" x14ac:dyDescent="0.35">
      <c r="B11" s="3"/>
      <c r="C11" s="591" t="str">
        <f>'C. Details of Existing PSAs'!$D$7</f>
        <v>Distribution Utility 1 (DU1)</v>
      </c>
      <c r="D11" s="638">
        <f>'C. Details of Existing PSAs'!$E$7</f>
        <v>0</v>
      </c>
      <c r="E11" s="602" t="s">
        <v>14</v>
      </c>
      <c r="F11" s="17"/>
      <c r="G11" s="583"/>
      <c r="H11" s="583"/>
      <c r="I11" s="17"/>
      <c r="J11" s="17"/>
      <c r="K11" s="17"/>
      <c r="L11" s="17"/>
      <c r="M11" s="17"/>
      <c r="N11" s="17"/>
      <c r="O11" s="17"/>
      <c r="P11" s="17"/>
      <c r="Q11" s="17"/>
      <c r="R11" s="17"/>
      <c r="S11" s="608">
        <f t="shared" si="0"/>
        <v>0</v>
      </c>
      <c r="T11" s="3"/>
    </row>
    <row r="12" spans="2:22" s="4" customFormat="1" ht="30" customHeight="1" thickTop="1" thickBot="1" x14ac:dyDescent="0.35">
      <c r="B12" s="3"/>
      <c r="C12" s="591" t="str">
        <f>'C. Details of Existing PSAs'!$D$7</f>
        <v>Distribution Utility 1 (DU1)</v>
      </c>
      <c r="D12" s="638">
        <f>'C. Details of Existing PSAs'!$E$7</f>
        <v>0</v>
      </c>
      <c r="E12" s="602" t="s">
        <v>15</v>
      </c>
      <c r="F12" s="17"/>
      <c r="G12" s="583"/>
      <c r="H12" s="583"/>
      <c r="I12" s="17"/>
      <c r="J12" s="17"/>
      <c r="K12" s="17"/>
      <c r="L12" s="17"/>
      <c r="M12" s="17"/>
      <c r="N12" s="17"/>
      <c r="O12" s="17"/>
      <c r="P12" s="17"/>
      <c r="Q12" s="17"/>
      <c r="R12" s="17"/>
      <c r="S12" s="608">
        <f t="shared" si="0"/>
        <v>0</v>
      </c>
      <c r="T12" s="3"/>
    </row>
    <row r="13" spans="2:22" s="4" customFormat="1" ht="30" customHeight="1" thickTop="1" thickBot="1" x14ac:dyDescent="0.35">
      <c r="B13" s="3"/>
      <c r="C13" s="591" t="str">
        <f>'C. Details of Existing PSAs'!$D$7</f>
        <v>Distribution Utility 1 (DU1)</v>
      </c>
      <c r="D13" s="638">
        <f>'C. Details of Existing PSAs'!$E$7</f>
        <v>0</v>
      </c>
      <c r="E13" s="602" t="s">
        <v>16</v>
      </c>
      <c r="F13" s="17"/>
      <c r="G13" s="583"/>
      <c r="H13" s="583"/>
      <c r="I13" s="17"/>
      <c r="J13" s="17"/>
      <c r="K13" s="17"/>
      <c r="L13" s="17"/>
      <c r="M13" s="17"/>
      <c r="N13" s="17"/>
      <c r="O13" s="17"/>
      <c r="P13" s="17"/>
      <c r="Q13" s="17"/>
      <c r="R13" s="17"/>
      <c r="S13" s="608">
        <f t="shared" si="0"/>
        <v>0</v>
      </c>
      <c r="T13" s="3"/>
    </row>
    <row r="14" spans="2:22" s="4" customFormat="1" ht="30" customHeight="1" thickTop="1" thickBot="1" x14ac:dyDescent="0.35">
      <c r="B14" s="3"/>
      <c r="C14" s="591" t="str">
        <f>'C. Details of Existing PSAs'!$D$7</f>
        <v>Distribution Utility 1 (DU1)</v>
      </c>
      <c r="D14" s="638">
        <f>'C. Details of Existing PSAs'!$E$7</f>
        <v>0</v>
      </c>
      <c r="E14" s="602" t="s">
        <v>17</v>
      </c>
      <c r="F14" s="17"/>
      <c r="G14" s="583"/>
      <c r="H14" s="605"/>
      <c r="I14" s="17"/>
      <c r="J14" s="17"/>
      <c r="K14" s="17"/>
      <c r="L14" s="17"/>
      <c r="M14" s="17"/>
      <c r="N14" s="17"/>
      <c r="O14" s="17"/>
      <c r="P14" s="17"/>
      <c r="Q14" s="17"/>
      <c r="R14" s="17"/>
      <c r="S14" s="608">
        <f t="shared" si="0"/>
        <v>0</v>
      </c>
      <c r="T14" s="3"/>
    </row>
    <row r="15" spans="2:22" s="4" customFormat="1" ht="30" customHeight="1" thickTop="1" thickBot="1" x14ac:dyDescent="0.35">
      <c r="B15" s="3"/>
      <c r="C15" s="591" t="str">
        <f>'C. Details of Existing PSAs'!$D$7</f>
        <v>Distribution Utility 1 (DU1)</v>
      </c>
      <c r="D15" s="638">
        <f>'C. Details of Existing PSAs'!$E$7</f>
        <v>0</v>
      </c>
      <c r="E15" s="602" t="s">
        <v>18</v>
      </c>
      <c r="F15" s="17"/>
      <c r="G15" s="583"/>
      <c r="H15" s="583"/>
      <c r="I15" s="17"/>
      <c r="J15" s="17"/>
      <c r="K15" s="17"/>
      <c r="L15" s="17"/>
      <c r="M15" s="17"/>
      <c r="N15" s="17"/>
      <c r="O15" s="17"/>
      <c r="P15" s="17"/>
      <c r="Q15" s="17"/>
      <c r="R15" s="17"/>
      <c r="S15" s="608">
        <f t="shared" si="0"/>
        <v>0</v>
      </c>
      <c r="T15" s="3"/>
    </row>
    <row r="16" spans="2:22" s="4" customFormat="1" ht="30" customHeight="1" thickTop="1" thickBot="1" x14ac:dyDescent="0.35">
      <c r="B16" s="3"/>
      <c r="C16" s="639" t="str">
        <f>'C. Details of Existing PSAs'!$D$7</f>
        <v>Distribution Utility 1 (DU1)</v>
      </c>
      <c r="D16" s="640">
        <f>'C. Details of Existing PSAs'!$E$7</f>
        <v>0</v>
      </c>
      <c r="E16" s="603" t="s">
        <v>19</v>
      </c>
      <c r="F16" s="593"/>
      <c r="G16" s="594"/>
      <c r="H16" s="594"/>
      <c r="I16" s="593"/>
      <c r="J16" s="593"/>
      <c r="K16" s="593"/>
      <c r="L16" s="593"/>
      <c r="M16" s="593"/>
      <c r="N16" s="593"/>
      <c r="O16" s="593"/>
      <c r="P16" s="593"/>
      <c r="Q16" s="593"/>
      <c r="R16" s="593"/>
      <c r="S16" s="609">
        <f t="shared" si="0"/>
        <v>0</v>
      </c>
      <c r="T16" s="3"/>
    </row>
    <row r="17" spans="2:20" s="4" customFormat="1" ht="30" customHeight="1" thickTop="1" thickBot="1" x14ac:dyDescent="0.35">
      <c r="B17" s="3"/>
      <c r="C17" s="595"/>
      <c r="D17" s="596"/>
      <c r="E17" s="596"/>
      <c r="F17" s="597"/>
      <c r="G17" s="606">
        <f>SUM(G7:G16)</f>
        <v>0</v>
      </c>
      <c r="H17" s="606">
        <f>SUM(H7:H16)</f>
        <v>0</v>
      </c>
      <c r="I17" s="598"/>
      <c r="J17" s="599"/>
      <c r="K17" s="599"/>
      <c r="L17" s="599"/>
      <c r="M17" s="599"/>
      <c r="N17" s="599"/>
      <c r="O17" s="599"/>
      <c r="P17" s="599"/>
      <c r="Q17" s="599"/>
      <c r="R17" s="600"/>
      <c r="S17" s="610">
        <f>SUM(S7:S16)</f>
        <v>0</v>
      </c>
      <c r="T17" s="3"/>
    </row>
    <row r="18" spans="2:20" ht="15.6" thickTop="1" thickBot="1" x14ac:dyDescent="0.35">
      <c r="B18" s="1"/>
      <c r="C18" s="2"/>
      <c r="D18" s="2"/>
      <c r="E18" s="74"/>
      <c r="F18" s="2"/>
      <c r="G18" s="2"/>
      <c r="H18" s="2"/>
      <c r="I18" s="2"/>
      <c r="J18" s="2"/>
      <c r="K18" s="2"/>
      <c r="L18" s="2"/>
      <c r="M18" s="2"/>
      <c r="N18" s="2"/>
      <c r="O18" s="2"/>
      <c r="P18" s="2"/>
      <c r="Q18" s="2"/>
      <c r="R18" s="2"/>
      <c r="S18" s="2"/>
      <c r="T18" s="1"/>
    </row>
    <row r="19" spans="2:20" s="7" customFormat="1" ht="45" customHeight="1" thickTop="1" thickBot="1" x14ac:dyDescent="0.35">
      <c r="B19" s="8"/>
      <c r="C19" s="22" t="s">
        <v>241</v>
      </c>
      <c r="D19" s="604" t="s">
        <v>242</v>
      </c>
      <c r="E19" s="581" t="s">
        <v>243</v>
      </c>
      <c r="F19" s="580" t="s">
        <v>244</v>
      </c>
      <c r="G19" s="22" t="s">
        <v>245</v>
      </c>
      <c r="H19" s="581" t="s">
        <v>246</v>
      </c>
      <c r="I19" s="23" t="s">
        <v>1</v>
      </c>
      <c r="J19" s="23" t="s">
        <v>2</v>
      </c>
      <c r="K19" s="23" t="s">
        <v>3</v>
      </c>
      <c r="L19" s="23" t="s">
        <v>4</v>
      </c>
      <c r="M19" s="23" t="s">
        <v>6</v>
      </c>
      <c r="N19" s="23" t="s">
        <v>7</v>
      </c>
      <c r="O19" s="23" t="s">
        <v>8</v>
      </c>
      <c r="P19" s="23" t="s">
        <v>9</v>
      </c>
      <c r="Q19" s="23" t="s">
        <v>236</v>
      </c>
      <c r="R19" s="23" t="s">
        <v>237</v>
      </c>
      <c r="S19" s="24" t="s">
        <v>0</v>
      </c>
      <c r="T19" s="8"/>
    </row>
    <row r="20" spans="2:20" s="4" customFormat="1" ht="30" customHeight="1" thickTop="1" thickBot="1" x14ac:dyDescent="0.35">
      <c r="B20" s="3"/>
      <c r="C20" s="590" t="str">
        <f>'C. Details of Existing PSAs'!$D$67</f>
        <v>Distribution Utility 2 (DU2)</v>
      </c>
      <c r="D20" s="641">
        <f>'C. Details of Existing PSAs'!$E$67</f>
        <v>0</v>
      </c>
      <c r="E20" s="601" t="s">
        <v>10</v>
      </c>
      <c r="F20" s="18"/>
      <c r="G20" s="582"/>
      <c r="H20" s="582"/>
      <c r="I20" s="18"/>
      <c r="J20" s="18"/>
      <c r="K20" s="18"/>
      <c r="L20" s="18"/>
      <c r="M20" s="18"/>
      <c r="N20" s="18"/>
      <c r="O20" s="18"/>
      <c r="P20" s="18"/>
      <c r="Q20" s="18"/>
      <c r="R20" s="18"/>
      <c r="S20" s="607">
        <f>SUM(I20:R20)</f>
        <v>0</v>
      </c>
      <c r="T20" s="3"/>
    </row>
    <row r="21" spans="2:20" s="4" customFormat="1" ht="30" customHeight="1" thickTop="1" thickBot="1" x14ac:dyDescent="0.35">
      <c r="B21" s="3"/>
      <c r="C21" s="591" t="str">
        <f>'C. Details of Existing PSAs'!$D$67</f>
        <v>Distribution Utility 2 (DU2)</v>
      </c>
      <c r="D21" s="642">
        <f>'C. Details of Existing PSAs'!$E$67</f>
        <v>0</v>
      </c>
      <c r="E21" s="602" t="s">
        <v>11</v>
      </c>
      <c r="F21" s="17"/>
      <c r="G21" s="583"/>
      <c r="H21" s="583"/>
      <c r="I21" s="17"/>
      <c r="J21" s="17"/>
      <c r="K21" s="17"/>
      <c r="L21" s="17"/>
      <c r="M21" s="17"/>
      <c r="N21" s="17"/>
      <c r="O21" s="17"/>
      <c r="P21" s="17"/>
      <c r="Q21" s="17"/>
      <c r="R21" s="17"/>
      <c r="S21" s="608">
        <f t="shared" ref="S21:S29" si="1">SUM(I21:R21)</f>
        <v>0</v>
      </c>
      <c r="T21" s="3"/>
    </row>
    <row r="22" spans="2:20" s="4" customFormat="1" ht="30" customHeight="1" thickTop="1" thickBot="1" x14ac:dyDescent="0.35">
      <c r="B22" s="3"/>
      <c r="C22" s="591" t="str">
        <f>'C. Details of Existing PSAs'!$D$67</f>
        <v>Distribution Utility 2 (DU2)</v>
      </c>
      <c r="D22" s="642">
        <f>'C. Details of Existing PSAs'!$E$67</f>
        <v>0</v>
      </c>
      <c r="E22" s="602" t="s">
        <v>12</v>
      </c>
      <c r="F22" s="17"/>
      <c r="G22" s="583"/>
      <c r="H22" s="583"/>
      <c r="I22" s="17"/>
      <c r="J22" s="17"/>
      <c r="K22" s="17"/>
      <c r="L22" s="17"/>
      <c r="M22" s="17"/>
      <c r="N22" s="17"/>
      <c r="O22" s="17"/>
      <c r="P22" s="17"/>
      <c r="Q22" s="17"/>
      <c r="R22" s="17"/>
      <c r="S22" s="608">
        <f t="shared" si="1"/>
        <v>0</v>
      </c>
      <c r="T22" s="3"/>
    </row>
    <row r="23" spans="2:20" s="4" customFormat="1" ht="30" customHeight="1" thickTop="1" thickBot="1" x14ac:dyDescent="0.35">
      <c r="B23" s="3"/>
      <c r="C23" s="591" t="str">
        <f>'C. Details of Existing PSAs'!$D$67</f>
        <v>Distribution Utility 2 (DU2)</v>
      </c>
      <c r="D23" s="642">
        <f>'C. Details of Existing PSAs'!$E$67</f>
        <v>0</v>
      </c>
      <c r="E23" s="602" t="s">
        <v>13</v>
      </c>
      <c r="F23" s="17"/>
      <c r="G23" s="583"/>
      <c r="H23" s="583"/>
      <c r="I23" s="17"/>
      <c r="J23" s="17"/>
      <c r="K23" s="17"/>
      <c r="L23" s="17"/>
      <c r="M23" s="17"/>
      <c r="N23" s="17"/>
      <c r="O23" s="17"/>
      <c r="P23" s="17"/>
      <c r="Q23" s="17"/>
      <c r="R23" s="17"/>
      <c r="S23" s="608">
        <f t="shared" si="1"/>
        <v>0</v>
      </c>
      <c r="T23" s="3"/>
    </row>
    <row r="24" spans="2:20" s="4" customFormat="1" ht="30" customHeight="1" thickTop="1" thickBot="1" x14ac:dyDescent="0.35">
      <c r="B24" s="3"/>
      <c r="C24" s="591" t="str">
        <f>'C. Details of Existing PSAs'!$D$67</f>
        <v>Distribution Utility 2 (DU2)</v>
      </c>
      <c r="D24" s="642">
        <f>'C. Details of Existing PSAs'!$E$67</f>
        <v>0</v>
      </c>
      <c r="E24" s="602" t="s">
        <v>14</v>
      </c>
      <c r="F24" s="17"/>
      <c r="G24" s="583"/>
      <c r="H24" s="583"/>
      <c r="I24" s="17"/>
      <c r="J24" s="17"/>
      <c r="K24" s="17"/>
      <c r="L24" s="17"/>
      <c r="M24" s="17"/>
      <c r="N24" s="17"/>
      <c r="O24" s="17"/>
      <c r="P24" s="17"/>
      <c r="Q24" s="17"/>
      <c r="R24" s="17"/>
      <c r="S24" s="608">
        <f t="shared" si="1"/>
        <v>0</v>
      </c>
      <c r="T24" s="3"/>
    </row>
    <row r="25" spans="2:20" s="4" customFormat="1" ht="30" customHeight="1" thickTop="1" thickBot="1" x14ac:dyDescent="0.35">
      <c r="B25" s="3"/>
      <c r="C25" s="591" t="str">
        <f>'C. Details of Existing PSAs'!$D$67</f>
        <v>Distribution Utility 2 (DU2)</v>
      </c>
      <c r="D25" s="642">
        <f>'C. Details of Existing PSAs'!$E$67</f>
        <v>0</v>
      </c>
      <c r="E25" s="602" t="s">
        <v>15</v>
      </c>
      <c r="F25" s="17"/>
      <c r="G25" s="583"/>
      <c r="H25" s="583"/>
      <c r="I25" s="17"/>
      <c r="J25" s="17"/>
      <c r="K25" s="17"/>
      <c r="L25" s="17"/>
      <c r="M25" s="17"/>
      <c r="N25" s="17"/>
      <c r="O25" s="17"/>
      <c r="P25" s="17"/>
      <c r="Q25" s="17"/>
      <c r="R25" s="17"/>
      <c r="S25" s="608">
        <f t="shared" si="1"/>
        <v>0</v>
      </c>
      <c r="T25" s="3"/>
    </row>
    <row r="26" spans="2:20" s="4" customFormat="1" ht="30" customHeight="1" thickTop="1" thickBot="1" x14ac:dyDescent="0.35">
      <c r="B26" s="3"/>
      <c r="C26" s="591" t="str">
        <f>'C. Details of Existing PSAs'!$D$67</f>
        <v>Distribution Utility 2 (DU2)</v>
      </c>
      <c r="D26" s="642">
        <f>'C. Details of Existing PSAs'!$E$67</f>
        <v>0</v>
      </c>
      <c r="E26" s="602" t="s">
        <v>16</v>
      </c>
      <c r="F26" s="17"/>
      <c r="G26" s="583"/>
      <c r="H26" s="583"/>
      <c r="I26" s="17"/>
      <c r="J26" s="17"/>
      <c r="K26" s="17"/>
      <c r="L26" s="17"/>
      <c r="M26" s="17"/>
      <c r="N26" s="17"/>
      <c r="O26" s="17"/>
      <c r="P26" s="17"/>
      <c r="Q26" s="17"/>
      <c r="R26" s="17"/>
      <c r="S26" s="608">
        <f t="shared" si="1"/>
        <v>0</v>
      </c>
      <c r="T26" s="3"/>
    </row>
    <row r="27" spans="2:20" s="4" customFormat="1" ht="30" customHeight="1" thickTop="1" thickBot="1" x14ac:dyDescent="0.35">
      <c r="B27" s="3"/>
      <c r="C27" s="591" t="str">
        <f>'C. Details of Existing PSAs'!$D$67</f>
        <v>Distribution Utility 2 (DU2)</v>
      </c>
      <c r="D27" s="642">
        <f>'C. Details of Existing PSAs'!$E$67</f>
        <v>0</v>
      </c>
      <c r="E27" s="602" t="s">
        <v>17</v>
      </c>
      <c r="F27" s="17"/>
      <c r="G27" s="583"/>
      <c r="H27" s="583"/>
      <c r="I27" s="17"/>
      <c r="J27" s="17"/>
      <c r="K27" s="17"/>
      <c r="L27" s="17"/>
      <c r="M27" s="17"/>
      <c r="N27" s="17"/>
      <c r="O27" s="17"/>
      <c r="P27" s="17"/>
      <c r="Q27" s="17"/>
      <c r="R27" s="17"/>
      <c r="S27" s="608">
        <f t="shared" si="1"/>
        <v>0</v>
      </c>
      <c r="T27" s="3"/>
    </row>
    <row r="28" spans="2:20" s="4" customFormat="1" ht="30" customHeight="1" thickTop="1" thickBot="1" x14ac:dyDescent="0.35">
      <c r="B28" s="3"/>
      <c r="C28" s="591" t="str">
        <f>'C. Details of Existing PSAs'!$D$67</f>
        <v>Distribution Utility 2 (DU2)</v>
      </c>
      <c r="D28" s="642">
        <f>'C. Details of Existing PSAs'!$E$67</f>
        <v>0</v>
      </c>
      <c r="E28" s="602" t="s">
        <v>18</v>
      </c>
      <c r="F28" s="17"/>
      <c r="G28" s="583"/>
      <c r="H28" s="583"/>
      <c r="I28" s="17"/>
      <c r="J28" s="17"/>
      <c r="K28" s="17"/>
      <c r="L28" s="17"/>
      <c r="M28" s="17"/>
      <c r="N28" s="17"/>
      <c r="O28" s="17"/>
      <c r="P28" s="17"/>
      <c r="Q28" s="17"/>
      <c r="R28" s="17"/>
      <c r="S28" s="608">
        <f t="shared" si="1"/>
        <v>0</v>
      </c>
      <c r="T28" s="3"/>
    </row>
    <row r="29" spans="2:20" s="4" customFormat="1" ht="30" customHeight="1" thickTop="1" thickBot="1" x14ac:dyDescent="0.35">
      <c r="B29" s="3"/>
      <c r="C29" s="592" t="str">
        <f>'C. Details of Existing PSAs'!$D$67</f>
        <v>Distribution Utility 2 (DU2)</v>
      </c>
      <c r="D29" s="643">
        <f>'C. Details of Existing PSAs'!$E$67</f>
        <v>0</v>
      </c>
      <c r="E29" s="603" t="s">
        <v>19</v>
      </c>
      <c r="F29" s="593"/>
      <c r="G29" s="594"/>
      <c r="H29" s="594"/>
      <c r="I29" s="593"/>
      <c r="J29" s="593"/>
      <c r="K29" s="593"/>
      <c r="L29" s="593"/>
      <c r="M29" s="593"/>
      <c r="N29" s="593"/>
      <c r="O29" s="593"/>
      <c r="P29" s="593"/>
      <c r="Q29" s="593"/>
      <c r="R29" s="593"/>
      <c r="S29" s="609">
        <f t="shared" si="1"/>
        <v>0</v>
      </c>
      <c r="T29" s="3"/>
    </row>
    <row r="30" spans="2:20" s="4" customFormat="1" ht="30" customHeight="1" thickTop="1" thickBot="1" x14ac:dyDescent="0.35">
      <c r="B30" s="3"/>
      <c r="C30" s="595"/>
      <c r="D30" s="596"/>
      <c r="E30" s="596"/>
      <c r="F30" s="596"/>
      <c r="G30" s="611">
        <f>SUM(G20:G29)</f>
        <v>0</v>
      </c>
      <c r="H30" s="606">
        <f>SUM(H20:H29)</f>
        <v>0</v>
      </c>
      <c r="I30" s="598"/>
      <c r="J30" s="599"/>
      <c r="K30" s="599"/>
      <c r="L30" s="599"/>
      <c r="M30" s="599"/>
      <c r="N30" s="599"/>
      <c r="O30" s="599"/>
      <c r="P30" s="599"/>
      <c r="Q30" s="599"/>
      <c r="R30" s="600"/>
      <c r="S30" s="610">
        <f>SUM(S20:S29)</f>
        <v>0</v>
      </c>
      <c r="T30" s="3"/>
    </row>
    <row r="31" spans="2:20" ht="15" thickTop="1" x14ac:dyDescent="0.3">
      <c r="B31" s="1"/>
      <c r="C31" s="1"/>
      <c r="D31" s="1"/>
      <c r="E31" s="14"/>
      <c r="F31" s="1"/>
      <c r="G31" s="1"/>
      <c r="H31" s="1"/>
      <c r="I31" s="1"/>
      <c r="J31" s="1"/>
      <c r="K31" s="1"/>
      <c r="L31" s="1"/>
      <c r="M31" s="1"/>
      <c r="N31" s="1"/>
      <c r="O31" s="1"/>
      <c r="P31" s="1"/>
      <c r="Q31" s="1"/>
      <c r="R31" s="1"/>
      <c r="S31" s="154"/>
      <c r="T31" s="1"/>
    </row>
  </sheetData>
  <sheetProtection algorithmName="SHA-512" hashValue="n7ejKGB31gdzj+moEIVpfBpKDwxniMZauOZYlXRVnjy2UHqfTpQWdSwQS/CTwsVUko8fmz0sLHidkrdkemoR2w==" saltValue="35MMeLZw3udyNQ9BHifV8g==" spinCount="100000" sheet="1" objects="1" scenarios="1"/>
  <protectedRanges>
    <protectedRange sqref="E7:R16 E20:R29" name="Range1"/>
  </protectedRanges>
  <mergeCells count="5">
    <mergeCell ref="C17:F17"/>
    <mergeCell ref="I17:R17"/>
    <mergeCell ref="C30:F30"/>
    <mergeCell ref="I30:R30"/>
    <mergeCell ref="C3:D4"/>
  </mergeCells>
  <phoneticPr fontId="1" type="noConversion"/>
  <pageMargins left="0.7" right="0.7" top="0.75" bottom="0.75" header="0.3" footer="0.3"/>
  <pageSetup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0321D-744E-4BFE-8748-CFE258CD5A2E}">
  <dimension ref="B3:AE200"/>
  <sheetViews>
    <sheetView topLeftCell="G127" workbookViewId="0">
      <selection activeCell="AE11" sqref="AE11:AE129"/>
    </sheetView>
  </sheetViews>
  <sheetFormatPr defaultRowHeight="14.4" x14ac:dyDescent="0.3"/>
  <cols>
    <col min="3" max="3" width="8.88671875" style="7"/>
    <col min="4" max="5" width="25.77734375" style="7" customWidth="1"/>
    <col min="6" max="6" width="25.21875" style="108" customWidth="1"/>
    <col min="7" max="7" width="36.5546875" customWidth="1"/>
    <col min="8" max="8" width="8.44140625" style="16" bestFit="1" customWidth="1"/>
    <col min="9" max="30" width="12.77734375" style="16" customWidth="1"/>
    <col min="31" max="31" width="8.88671875" style="16"/>
  </cols>
  <sheetData>
    <row r="3" spans="2:31" ht="15" thickBot="1" x14ac:dyDescent="0.35"/>
    <row r="4" spans="2:31" ht="36" x14ac:dyDescent="0.3">
      <c r="B4" s="165">
        <v>26</v>
      </c>
      <c r="C4" s="181" t="s">
        <v>67</v>
      </c>
      <c r="D4" s="182" t="s">
        <v>135</v>
      </c>
      <c r="E4" s="182" t="s">
        <v>147</v>
      </c>
      <c r="F4" s="182" t="s">
        <v>134</v>
      </c>
      <c r="G4" s="182" t="s">
        <v>68</v>
      </c>
      <c r="H4" s="183" t="s">
        <v>150</v>
      </c>
      <c r="I4" s="182" t="str">
        <f>'C. Details of Existing PSAs'!P6</f>
        <v>Year 0</v>
      </c>
      <c r="J4" s="182">
        <f>'C. Details of Existing PSAs'!Q6</f>
        <v>0</v>
      </c>
      <c r="K4" s="182">
        <f>'C. Details of Existing PSAs'!R6</f>
        <v>1</v>
      </c>
      <c r="L4" s="182">
        <f>'C. Details of Existing PSAs'!S6</f>
        <v>2</v>
      </c>
      <c r="M4" s="182">
        <f>'C. Details of Existing PSAs'!T6</f>
        <v>3</v>
      </c>
      <c r="N4" s="182">
        <f>'C. Details of Existing PSAs'!U6</f>
        <v>4</v>
      </c>
      <c r="O4" s="182">
        <f>'C. Details of Existing PSAs'!V6</f>
        <v>5</v>
      </c>
      <c r="P4" s="182">
        <f>'C. Details of Existing PSAs'!W6</f>
        <v>6</v>
      </c>
      <c r="Q4" s="182">
        <f>'C. Details of Existing PSAs'!X6</f>
        <v>7</v>
      </c>
      <c r="R4" s="182">
        <f>'C. Details of Existing PSAs'!Y6</f>
        <v>8</v>
      </c>
      <c r="S4" s="182">
        <f>'C. Details of Existing PSAs'!Z6</f>
        <v>9</v>
      </c>
      <c r="T4" s="182">
        <f>'C. Details of Existing PSAs'!AA6</f>
        <v>10</v>
      </c>
      <c r="U4" s="182">
        <f>'C. Details of Existing PSAs'!AB6</f>
        <v>11</v>
      </c>
      <c r="V4" s="182">
        <f>'C. Details of Existing PSAs'!AC6</f>
        <v>12</v>
      </c>
      <c r="W4" s="182">
        <f>'C. Details of Existing PSAs'!AD6</f>
        <v>13</v>
      </c>
      <c r="X4" s="182">
        <f>'C. Details of Existing PSAs'!AE6</f>
        <v>14</v>
      </c>
      <c r="Y4" s="182">
        <f>'C. Details of Existing PSAs'!AF6</f>
        <v>15</v>
      </c>
      <c r="Z4" s="182">
        <f>'C. Details of Existing PSAs'!AG6</f>
        <v>16</v>
      </c>
      <c r="AA4" s="182">
        <f>'C. Details of Existing PSAs'!AH6</f>
        <v>17</v>
      </c>
      <c r="AB4" s="182">
        <f>'C. Details of Existing PSAs'!AI6</f>
        <v>18</v>
      </c>
      <c r="AC4" s="184">
        <f>'C. Details of Existing PSAs'!AJ6</f>
        <v>19</v>
      </c>
      <c r="AD4" s="394"/>
      <c r="AE4" s="147" t="s">
        <v>148</v>
      </c>
    </row>
    <row r="5" spans="2:31" ht="28.8" x14ac:dyDescent="0.3">
      <c r="C5" s="185">
        <v>1</v>
      </c>
      <c r="D5" s="146" t="str">
        <f>'C. Details of Existing PSAs'!D7</f>
        <v>Distribution Utility 1 (DU1)</v>
      </c>
      <c r="E5" s="146">
        <f>'C. Details of Existing PSAs'!E7</f>
        <v>0</v>
      </c>
      <c r="F5" s="108" t="str">
        <f>D5</f>
        <v>Distribution Utility 1 (DU1)</v>
      </c>
      <c r="G5">
        <f>E5</f>
        <v>0</v>
      </c>
      <c r="H5" s="16" t="s">
        <v>143</v>
      </c>
      <c r="I5" s="16">
        <f>'D. RPS Requirements per MP'!F281</f>
        <v>0</v>
      </c>
      <c r="J5" s="16">
        <f>'D. RPS Requirements per MP'!G281</f>
        <v>0</v>
      </c>
      <c r="K5" s="16">
        <f>'D. RPS Requirements per MP'!H281</f>
        <v>0</v>
      </c>
      <c r="L5" s="16">
        <f>'D. RPS Requirements per MP'!I281</f>
        <v>0</v>
      </c>
      <c r="M5" s="16">
        <f>'D. RPS Requirements per MP'!J281</f>
        <v>0</v>
      </c>
      <c r="N5" s="16">
        <f>'D. RPS Requirements per MP'!K281</f>
        <v>0</v>
      </c>
      <c r="O5" s="16">
        <f>'D. RPS Requirements per MP'!L281</f>
        <v>0</v>
      </c>
      <c r="P5" s="16">
        <f>'D. RPS Requirements per MP'!M281</f>
        <v>0</v>
      </c>
      <c r="Q5" s="16">
        <f>'D. RPS Requirements per MP'!N281</f>
        <v>0</v>
      </c>
      <c r="R5" s="16">
        <f>'D. RPS Requirements per MP'!O281</f>
        <v>0</v>
      </c>
      <c r="S5" s="16">
        <f>'D. RPS Requirements per MP'!P281</f>
        <v>0</v>
      </c>
      <c r="T5" s="16">
        <f>'D. RPS Requirements per MP'!Q281</f>
        <v>0</v>
      </c>
      <c r="U5" s="16">
        <f>'D. RPS Requirements per MP'!R281</f>
        <v>0</v>
      </c>
      <c r="V5" s="16">
        <f>'D. RPS Requirements per MP'!S281</f>
        <v>0</v>
      </c>
      <c r="W5" s="16">
        <f>'D. RPS Requirements per MP'!T281</f>
        <v>0</v>
      </c>
      <c r="X5" s="16">
        <f>'D. RPS Requirements per MP'!U281</f>
        <v>0</v>
      </c>
      <c r="Y5" s="16">
        <f>'D. RPS Requirements per MP'!V281</f>
        <v>0</v>
      </c>
      <c r="Z5" s="16">
        <f>'D. RPS Requirements per MP'!W281</f>
        <v>0</v>
      </c>
      <c r="AA5" s="16">
        <f>'D. RPS Requirements per MP'!X281</f>
        <v>0</v>
      </c>
      <c r="AB5" s="16">
        <f>'D. RPS Requirements per MP'!Y281</f>
        <v>0</v>
      </c>
      <c r="AC5" s="186">
        <f>'D. RPS Requirements per MP'!Z281</f>
        <v>0</v>
      </c>
      <c r="AD5" s="395"/>
    </row>
    <row r="6" spans="2:31" ht="29.4" thickBot="1" x14ac:dyDescent="0.35">
      <c r="C6" s="173">
        <v>2</v>
      </c>
      <c r="D6" s="174" t="str">
        <f>'C. Details of Existing PSAs'!D67</f>
        <v>Distribution Utility 2 (DU2)</v>
      </c>
      <c r="E6" s="174">
        <f>'C. Details of Existing PSAs'!E67</f>
        <v>0</v>
      </c>
      <c r="F6" s="175" t="str">
        <f>D6</f>
        <v>Distribution Utility 2 (DU2)</v>
      </c>
      <c r="G6" s="150">
        <f>E6</f>
        <v>0</v>
      </c>
      <c r="H6" s="177" t="s">
        <v>143</v>
      </c>
      <c r="I6" s="177">
        <f>'D. RPS Requirements per MP'!F282</f>
        <v>0</v>
      </c>
      <c r="J6" s="177">
        <f>'D. RPS Requirements per MP'!G282</f>
        <v>0</v>
      </c>
      <c r="K6" s="177">
        <f>'D. RPS Requirements per MP'!H282</f>
        <v>0</v>
      </c>
      <c r="L6" s="177">
        <f>'D. RPS Requirements per MP'!I282</f>
        <v>0</v>
      </c>
      <c r="M6" s="177">
        <f>'D. RPS Requirements per MP'!J282</f>
        <v>0</v>
      </c>
      <c r="N6" s="177">
        <f>'D. RPS Requirements per MP'!K282</f>
        <v>0</v>
      </c>
      <c r="O6" s="177">
        <f>'D. RPS Requirements per MP'!L282</f>
        <v>0</v>
      </c>
      <c r="P6" s="177">
        <f>'D. RPS Requirements per MP'!M282</f>
        <v>0</v>
      </c>
      <c r="Q6" s="177">
        <f>'D. RPS Requirements per MP'!N282</f>
        <v>0</v>
      </c>
      <c r="R6" s="177">
        <f>'D. RPS Requirements per MP'!O282</f>
        <v>0</v>
      </c>
      <c r="S6" s="177">
        <f>'D. RPS Requirements per MP'!P282</f>
        <v>0</v>
      </c>
      <c r="T6" s="177">
        <f>'D. RPS Requirements per MP'!Q282</f>
        <v>0</v>
      </c>
      <c r="U6" s="177">
        <f>'D. RPS Requirements per MP'!R282</f>
        <v>0</v>
      </c>
      <c r="V6" s="177">
        <f>'D. RPS Requirements per MP'!S282</f>
        <v>0</v>
      </c>
      <c r="W6" s="177">
        <f>'D. RPS Requirements per MP'!T282</f>
        <v>0</v>
      </c>
      <c r="X6" s="177">
        <f>'D. RPS Requirements per MP'!U282</f>
        <v>0</v>
      </c>
      <c r="Y6" s="177">
        <f>'D. RPS Requirements per MP'!V282</f>
        <v>0</v>
      </c>
      <c r="Z6" s="177">
        <f>'D. RPS Requirements per MP'!W282</f>
        <v>0</v>
      </c>
      <c r="AA6" s="177">
        <f>'D. RPS Requirements per MP'!X282</f>
        <v>0</v>
      </c>
      <c r="AB6" s="177">
        <f>'D. RPS Requirements per MP'!Y282</f>
        <v>0</v>
      </c>
      <c r="AC6" s="178">
        <f>'D. RPS Requirements per MP'!Z282</f>
        <v>0</v>
      </c>
      <c r="AD6" s="395"/>
    </row>
    <row r="9" spans="2:31" s="147" customFormat="1" ht="36" x14ac:dyDescent="0.3">
      <c r="B9" s="165" t="s">
        <v>152</v>
      </c>
      <c r="C9" s="147" t="s">
        <v>67</v>
      </c>
      <c r="D9" s="147" t="s">
        <v>135</v>
      </c>
      <c r="E9" s="147" t="s">
        <v>147</v>
      </c>
      <c r="F9" s="147" t="s">
        <v>134</v>
      </c>
      <c r="G9" s="147" t="s">
        <v>68</v>
      </c>
      <c r="H9" s="165" t="s">
        <v>153</v>
      </c>
      <c r="I9" s="147" t="str">
        <f>'C. Details of Existing PSAs'!P6</f>
        <v>Year 0</v>
      </c>
      <c r="J9" s="147">
        <f>'C. Details of Existing PSAs'!Q6</f>
        <v>0</v>
      </c>
      <c r="K9" s="147">
        <f>'C. Details of Existing PSAs'!R6</f>
        <v>1</v>
      </c>
      <c r="L9" s="147">
        <f>'C. Details of Existing PSAs'!S6</f>
        <v>2</v>
      </c>
      <c r="M9" s="147">
        <f>'C. Details of Existing PSAs'!T6</f>
        <v>3</v>
      </c>
      <c r="N9" s="147">
        <f>'C. Details of Existing PSAs'!U6</f>
        <v>4</v>
      </c>
      <c r="O9" s="147">
        <f>'C. Details of Existing PSAs'!V6</f>
        <v>5</v>
      </c>
      <c r="P9" s="147">
        <f>'C. Details of Existing PSAs'!W6</f>
        <v>6</v>
      </c>
      <c r="Q9" s="147">
        <f>'C. Details of Existing PSAs'!X6</f>
        <v>7</v>
      </c>
      <c r="R9" s="147">
        <f>'C. Details of Existing PSAs'!Y6</f>
        <v>8</v>
      </c>
      <c r="S9" s="147">
        <f>'C. Details of Existing PSAs'!Z6</f>
        <v>9</v>
      </c>
      <c r="T9" s="147">
        <f>'C. Details of Existing PSAs'!AA6</f>
        <v>10</v>
      </c>
      <c r="U9" s="147">
        <f>'C. Details of Existing PSAs'!AB6</f>
        <v>11</v>
      </c>
      <c r="V9" s="147">
        <f>'C. Details of Existing PSAs'!AC6</f>
        <v>12</v>
      </c>
      <c r="W9" s="147">
        <f>'C. Details of Existing PSAs'!AD6</f>
        <v>13</v>
      </c>
      <c r="X9" s="147">
        <f>'C. Details of Existing PSAs'!AE6</f>
        <v>14</v>
      </c>
      <c r="Y9" s="147">
        <f>'C. Details of Existing PSAs'!AF6</f>
        <v>15</v>
      </c>
      <c r="Z9" s="147">
        <f>'C. Details of Existing PSAs'!AG6</f>
        <v>16</v>
      </c>
      <c r="AA9" s="147">
        <f>'C. Details of Existing PSAs'!AH6</f>
        <v>17</v>
      </c>
      <c r="AB9" s="147">
        <f>'C. Details of Existing PSAs'!AI6</f>
        <v>18</v>
      </c>
      <c r="AC9" s="147">
        <f>'C. Details of Existing PSAs'!AJ6</f>
        <v>19</v>
      </c>
      <c r="AE9" s="147" t="s">
        <v>148</v>
      </c>
    </row>
    <row r="10" spans="2:31" ht="28.8" x14ac:dyDescent="0.3">
      <c r="C10" s="7">
        <f>'C. Details of Existing PSAs'!C7</f>
        <v>1</v>
      </c>
      <c r="D10" s="146" t="str">
        <f>'C. Details of Existing PSAs'!D7</f>
        <v>Distribution Utility 1 (DU1)</v>
      </c>
      <c r="E10" s="146">
        <f>'C. Details of Existing PSAs'!E7</f>
        <v>0</v>
      </c>
      <c r="F10" s="108">
        <f>'C. Details of Existing PSAs'!F7</f>
        <v>0</v>
      </c>
      <c r="G10">
        <f>'C. Details of Existing PSAs'!G7</f>
        <v>0</v>
      </c>
      <c r="H10" s="16" t="str">
        <f>'C. Details of Existing PSAs'!O7</f>
        <v>MW</v>
      </c>
      <c r="I10" s="166">
        <f>'C. Details of Existing PSAs'!P7</f>
        <v>0</v>
      </c>
      <c r="J10" s="166">
        <f>'C. Details of Existing PSAs'!Q7</f>
        <v>0</v>
      </c>
      <c r="K10" s="166">
        <f>'C. Details of Existing PSAs'!R7</f>
        <v>0</v>
      </c>
      <c r="L10" s="166">
        <f>'C. Details of Existing PSAs'!S7</f>
        <v>0</v>
      </c>
      <c r="M10" s="166">
        <f>'C. Details of Existing PSAs'!T7</f>
        <v>0</v>
      </c>
      <c r="N10" s="166">
        <f>'C. Details of Existing PSAs'!U7</f>
        <v>0</v>
      </c>
      <c r="O10" s="166">
        <f>'C. Details of Existing PSAs'!V7</f>
        <v>0</v>
      </c>
      <c r="P10" s="166">
        <f>'C. Details of Existing PSAs'!W7</f>
        <v>0</v>
      </c>
      <c r="Q10" s="166">
        <f>'C. Details of Existing PSAs'!X7</f>
        <v>0</v>
      </c>
      <c r="R10" s="166">
        <f>'C. Details of Existing PSAs'!Y7</f>
        <v>0</v>
      </c>
      <c r="S10" s="166">
        <f>'C. Details of Existing PSAs'!Z7</f>
        <v>0</v>
      </c>
      <c r="T10" s="166">
        <f>'C. Details of Existing PSAs'!AA7</f>
        <v>0</v>
      </c>
      <c r="U10" s="166">
        <f>'C. Details of Existing PSAs'!AB7</f>
        <v>0</v>
      </c>
      <c r="V10" s="166">
        <f>'C. Details of Existing PSAs'!AC7</f>
        <v>0</v>
      </c>
      <c r="W10" s="166">
        <f>'C. Details of Existing PSAs'!AD7</f>
        <v>0</v>
      </c>
      <c r="X10" s="166">
        <f>'C. Details of Existing PSAs'!AE7</f>
        <v>0</v>
      </c>
      <c r="Y10" s="166">
        <f>'C. Details of Existing PSAs'!AF7</f>
        <v>0</v>
      </c>
      <c r="Z10" s="166">
        <f>'C. Details of Existing PSAs'!AG7</f>
        <v>0</v>
      </c>
      <c r="AA10" s="166">
        <f>'C. Details of Existing PSAs'!AH7</f>
        <v>0</v>
      </c>
      <c r="AB10" s="166">
        <f>'C. Details of Existing PSAs'!AI7</f>
        <v>0</v>
      </c>
      <c r="AC10" s="166">
        <f>'C. Details of Existing PSAs'!AJ7</f>
        <v>0</v>
      </c>
      <c r="AD10" s="166"/>
      <c r="AE10" s="16" t="str">
        <f>IF((SUM(I10:AC10)&gt;0)*(H10="MWh"),"TRUE","FALSE")</f>
        <v>FALSE</v>
      </c>
    </row>
    <row r="11" spans="2:31" ht="28.8" x14ac:dyDescent="0.3">
      <c r="C11" s="7">
        <f>C10</f>
        <v>1</v>
      </c>
      <c r="D11" s="146" t="str">
        <f>D10</f>
        <v>Distribution Utility 1 (DU1)</v>
      </c>
      <c r="E11" s="146">
        <f>E10</f>
        <v>0</v>
      </c>
      <c r="F11" s="108">
        <f>F10</f>
        <v>0</v>
      </c>
      <c r="G11">
        <f>G10</f>
        <v>0</v>
      </c>
      <c r="H11" s="16" t="str">
        <f>'C. Details of Existing PSAs'!O8</f>
        <v>MWh</v>
      </c>
      <c r="I11" s="166">
        <f>'C. Details of Existing PSAs'!P8</f>
        <v>0</v>
      </c>
      <c r="J11" s="166">
        <f>'C. Details of Existing PSAs'!Q8</f>
        <v>0</v>
      </c>
      <c r="K11" s="166">
        <f>'C. Details of Existing PSAs'!R8</f>
        <v>0</v>
      </c>
      <c r="L11" s="166">
        <f>'C. Details of Existing PSAs'!S8</f>
        <v>0</v>
      </c>
      <c r="M11" s="166">
        <f>'C. Details of Existing PSAs'!T8</f>
        <v>0</v>
      </c>
      <c r="N11" s="166">
        <f>'C. Details of Existing PSAs'!U8</f>
        <v>0</v>
      </c>
      <c r="O11" s="166">
        <f>'C. Details of Existing PSAs'!V8</f>
        <v>0</v>
      </c>
      <c r="P11" s="166">
        <f>'C. Details of Existing PSAs'!W8</f>
        <v>0</v>
      </c>
      <c r="Q11" s="166">
        <f>'C. Details of Existing PSAs'!X8</f>
        <v>0</v>
      </c>
      <c r="R11" s="166">
        <f>'C. Details of Existing PSAs'!Y8</f>
        <v>0</v>
      </c>
      <c r="S11" s="166">
        <f>'C. Details of Existing PSAs'!Z8</f>
        <v>0</v>
      </c>
      <c r="T11" s="166">
        <f>'C. Details of Existing PSAs'!AA8</f>
        <v>0</v>
      </c>
      <c r="U11" s="166">
        <f>'C. Details of Existing PSAs'!AB8</f>
        <v>0</v>
      </c>
      <c r="V11" s="166">
        <f>'C. Details of Existing PSAs'!AC8</f>
        <v>0</v>
      </c>
      <c r="W11" s="166">
        <f>'C. Details of Existing PSAs'!AD8</f>
        <v>0</v>
      </c>
      <c r="X11" s="166">
        <f>'C. Details of Existing PSAs'!AE8</f>
        <v>0</v>
      </c>
      <c r="Y11" s="166">
        <f>'C. Details of Existing PSAs'!AF8</f>
        <v>0</v>
      </c>
      <c r="Z11" s="166">
        <f>'C. Details of Existing PSAs'!AG8</f>
        <v>0</v>
      </c>
      <c r="AA11" s="166">
        <f>'C. Details of Existing PSAs'!AH8</f>
        <v>0</v>
      </c>
      <c r="AB11" s="166">
        <f>'C. Details of Existing PSAs'!AI8</f>
        <v>0</v>
      </c>
      <c r="AC11" s="166">
        <f>'C. Details of Existing PSAs'!AJ8</f>
        <v>0</v>
      </c>
      <c r="AD11" s="166"/>
      <c r="AE11" s="16" t="str">
        <f t="shared" ref="AE11:AE74" si="0">IF((SUM(I11:AC11)&gt;0)*(H11="MWh"),"TRUE","FALSE")</f>
        <v>FALSE</v>
      </c>
    </row>
    <row r="12" spans="2:31" ht="28.8" x14ac:dyDescent="0.3">
      <c r="C12" s="7">
        <f>'C. Details of Existing PSAs'!C9</f>
        <v>2</v>
      </c>
      <c r="D12" s="146" t="str">
        <f>'C. Details of Existing PSAs'!D9</f>
        <v>Distribution Utility 1 (DU1)</v>
      </c>
      <c r="E12" s="146">
        <f>'C. Details of Existing PSAs'!E9</f>
        <v>0</v>
      </c>
      <c r="F12" s="108">
        <f>'C. Details of Existing PSAs'!F9</f>
        <v>0</v>
      </c>
      <c r="G12">
        <f>'C. Details of Existing PSAs'!G9</f>
        <v>0</v>
      </c>
      <c r="H12" s="16" t="str">
        <f>'C. Details of Existing PSAs'!O9</f>
        <v>MW</v>
      </c>
      <c r="I12" s="166">
        <f>'C. Details of Existing PSAs'!P9</f>
        <v>0</v>
      </c>
      <c r="J12" s="166">
        <f>'C. Details of Existing PSAs'!Q9</f>
        <v>0</v>
      </c>
      <c r="K12" s="166">
        <f>'C. Details of Existing PSAs'!R9</f>
        <v>0</v>
      </c>
      <c r="L12" s="166">
        <f>'C. Details of Existing PSAs'!S9</f>
        <v>0</v>
      </c>
      <c r="M12" s="166">
        <f>'C. Details of Existing PSAs'!T9</f>
        <v>0</v>
      </c>
      <c r="N12" s="166">
        <f>'C. Details of Existing PSAs'!U9</f>
        <v>0</v>
      </c>
      <c r="O12" s="166">
        <f>'C. Details of Existing PSAs'!V9</f>
        <v>0</v>
      </c>
      <c r="P12" s="166">
        <f>'C. Details of Existing PSAs'!W9</f>
        <v>0</v>
      </c>
      <c r="Q12" s="166">
        <f>'C. Details of Existing PSAs'!X9</f>
        <v>0</v>
      </c>
      <c r="R12" s="166">
        <f>'C. Details of Existing PSAs'!Y9</f>
        <v>0</v>
      </c>
      <c r="S12" s="166">
        <f>'C. Details of Existing PSAs'!Z9</f>
        <v>0</v>
      </c>
      <c r="T12" s="166">
        <f>'C. Details of Existing PSAs'!AA9</f>
        <v>0</v>
      </c>
      <c r="U12" s="166">
        <f>'C. Details of Existing PSAs'!AB9</f>
        <v>0</v>
      </c>
      <c r="V12" s="166">
        <f>'C. Details of Existing PSAs'!AC9</f>
        <v>0</v>
      </c>
      <c r="W12" s="166">
        <f>'C. Details of Existing PSAs'!AD9</f>
        <v>0</v>
      </c>
      <c r="X12" s="166">
        <f>'C. Details of Existing PSAs'!AE9</f>
        <v>0</v>
      </c>
      <c r="Y12" s="166">
        <f>'C. Details of Existing PSAs'!AF9</f>
        <v>0</v>
      </c>
      <c r="Z12" s="166">
        <f>'C. Details of Existing PSAs'!AG9</f>
        <v>0</v>
      </c>
      <c r="AA12" s="166">
        <f>'C. Details of Existing PSAs'!AH9</f>
        <v>0</v>
      </c>
      <c r="AB12" s="166">
        <f>'C. Details of Existing PSAs'!AI9</f>
        <v>0</v>
      </c>
      <c r="AC12" s="166">
        <f>'C. Details of Existing PSAs'!AJ9</f>
        <v>0</v>
      </c>
      <c r="AD12" s="166"/>
      <c r="AE12" s="16" t="str">
        <f t="shared" si="0"/>
        <v>FALSE</v>
      </c>
    </row>
    <row r="13" spans="2:31" ht="28.8" x14ac:dyDescent="0.3">
      <c r="C13" s="7">
        <f t="shared" ref="C13:G13" si="1">C12</f>
        <v>2</v>
      </c>
      <c r="D13" s="146" t="str">
        <f t="shared" si="1"/>
        <v>Distribution Utility 1 (DU1)</v>
      </c>
      <c r="E13" s="146">
        <f t="shared" si="1"/>
        <v>0</v>
      </c>
      <c r="F13" s="108">
        <f t="shared" si="1"/>
        <v>0</v>
      </c>
      <c r="G13">
        <f t="shared" si="1"/>
        <v>0</v>
      </c>
      <c r="H13" s="16" t="str">
        <f>'C. Details of Existing PSAs'!O10</f>
        <v>MWh</v>
      </c>
      <c r="I13" s="166">
        <f>'C. Details of Existing PSAs'!P10</f>
        <v>0</v>
      </c>
      <c r="J13" s="166">
        <f>'C. Details of Existing PSAs'!Q10</f>
        <v>0</v>
      </c>
      <c r="K13" s="166">
        <f>'C. Details of Existing PSAs'!R10</f>
        <v>0</v>
      </c>
      <c r="L13" s="166">
        <f>'C. Details of Existing PSAs'!S10</f>
        <v>0</v>
      </c>
      <c r="M13" s="166">
        <f>'C. Details of Existing PSAs'!T10</f>
        <v>0</v>
      </c>
      <c r="N13" s="166">
        <f>'C. Details of Existing PSAs'!U10</f>
        <v>0</v>
      </c>
      <c r="O13" s="166">
        <f>'C. Details of Existing PSAs'!V10</f>
        <v>0</v>
      </c>
      <c r="P13" s="166">
        <f>'C. Details of Existing PSAs'!W10</f>
        <v>0</v>
      </c>
      <c r="Q13" s="166">
        <f>'C. Details of Existing PSAs'!X10</f>
        <v>0</v>
      </c>
      <c r="R13" s="166">
        <f>'C. Details of Existing PSAs'!Y10</f>
        <v>0</v>
      </c>
      <c r="S13" s="166">
        <f>'C. Details of Existing PSAs'!Z10</f>
        <v>0</v>
      </c>
      <c r="T13" s="166">
        <f>'C. Details of Existing PSAs'!AA10</f>
        <v>0</v>
      </c>
      <c r="U13" s="166">
        <f>'C. Details of Existing PSAs'!AB10</f>
        <v>0</v>
      </c>
      <c r="V13" s="166">
        <f>'C. Details of Existing PSAs'!AC10</f>
        <v>0</v>
      </c>
      <c r="W13" s="166">
        <f>'C. Details of Existing PSAs'!AD10</f>
        <v>0</v>
      </c>
      <c r="X13" s="166">
        <f>'C. Details of Existing PSAs'!AE10</f>
        <v>0</v>
      </c>
      <c r="Y13" s="166">
        <f>'C. Details of Existing PSAs'!AF10</f>
        <v>0</v>
      </c>
      <c r="Z13" s="166">
        <f>'C. Details of Existing PSAs'!AG10</f>
        <v>0</v>
      </c>
      <c r="AA13" s="166">
        <f>'C. Details of Existing PSAs'!AH10</f>
        <v>0</v>
      </c>
      <c r="AB13" s="166">
        <f>'C. Details of Existing PSAs'!AI10</f>
        <v>0</v>
      </c>
      <c r="AC13" s="166">
        <f>'C. Details of Existing PSAs'!AJ10</f>
        <v>0</v>
      </c>
      <c r="AD13" s="166"/>
      <c r="AE13" s="16" t="str">
        <f t="shared" si="0"/>
        <v>FALSE</v>
      </c>
    </row>
    <row r="14" spans="2:31" ht="28.8" x14ac:dyDescent="0.3">
      <c r="C14" s="7">
        <f>'C. Details of Existing PSAs'!C11</f>
        <v>3</v>
      </c>
      <c r="D14" s="146" t="str">
        <f>'C. Details of Existing PSAs'!D11</f>
        <v>Distribution Utility 1 (DU1)</v>
      </c>
      <c r="E14" s="146">
        <f>'C. Details of Existing PSAs'!E11</f>
        <v>0</v>
      </c>
      <c r="F14" s="108">
        <f>'C. Details of Existing PSAs'!F11</f>
        <v>0</v>
      </c>
      <c r="G14">
        <f>'C. Details of Existing PSAs'!G11</f>
        <v>0</v>
      </c>
      <c r="H14" s="16" t="str">
        <f>'C. Details of Existing PSAs'!O11</f>
        <v>MW</v>
      </c>
      <c r="I14" s="166">
        <f>'C. Details of Existing PSAs'!P11</f>
        <v>0</v>
      </c>
      <c r="J14" s="166">
        <f>'C. Details of Existing PSAs'!Q11</f>
        <v>0</v>
      </c>
      <c r="K14" s="166">
        <f>'C. Details of Existing PSAs'!R11</f>
        <v>0</v>
      </c>
      <c r="L14" s="166">
        <f>'C. Details of Existing PSAs'!S11</f>
        <v>0</v>
      </c>
      <c r="M14" s="166">
        <f>'C. Details of Existing PSAs'!T11</f>
        <v>0</v>
      </c>
      <c r="N14" s="166">
        <f>'C. Details of Existing PSAs'!U11</f>
        <v>0</v>
      </c>
      <c r="O14" s="166">
        <f>'C. Details of Existing PSAs'!V11</f>
        <v>0</v>
      </c>
      <c r="P14" s="166">
        <f>'C. Details of Existing PSAs'!W11</f>
        <v>0</v>
      </c>
      <c r="Q14" s="166">
        <f>'C. Details of Existing PSAs'!X11</f>
        <v>0</v>
      </c>
      <c r="R14" s="166">
        <f>'C. Details of Existing PSAs'!Y11</f>
        <v>0</v>
      </c>
      <c r="S14" s="166">
        <f>'C. Details of Existing PSAs'!Z11</f>
        <v>0</v>
      </c>
      <c r="T14" s="166">
        <f>'C. Details of Existing PSAs'!AA11</f>
        <v>0</v>
      </c>
      <c r="U14" s="166">
        <f>'C. Details of Existing PSAs'!AB11</f>
        <v>0</v>
      </c>
      <c r="V14" s="166">
        <f>'C. Details of Existing PSAs'!AC11</f>
        <v>0</v>
      </c>
      <c r="W14" s="166">
        <f>'C. Details of Existing PSAs'!AD11</f>
        <v>0</v>
      </c>
      <c r="X14" s="166">
        <f>'C. Details of Existing PSAs'!AE11</f>
        <v>0</v>
      </c>
      <c r="Y14" s="166">
        <f>'C. Details of Existing PSAs'!AF11</f>
        <v>0</v>
      </c>
      <c r="Z14" s="166">
        <f>'C. Details of Existing PSAs'!AG11</f>
        <v>0</v>
      </c>
      <c r="AA14" s="166">
        <f>'C. Details of Existing PSAs'!AH11</f>
        <v>0</v>
      </c>
      <c r="AB14" s="166">
        <f>'C. Details of Existing PSAs'!AI11</f>
        <v>0</v>
      </c>
      <c r="AC14" s="166">
        <f>'C. Details of Existing PSAs'!AJ11</f>
        <v>0</v>
      </c>
      <c r="AD14" s="166"/>
      <c r="AE14" s="16" t="str">
        <f t="shared" si="0"/>
        <v>FALSE</v>
      </c>
    </row>
    <row r="15" spans="2:31" ht="28.8" x14ac:dyDescent="0.3">
      <c r="C15" s="7">
        <f t="shared" ref="C15:G15" si="2">C14</f>
        <v>3</v>
      </c>
      <c r="D15" s="146" t="str">
        <f t="shared" si="2"/>
        <v>Distribution Utility 1 (DU1)</v>
      </c>
      <c r="E15" s="146">
        <f t="shared" si="2"/>
        <v>0</v>
      </c>
      <c r="F15" s="108">
        <f t="shared" si="2"/>
        <v>0</v>
      </c>
      <c r="G15">
        <f t="shared" si="2"/>
        <v>0</v>
      </c>
      <c r="H15" s="16" t="str">
        <f>'C. Details of Existing PSAs'!O12</f>
        <v>MWh</v>
      </c>
      <c r="I15" s="166">
        <f>'C. Details of Existing PSAs'!P12</f>
        <v>0</v>
      </c>
      <c r="J15" s="166">
        <f>'C. Details of Existing PSAs'!Q12</f>
        <v>0</v>
      </c>
      <c r="K15" s="166">
        <f>'C. Details of Existing PSAs'!R12</f>
        <v>0</v>
      </c>
      <c r="L15" s="166">
        <f>'C. Details of Existing PSAs'!S12</f>
        <v>0</v>
      </c>
      <c r="M15" s="166">
        <f>'C. Details of Existing PSAs'!T12</f>
        <v>0</v>
      </c>
      <c r="N15" s="166">
        <f>'C. Details of Existing PSAs'!U12</f>
        <v>0</v>
      </c>
      <c r="O15" s="166">
        <f>'C. Details of Existing PSAs'!V12</f>
        <v>0</v>
      </c>
      <c r="P15" s="166">
        <f>'C. Details of Existing PSAs'!W12</f>
        <v>0</v>
      </c>
      <c r="Q15" s="166">
        <f>'C. Details of Existing PSAs'!X12</f>
        <v>0</v>
      </c>
      <c r="R15" s="166">
        <f>'C. Details of Existing PSAs'!Y12</f>
        <v>0</v>
      </c>
      <c r="S15" s="166">
        <f>'C. Details of Existing PSAs'!Z12</f>
        <v>0</v>
      </c>
      <c r="T15" s="166">
        <f>'C. Details of Existing PSAs'!AA12</f>
        <v>0</v>
      </c>
      <c r="U15" s="166">
        <f>'C. Details of Existing PSAs'!AB12</f>
        <v>0</v>
      </c>
      <c r="V15" s="166">
        <f>'C. Details of Existing PSAs'!AC12</f>
        <v>0</v>
      </c>
      <c r="W15" s="166">
        <f>'C. Details of Existing PSAs'!AD12</f>
        <v>0</v>
      </c>
      <c r="X15" s="166">
        <f>'C. Details of Existing PSAs'!AE12</f>
        <v>0</v>
      </c>
      <c r="Y15" s="166">
        <f>'C. Details of Existing PSAs'!AF12</f>
        <v>0</v>
      </c>
      <c r="Z15" s="166">
        <f>'C. Details of Existing PSAs'!AG12</f>
        <v>0</v>
      </c>
      <c r="AA15" s="166">
        <f>'C. Details of Existing PSAs'!AH12</f>
        <v>0</v>
      </c>
      <c r="AB15" s="166">
        <f>'C. Details of Existing PSAs'!AI12</f>
        <v>0</v>
      </c>
      <c r="AC15" s="166">
        <f>'C. Details of Existing PSAs'!AJ12</f>
        <v>0</v>
      </c>
      <c r="AD15" s="166"/>
      <c r="AE15" s="16" t="str">
        <f t="shared" si="0"/>
        <v>FALSE</v>
      </c>
    </row>
    <row r="16" spans="2:31" ht="28.8" x14ac:dyDescent="0.3">
      <c r="C16" s="7">
        <f>'C. Details of Existing PSAs'!C13</f>
        <v>4</v>
      </c>
      <c r="D16" s="146" t="str">
        <f>'C. Details of Existing PSAs'!D13</f>
        <v>Distribution Utility 1 (DU1)</v>
      </c>
      <c r="E16" s="146">
        <f>'C. Details of Existing PSAs'!E13</f>
        <v>0</v>
      </c>
      <c r="F16" s="108">
        <f>'C. Details of Existing PSAs'!F13</f>
        <v>0</v>
      </c>
      <c r="G16">
        <f>'C. Details of Existing PSAs'!G13</f>
        <v>0</v>
      </c>
      <c r="H16" s="16" t="str">
        <f>'C. Details of Existing PSAs'!O13</f>
        <v>MW</v>
      </c>
      <c r="I16" s="166">
        <f>'C. Details of Existing PSAs'!P13</f>
        <v>0</v>
      </c>
      <c r="J16" s="166">
        <f>'C. Details of Existing PSAs'!Q13</f>
        <v>0</v>
      </c>
      <c r="K16" s="166">
        <f>'C. Details of Existing PSAs'!R13</f>
        <v>0</v>
      </c>
      <c r="L16" s="166">
        <f>'C. Details of Existing PSAs'!S13</f>
        <v>0</v>
      </c>
      <c r="M16" s="166">
        <f>'C. Details of Existing PSAs'!T13</f>
        <v>0</v>
      </c>
      <c r="N16" s="166">
        <f>'C. Details of Existing PSAs'!U13</f>
        <v>0</v>
      </c>
      <c r="O16" s="166">
        <f>'C. Details of Existing PSAs'!V13</f>
        <v>0</v>
      </c>
      <c r="P16" s="166">
        <f>'C. Details of Existing PSAs'!W13</f>
        <v>0</v>
      </c>
      <c r="Q16" s="166">
        <f>'C. Details of Existing PSAs'!X13</f>
        <v>0</v>
      </c>
      <c r="R16" s="166">
        <f>'C. Details of Existing PSAs'!Y13</f>
        <v>0</v>
      </c>
      <c r="S16" s="166">
        <f>'C. Details of Existing PSAs'!Z13</f>
        <v>0</v>
      </c>
      <c r="T16" s="166">
        <f>'C. Details of Existing PSAs'!AA13</f>
        <v>0</v>
      </c>
      <c r="U16" s="166">
        <f>'C. Details of Existing PSAs'!AB13</f>
        <v>0</v>
      </c>
      <c r="V16" s="166">
        <f>'C. Details of Existing PSAs'!AC13</f>
        <v>0</v>
      </c>
      <c r="W16" s="166">
        <f>'C. Details of Existing PSAs'!AD13</f>
        <v>0</v>
      </c>
      <c r="X16" s="166">
        <f>'C. Details of Existing PSAs'!AE13</f>
        <v>0</v>
      </c>
      <c r="Y16" s="166">
        <f>'C. Details of Existing PSAs'!AF13</f>
        <v>0</v>
      </c>
      <c r="Z16" s="166">
        <f>'C. Details of Existing PSAs'!AG13</f>
        <v>0</v>
      </c>
      <c r="AA16" s="166">
        <f>'C. Details of Existing PSAs'!AH13</f>
        <v>0</v>
      </c>
      <c r="AB16" s="166">
        <f>'C. Details of Existing PSAs'!AI13</f>
        <v>0</v>
      </c>
      <c r="AC16" s="166">
        <f>'C. Details of Existing PSAs'!AJ13</f>
        <v>0</v>
      </c>
      <c r="AD16" s="166"/>
      <c r="AE16" s="16" t="str">
        <f t="shared" si="0"/>
        <v>FALSE</v>
      </c>
    </row>
    <row r="17" spans="3:31" ht="28.8" x14ac:dyDescent="0.3">
      <c r="C17" s="7">
        <f t="shared" ref="C17:G17" si="3">C16</f>
        <v>4</v>
      </c>
      <c r="D17" s="146" t="str">
        <f t="shared" si="3"/>
        <v>Distribution Utility 1 (DU1)</v>
      </c>
      <c r="E17" s="146">
        <f t="shared" si="3"/>
        <v>0</v>
      </c>
      <c r="F17" s="108">
        <f t="shared" si="3"/>
        <v>0</v>
      </c>
      <c r="G17">
        <f t="shared" si="3"/>
        <v>0</v>
      </c>
      <c r="H17" s="16" t="str">
        <f>'C. Details of Existing PSAs'!O14</f>
        <v>MWh</v>
      </c>
      <c r="I17" s="166">
        <f>'C. Details of Existing PSAs'!P14</f>
        <v>0</v>
      </c>
      <c r="J17" s="166">
        <f>'C. Details of Existing PSAs'!Q14</f>
        <v>0</v>
      </c>
      <c r="K17" s="166">
        <f>'C. Details of Existing PSAs'!R14</f>
        <v>0</v>
      </c>
      <c r="L17" s="166">
        <f>'C. Details of Existing PSAs'!S14</f>
        <v>0</v>
      </c>
      <c r="M17" s="166">
        <f>'C. Details of Existing PSAs'!T14</f>
        <v>0</v>
      </c>
      <c r="N17" s="166">
        <f>'C. Details of Existing PSAs'!U14</f>
        <v>0</v>
      </c>
      <c r="O17" s="166">
        <f>'C. Details of Existing PSAs'!V14</f>
        <v>0</v>
      </c>
      <c r="P17" s="166">
        <f>'C. Details of Existing PSAs'!W14</f>
        <v>0</v>
      </c>
      <c r="Q17" s="166">
        <f>'C. Details of Existing PSAs'!X14</f>
        <v>0</v>
      </c>
      <c r="R17" s="166">
        <f>'C. Details of Existing PSAs'!Y14</f>
        <v>0</v>
      </c>
      <c r="S17" s="166">
        <f>'C. Details of Existing PSAs'!Z14</f>
        <v>0</v>
      </c>
      <c r="T17" s="166">
        <f>'C. Details of Existing PSAs'!AA14</f>
        <v>0</v>
      </c>
      <c r="U17" s="166">
        <f>'C. Details of Existing PSAs'!AB14</f>
        <v>0</v>
      </c>
      <c r="V17" s="166">
        <f>'C. Details of Existing PSAs'!AC14</f>
        <v>0</v>
      </c>
      <c r="W17" s="166">
        <f>'C. Details of Existing PSAs'!AD14</f>
        <v>0</v>
      </c>
      <c r="X17" s="166">
        <f>'C. Details of Existing PSAs'!AE14</f>
        <v>0</v>
      </c>
      <c r="Y17" s="166">
        <f>'C. Details of Existing PSAs'!AF14</f>
        <v>0</v>
      </c>
      <c r="Z17" s="166">
        <f>'C. Details of Existing PSAs'!AG14</f>
        <v>0</v>
      </c>
      <c r="AA17" s="166">
        <f>'C. Details of Existing PSAs'!AH14</f>
        <v>0</v>
      </c>
      <c r="AB17" s="166">
        <f>'C. Details of Existing PSAs'!AI14</f>
        <v>0</v>
      </c>
      <c r="AC17" s="166">
        <f>'C. Details of Existing PSAs'!AJ14</f>
        <v>0</v>
      </c>
      <c r="AD17" s="166"/>
      <c r="AE17" s="16" t="str">
        <f t="shared" si="0"/>
        <v>FALSE</v>
      </c>
    </row>
    <row r="18" spans="3:31" ht="28.8" x14ac:dyDescent="0.3">
      <c r="C18" s="7">
        <f>'C. Details of Existing PSAs'!C15</f>
        <v>5</v>
      </c>
      <c r="D18" s="146" t="str">
        <f>'C. Details of Existing PSAs'!D15</f>
        <v>Distribution Utility 1 (DU1)</v>
      </c>
      <c r="E18" s="146">
        <f>'C. Details of Existing PSAs'!E15</f>
        <v>0</v>
      </c>
      <c r="F18" s="108">
        <f>'C. Details of Existing PSAs'!F15</f>
        <v>0</v>
      </c>
      <c r="G18">
        <f>'C. Details of Existing PSAs'!G15</f>
        <v>0</v>
      </c>
      <c r="H18" s="16" t="str">
        <f>'C. Details of Existing PSAs'!O15</f>
        <v>MW</v>
      </c>
      <c r="I18" s="166">
        <f>'C. Details of Existing PSAs'!P15</f>
        <v>0</v>
      </c>
      <c r="J18" s="166">
        <f>'C. Details of Existing PSAs'!Q15</f>
        <v>0</v>
      </c>
      <c r="K18" s="166">
        <f>'C. Details of Existing PSAs'!R15</f>
        <v>0</v>
      </c>
      <c r="L18" s="166">
        <f>'C. Details of Existing PSAs'!S15</f>
        <v>0</v>
      </c>
      <c r="M18" s="166">
        <f>'C. Details of Existing PSAs'!T15</f>
        <v>0</v>
      </c>
      <c r="N18" s="166">
        <f>'C. Details of Existing PSAs'!U15</f>
        <v>0</v>
      </c>
      <c r="O18" s="166">
        <f>'C. Details of Existing PSAs'!V15</f>
        <v>0</v>
      </c>
      <c r="P18" s="166">
        <f>'C. Details of Existing PSAs'!W15</f>
        <v>0</v>
      </c>
      <c r="Q18" s="166">
        <f>'C. Details of Existing PSAs'!X15</f>
        <v>0</v>
      </c>
      <c r="R18" s="166">
        <f>'C. Details of Existing PSAs'!Y15</f>
        <v>0</v>
      </c>
      <c r="S18" s="166">
        <f>'C. Details of Existing PSAs'!Z15</f>
        <v>0</v>
      </c>
      <c r="T18" s="166">
        <f>'C. Details of Existing PSAs'!AA15</f>
        <v>0</v>
      </c>
      <c r="U18" s="166">
        <f>'C. Details of Existing PSAs'!AB15</f>
        <v>0</v>
      </c>
      <c r="V18" s="166">
        <f>'C. Details of Existing PSAs'!AC15</f>
        <v>0</v>
      </c>
      <c r="W18" s="166">
        <f>'C. Details of Existing PSAs'!AD15</f>
        <v>0</v>
      </c>
      <c r="X18" s="166">
        <f>'C. Details of Existing PSAs'!AE15</f>
        <v>0</v>
      </c>
      <c r="Y18" s="166">
        <f>'C. Details of Existing PSAs'!AF15</f>
        <v>0</v>
      </c>
      <c r="Z18" s="166">
        <f>'C. Details of Existing PSAs'!AG15</f>
        <v>0</v>
      </c>
      <c r="AA18" s="166">
        <f>'C. Details of Existing PSAs'!AH15</f>
        <v>0</v>
      </c>
      <c r="AB18" s="166">
        <f>'C. Details of Existing PSAs'!AI15</f>
        <v>0</v>
      </c>
      <c r="AC18" s="166">
        <f>'C. Details of Existing PSAs'!AJ15</f>
        <v>0</v>
      </c>
      <c r="AD18" s="166"/>
      <c r="AE18" s="16" t="str">
        <f t="shared" si="0"/>
        <v>FALSE</v>
      </c>
    </row>
    <row r="19" spans="3:31" ht="28.8" x14ac:dyDescent="0.3">
      <c r="C19" s="7">
        <f t="shared" ref="C19:G19" si="4">C18</f>
        <v>5</v>
      </c>
      <c r="D19" s="146" t="str">
        <f t="shared" si="4"/>
        <v>Distribution Utility 1 (DU1)</v>
      </c>
      <c r="E19" s="146">
        <f t="shared" si="4"/>
        <v>0</v>
      </c>
      <c r="F19" s="108">
        <f t="shared" si="4"/>
        <v>0</v>
      </c>
      <c r="G19">
        <f t="shared" si="4"/>
        <v>0</v>
      </c>
      <c r="H19" s="16" t="str">
        <f>'C. Details of Existing PSAs'!O16</f>
        <v>MWh</v>
      </c>
      <c r="I19" s="166">
        <f>'C. Details of Existing PSAs'!P16</f>
        <v>0</v>
      </c>
      <c r="J19" s="166">
        <f>'C. Details of Existing PSAs'!Q16</f>
        <v>0</v>
      </c>
      <c r="K19" s="166">
        <f>'C. Details of Existing PSAs'!R16</f>
        <v>0</v>
      </c>
      <c r="L19" s="166">
        <f>'C. Details of Existing PSAs'!S16</f>
        <v>0</v>
      </c>
      <c r="M19" s="166">
        <f>'C. Details of Existing PSAs'!T16</f>
        <v>0</v>
      </c>
      <c r="N19" s="166">
        <f>'C. Details of Existing PSAs'!U16</f>
        <v>0</v>
      </c>
      <c r="O19" s="166">
        <f>'C. Details of Existing PSAs'!V16</f>
        <v>0</v>
      </c>
      <c r="P19" s="166">
        <f>'C. Details of Existing PSAs'!W16</f>
        <v>0</v>
      </c>
      <c r="Q19" s="166">
        <f>'C. Details of Existing PSAs'!X16</f>
        <v>0</v>
      </c>
      <c r="R19" s="166">
        <f>'C. Details of Existing PSAs'!Y16</f>
        <v>0</v>
      </c>
      <c r="S19" s="166">
        <f>'C. Details of Existing PSAs'!Z16</f>
        <v>0</v>
      </c>
      <c r="T19" s="166">
        <f>'C. Details of Existing PSAs'!AA16</f>
        <v>0</v>
      </c>
      <c r="U19" s="166">
        <f>'C. Details of Existing PSAs'!AB16</f>
        <v>0</v>
      </c>
      <c r="V19" s="166">
        <f>'C. Details of Existing PSAs'!AC16</f>
        <v>0</v>
      </c>
      <c r="W19" s="166">
        <f>'C. Details of Existing PSAs'!AD16</f>
        <v>0</v>
      </c>
      <c r="X19" s="166">
        <f>'C. Details of Existing PSAs'!AE16</f>
        <v>0</v>
      </c>
      <c r="Y19" s="166">
        <f>'C. Details of Existing PSAs'!AF16</f>
        <v>0</v>
      </c>
      <c r="Z19" s="166">
        <f>'C. Details of Existing PSAs'!AG16</f>
        <v>0</v>
      </c>
      <c r="AA19" s="166">
        <f>'C. Details of Existing PSAs'!AH16</f>
        <v>0</v>
      </c>
      <c r="AB19" s="166">
        <f>'C. Details of Existing PSAs'!AI16</f>
        <v>0</v>
      </c>
      <c r="AC19" s="166">
        <f>'C. Details of Existing PSAs'!AJ16</f>
        <v>0</v>
      </c>
      <c r="AD19" s="166"/>
      <c r="AE19" s="16" t="str">
        <f t="shared" si="0"/>
        <v>FALSE</v>
      </c>
    </row>
    <row r="20" spans="3:31" ht="28.8" x14ac:dyDescent="0.3">
      <c r="C20" s="7">
        <f>'C. Details of Existing PSAs'!C17</f>
        <v>6</v>
      </c>
      <c r="D20" s="146" t="str">
        <f>'C. Details of Existing PSAs'!D17</f>
        <v>Distribution Utility 1 (DU1)</v>
      </c>
      <c r="E20" s="146">
        <f>'C. Details of Existing PSAs'!E17</f>
        <v>0</v>
      </c>
      <c r="F20" s="108">
        <f>'C. Details of Existing PSAs'!F17</f>
        <v>0</v>
      </c>
      <c r="G20">
        <f>'C. Details of Existing PSAs'!G17</f>
        <v>0</v>
      </c>
      <c r="H20" s="16" t="str">
        <f>'C. Details of Existing PSAs'!O17</f>
        <v>MW</v>
      </c>
      <c r="I20" s="166">
        <f>'C. Details of Existing PSAs'!P17</f>
        <v>0</v>
      </c>
      <c r="J20" s="166">
        <f>'C. Details of Existing PSAs'!Q17</f>
        <v>0</v>
      </c>
      <c r="K20" s="166">
        <f>'C. Details of Existing PSAs'!R17</f>
        <v>0</v>
      </c>
      <c r="L20" s="166">
        <f>'C. Details of Existing PSAs'!S17</f>
        <v>0</v>
      </c>
      <c r="M20" s="166">
        <f>'C. Details of Existing PSAs'!T17</f>
        <v>0</v>
      </c>
      <c r="N20" s="166">
        <f>'C. Details of Existing PSAs'!U17</f>
        <v>0</v>
      </c>
      <c r="O20" s="166">
        <f>'C. Details of Existing PSAs'!V17</f>
        <v>0</v>
      </c>
      <c r="P20" s="166">
        <f>'C. Details of Existing PSAs'!W17</f>
        <v>0</v>
      </c>
      <c r="Q20" s="166">
        <f>'C. Details of Existing PSAs'!X17</f>
        <v>0</v>
      </c>
      <c r="R20" s="166">
        <f>'C. Details of Existing PSAs'!Y17</f>
        <v>0</v>
      </c>
      <c r="S20" s="166">
        <f>'C. Details of Existing PSAs'!Z17</f>
        <v>0</v>
      </c>
      <c r="T20" s="166">
        <f>'C. Details of Existing PSAs'!AA17</f>
        <v>0</v>
      </c>
      <c r="U20" s="166">
        <f>'C. Details of Existing PSAs'!AB17</f>
        <v>0</v>
      </c>
      <c r="V20" s="166">
        <f>'C. Details of Existing PSAs'!AC17</f>
        <v>0</v>
      </c>
      <c r="W20" s="166">
        <f>'C. Details of Existing PSAs'!AD17</f>
        <v>0</v>
      </c>
      <c r="X20" s="166">
        <f>'C. Details of Existing PSAs'!AE17</f>
        <v>0</v>
      </c>
      <c r="Y20" s="166">
        <f>'C. Details of Existing PSAs'!AF17</f>
        <v>0</v>
      </c>
      <c r="Z20" s="166">
        <f>'C. Details of Existing PSAs'!AG17</f>
        <v>0</v>
      </c>
      <c r="AA20" s="166">
        <f>'C. Details of Existing PSAs'!AH17</f>
        <v>0</v>
      </c>
      <c r="AB20" s="166">
        <f>'C. Details of Existing PSAs'!AI17</f>
        <v>0</v>
      </c>
      <c r="AC20" s="166">
        <f>'C. Details of Existing PSAs'!AJ17</f>
        <v>0</v>
      </c>
      <c r="AD20" s="166"/>
      <c r="AE20" s="16" t="str">
        <f t="shared" si="0"/>
        <v>FALSE</v>
      </c>
    </row>
    <row r="21" spans="3:31" ht="28.8" x14ac:dyDescent="0.3">
      <c r="C21" s="7">
        <f t="shared" ref="C21:G21" si="5">C20</f>
        <v>6</v>
      </c>
      <c r="D21" s="146" t="str">
        <f t="shared" si="5"/>
        <v>Distribution Utility 1 (DU1)</v>
      </c>
      <c r="E21" s="146">
        <f t="shared" si="5"/>
        <v>0</v>
      </c>
      <c r="F21" s="108">
        <f t="shared" si="5"/>
        <v>0</v>
      </c>
      <c r="G21">
        <f t="shared" si="5"/>
        <v>0</v>
      </c>
      <c r="H21" s="16" t="str">
        <f>'C. Details of Existing PSAs'!O18</f>
        <v>MWh</v>
      </c>
      <c r="I21" s="166">
        <f>'C. Details of Existing PSAs'!P18</f>
        <v>0</v>
      </c>
      <c r="J21" s="166">
        <f>'C. Details of Existing PSAs'!Q18</f>
        <v>0</v>
      </c>
      <c r="K21" s="166">
        <f>'C. Details of Existing PSAs'!R18</f>
        <v>0</v>
      </c>
      <c r="L21" s="166">
        <f>'C. Details of Existing PSAs'!S18</f>
        <v>0</v>
      </c>
      <c r="M21" s="166">
        <f>'C. Details of Existing PSAs'!T18</f>
        <v>0</v>
      </c>
      <c r="N21" s="166">
        <f>'C. Details of Existing PSAs'!U18</f>
        <v>0</v>
      </c>
      <c r="O21" s="166">
        <f>'C. Details of Existing PSAs'!V18</f>
        <v>0</v>
      </c>
      <c r="P21" s="166">
        <f>'C. Details of Existing PSAs'!W18</f>
        <v>0</v>
      </c>
      <c r="Q21" s="166">
        <f>'C. Details of Existing PSAs'!X18</f>
        <v>0</v>
      </c>
      <c r="R21" s="166">
        <f>'C. Details of Existing PSAs'!Y18</f>
        <v>0</v>
      </c>
      <c r="S21" s="166">
        <f>'C. Details of Existing PSAs'!Z18</f>
        <v>0</v>
      </c>
      <c r="T21" s="166">
        <f>'C. Details of Existing PSAs'!AA18</f>
        <v>0</v>
      </c>
      <c r="U21" s="166">
        <f>'C. Details of Existing PSAs'!AB18</f>
        <v>0</v>
      </c>
      <c r="V21" s="166">
        <f>'C. Details of Existing PSAs'!AC18</f>
        <v>0</v>
      </c>
      <c r="W21" s="166">
        <f>'C. Details of Existing PSAs'!AD18</f>
        <v>0</v>
      </c>
      <c r="X21" s="166">
        <f>'C. Details of Existing PSAs'!AE18</f>
        <v>0</v>
      </c>
      <c r="Y21" s="166">
        <f>'C. Details of Existing PSAs'!AF18</f>
        <v>0</v>
      </c>
      <c r="Z21" s="166">
        <f>'C. Details of Existing PSAs'!AG18</f>
        <v>0</v>
      </c>
      <c r="AA21" s="166">
        <f>'C. Details of Existing PSAs'!AH18</f>
        <v>0</v>
      </c>
      <c r="AB21" s="166">
        <f>'C. Details of Existing PSAs'!AI18</f>
        <v>0</v>
      </c>
      <c r="AC21" s="166">
        <f>'C. Details of Existing PSAs'!AJ18</f>
        <v>0</v>
      </c>
      <c r="AD21" s="166"/>
      <c r="AE21" s="16" t="str">
        <f t="shared" si="0"/>
        <v>FALSE</v>
      </c>
    </row>
    <row r="22" spans="3:31" ht="28.8" x14ac:dyDescent="0.3">
      <c r="C22" s="7">
        <f>'C. Details of Existing PSAs'!C19</f>
        <v>7</v>
      </c>
      <c r="D22" s="146" t="str">
        <f>'C. Details of Existing PSAs'!D19</f>
        <v>Distribution Utility 1 (DU1)</v>
      </c>
      <c r="E22" s="146">
        <f>'C. Details of Existing PSAs'!E19</f>
        <v>0</v>
      </c>
      <c r="F22" s="108">
        <f>'C. Details of Existing PSAs'!F19</f>
        <v>0</v>
      </c>
      <c r="G22">
        <f>'C. Details of Existing PSAs'!G19</f>
        <v>0</v>
      </c>
      <c r="H22" s="16" t="str">
        <f>'C. Details of Existing PSAs'!O19</f>
        <v>MW</v>
      </c>
      <c r="I22" s="166">
        <f>'C. Details of Existing PSAs'!P19</f>
        <v>0</v>
      </c>
      <c r="J22" s="166">
        <f>'C. Details of Existing PSAs'!Q19</f>
        <v>0</v>
      </c>
      <c r="K22" s="166">
        <f>'C. Details of Existing PSAs'!R19</f>
        <v>0</v>
      </c>
      <c r="L22" s="166">
        <f>'C. Details of Existing PSAs'!S19</f>
        <v>0</v>
      </c>
      <c r="M22" s="166">
        <f>'C. Details of Existing PSAs'!T19</f>
        <v>0</v>
      </c>
      <c r="N22" s="166">
        <f>'C. Details of Existing PSAs'!U19</f>
        <v>0</v>
      </c>
      <c r="O22" s="166">
        <f>'C. Details of Existing PSAs'!V19</f>
        <v>0</v>
      </c>
      <c r="P22" s="166">
        <f>'C. Details of Existing PSAs'!W19</f>
        <v>0</v>
      </c>
      <c r="Q22" s="166">
        <f>'C. Details of Existing PSAs'!X19</f>
        <v>0</v>
      </c>
      <c r="R22" s="166">
        <f>'C. Details of Existing PSAs'!Y19</f>
        <v>0</v>
      </c>
      <c r="S22" s="166">
        <f>'C. Details of Existing PSAs'!Z19</f>
        <v>0</v>
      </c>
      <c r="T22" s="166">
        <f>'C. Details of Existing PSAs'!AA19</f>
        <v>0</v>
      </c>
      <c r="U22" s="166">
        <f>'C. Details of Existing PSAs'!AB19</f>
        <v>0</v>
      </c>
      <c r="V22" s="166">
        <f>'C. Details of Existing PSAs'!AC19</f>
        <v>0</v>
      </c>
      <c r="W22" s="166">
        <f>'C. Details of Existing PSAs'!AD19</f>
        <v>0</v>
      </c>
      <c r="X22" s="166">
        <f>'C. Details of Existing PSAs'!AE19</f>
        <v>0</v>
      </c>
      <c r="Y22" s="166">
        <f>'C. Details of Existing PSAs'!AF19</f>
        <v>0</v>
      </c>
      <c r="Z22" s="166">
        <f>'C. Details of Existing PSAs'!AG19</f>
        <v>0</v>
      </c>
      <c r="AA22" s="166">
        <f>'C. Details of Existing PSAs'!AH19</f>
        <v>0</v>
      </c>
      <c r="AB22" s="166">
        <f>'C. Details of Existing PSAs'!AI19</f>
        <v>0</v>
      </c>
      <c r="AC22" s="166">
        <f>'C. Details of Existing PSAs'!AJ19</f>
        <v>0</v>
      </c>
      <c r="AD22" s="166"/>
      <c r="AE22" s="16" t="str">
        <f t="shared" si="0"/>
        <v>FALSE</v>
      </c>
    </row>
    <row r="23" spans="3:31" ht="28.8" x14ac:dyDescent="0.3">
      <c r="C23" s="7">
        <f t="shared" ref="C23:G23" si="6">C22</f>
        <v>7</v>
      </c>
      <c r="D23" s="146" t="str">
        <f t="shared" si="6"/>
        <v>Distribution Utility 1 (DU1)</v>
      </c>
      <c r="E23" s="146">
        <f t="shared" si="6"/>
        <v>0</v>
      </c>
      <c r="F23" s="108">
        <f t="shared" si="6"/>
        <v>0</v>
      </c>
      <c r="G23">
        <f t="shared" si="6"/>
        <v>0</v>
      </c>
      <c r="H23" s="16" t="str">
        <f>'C. Details of Existing PSAs'!O20</f>
        <v>MWh</v>
      </c>
      <c r="I23" s="166">
        <f>'C. Details of Existing PSAs'!P20</f>
        <v>0</v>
      </c>
      <c r="J23" s="166">
        <f>'C. Details of Existing PSAs'!Q20</f>
        <v>0</v>
      </c>
      <c r="K23" s="166">
        <f>'C. Details of Existing PSAs'!R20</f>
        <v>0</v>
      </c>
      <c r="L23" s="166">
        <f>'C. Details of Existing PSAs'!S20</f>
        <v>0</v>
      </c>
      <c r="M23" s="166">
        <f>'C. Details of Existing PSAs'!T20</f>
        <v>0</v>
      </c>
      <c r="N23" s="166">
        <f>'C. Details of Existing PSAs'!U20</f>
        <v>0</v>
      </c>
      <c r="O23" s="166">
        <f>'C. Details of Existing PSAs'!V20</f>
        <v>0</v>
      </c>
      <c r="P23" s="166">
        <f>'C. Details of Existing PSAs'!W20</f>
        <v>0</v>
      </c>
      <c r="Q23" s="166">
        <f>'C. Details of Existing PSAs'!X20</f>
        <v>0</v>
      </c>
      <c r="R23" s="166">
        <f>'C. Details of Existing PSAs'!Y20</f>
        <v>0</v>
      </c>
      <c r="S23" s="166">
        <f>'C. Details of Existing PSAs'!Z20</f>
        <v>0</v>
      </c>
      <c r="T23" s="166">
        <f>'C. Details of Existing PSAs'!AA20</f>
        <v>0</v>
      </c>
      <c r="U23" s="166">
        <f>'C. Details of Existing PSAs'!AB20</f>
        <v>0</v>
      </c>
      <c r="V23" s="166">
        <f>'C. Details of Existing PSAs'!AC20</f>
        <v>0</v>
      </c>
      <c r="W23" s="166">
        <f>'C. Details of Existing PSAs'!AD20</f>
        <v>0</v>
      </c>
      <c r="X23" s="166">
        <f>'C. Details of Existing PSAs'!AE20</f>
        <v>0</v>
      </c>
      <c r="Y23" s="166">
        <f>'C. Details of Existing PSAs'!AF20</f>
        <v>0</v>
      </c>
      <c r="Z23" s="166">
        <f>'C. Details of Existing PSAs'!AG20</f>
        <v>0</v>
      </c>
      <c r="AA23" s="166">
        <f>'C. Details of Existing PSAs'!AH20</f>
        <v>0</v>
      </c>
      <c r="AB23" s="166">
        <f>'C. Details of Existing PSAs'!AI20</f>
        <v>0</v>
      </c>
      <c r="AC23" s="166">
        <f>'C. Details of Existing PSAs'!AJ20</f>
        <v>0</v>
      </c>
      <c r="AD23" s="166"/>
      <c r="AE23" s="16" t="str">
        <f t="shared" si="0"/>
        <v>FALSE</v>
      </c>
    </row>
    <row r="24" spans="3:31" ht="28.8" x14ac:dyDescent="0.3">
      <c r="C24" s="7">
        <f>'C. Details of Existing PSAs'!C21</f>
        <v>8</v>
      </c>
      <c r="D24" s="146" t="str">
        <f>'C. Details of Existing PSAs'!D21</f>
        <v>Distribution Utility 1 (DU1)</v>
      </c>
      <c r="E24" s="146">
        <f>'C. Details of Existing PSAs'!E21</f>
        <v>0</v>
      </c>
      <c r="F24" s="108">
        <f>'C. Details of Existing PSAs'!F21</f>
        <v>0</v>
      </c>
      <c r="G24">
        <f>'C. Details of Existing PSAs'!G21</f>
        <v>0</v>
      </c>
      <c r="H24" s="16" t="str">
        <f>'C. Details of Existing PSAs'!O21</f>
        <v>MW</v>
      </c>
      <c r="I24" s="166">
        <f>'C. Details of Existing PSAs'!P21</f>
        <v>0</v>
      </c>
      <c r="J24" s="166">
        <f>'C. Details of Existing PSAs'!Q21</f>
        <v>0</v>
      </c>
      <c r="K24" s="166">
        <f>'C. Details of Existing PSAs'!R21</f>
        <v>0</v>
      </c>
      <c r="L24" s="166">
        <f>'C. Details of Existing PSAs'!S21</f>
        <v>0</v>
      </c>
      <c r="M24" s="166">
        <f>'C. Details of Existing PSAs'!T21</f>
        <v>0</v>
      </c>
      <c r="N24" s="166">
        <f>'C. Details of Existing PSAs'!U21</f>
        <v>0</v>
      </c>
      <c r="O24" s="166">
        <f>'C. Details of Existing PSAs'!V21</f>
        <v>0</v>
      </c>
      <c r="P24" s="166">
        <f>'C. Details of Existing PSAs'!W21</f>
        <v>0</v>
      </c>
      <c r="Q24" s="166">
        <f>'C. Details of Existing PSAs'!X21</f>
        <v>0</v>
      </c>
      <c r="R24" s="166">
        <f>'C. Details of Existing PSAs'!Y21</f>
        <v>0</v>
      </c>
      <c r="S24" s="166">
        <f>'C. Details of Existing PSAs'!Z21</f>
        <v>0</v>
      </c>
      <c r="T24" s="166">
        <f>'C. Details of Existing PSAs'!AA21</f>
        <v>0</v>
      </c>
      <c r="U24" s="166">
        <f>'C. Details of Existing PSAs'!AB21</f>
        <v>0</v>
      </c>
      <c r="V24" s="166">
        <f>'C. Details of Existing PSAs'!AC21</f>
        <v>0</v>
      </c>
      <c r="W24" s="166">
        <f>'C. Details of Existing PSAs'!AD21</f>
        <v>0</v>
      </c>
      <c r="X24" s="166">
        <f>'C. Details of Existing PSAs'!AE21</f>
        <v>0</v>
      </c>
      <c r="Y24" s="166">
        <f>'C. Details of Existing PSAs'!AF21</f>
        <v>0</v>
      </c>
      <c r="Z24" s="166">
        <f>'C. Details of Existing PSAs'!AG21</f>
        <v>0</v>
      </c>
      <c r="AA24" s="166">
        <f>'C. Details of Existing PSAs'!AH21</f>
        <v>0</v>
      </c>
      <c r="AB24" s="166">
        <f>'C. Details of Existing PSAs'!AI21</f>
        <v>0</v>
      </c>
      <c r="AC24" s="166">
        <f>'C. Details of Existing PSAs'!AJ21</f>
        <v>0</v>
      </c>
      <c r="AD24" s="166"/>
      <c r="AE24" s="16" t="str">
        <f t="shared" si="0"/>
        <v>FALSE</v>
      </c>
    </row>
    <row r="25" spans="3:31" ht="28.8" x14ac:dyDescent="0.3">
      <c r="C25" s="7">
        <f t="shared" ref="C25:G25" si="7">C24</f>
        <v>8</v>
      </c>
      <c r="D25" s="146" t="str">
        <f t="shared" si="7"/>
        <v>Distribution Utility 1 (DU1)</v>
      </c>
      <c r="E25" s="146">
        <f t="shared" si="7"/>
        <v>0</v>
      </c>
      <c r="F25" s="108">
        <f t="shared" si="7"/>
        <v>0</v>
      </c>
      <c r="G25">
        <f t="shared" si="7"/>
        <v>0</v>
      </c>
      <c r="H25" s="16" t="str">
        <f>'C. Details of Existing PSAs'!O22</f>
        <v>MWh</v>
      </c>
      <c r="I25" s="166">
        <f>'C. Details of Existing PSAs'!P22</f>
        <v>0</v>
      </c>
      <c r="J25" s="166">
        <f>'C. Details of Existing PSAs'!Q22</f>
        <v>0</v>
      </c>
      <c r="K25" s="166">
        <f>'C. Details of Existing PSAs'!R22</f>
        <v>0</v>
      </c>
      <c r="L25" s="166">
        <f>'C. Details of Existing PSAs'!S22</f>
        <v>0</v>
      </c>
      <c r="M25" s="166">
        <f>'C. Details of Existing PSAs'!T22</f>
        <v>0</v>
      </c>
      <c r="N25" s="166">
        <f>'C. Details of Existing PSAs'!U22</f>
        <v>0</v>
      </c>
      <c r="O25" s="166">
        <f>'C. Details of Existing PSAs'!V22</f>
        <v>0</v>
      </c>
      <c r="P25" s="166">
        <f>'C. Details of Existing PSAs'!W22</f>
        <v>0</v>
      </c>
      <c r="Q25" s="166">
        <f>'C. Details of Existing PSAs'!X22</f>
        <v>0</v>
      </c>
      <c r="R25" s="166">
        <f>'C. Details of Existing PSAs'!Y22</f>
        <v>0</v>
      </c>
      <c r="S25" s="166">
        <f>'C. Details of Existing PSAs'!Z22</f>
        <v>0</v>
      </c>
      <c r="T25" s="166">
        <f>'C. Details of Existing PSAs'!AA22</f>
        <v>0</v>
      </c>
      <c r="U25" s="166">
        <f>'C. Details of Existing PSAs'!AB22</f>
        <v>0</v>
      </c>
      <c r="V25" s="166">
        <f>'C. Details of Existing PSAs'!AC22</f>
        <v>0</v>
      </c>
      <c r="W25" s="166">
        <f>'C. Details of Existing PSAs'!AD22</f>
        <v>0</v>
      </c>
      <c r="X25" s="166">
        <f>'C. Details of Existing PSAs'!AE22</f>
        <v>0</v>
      </c>
      <c r="Y25" s="166">
        <f>'C. Details of Existing PSAs'!AF22</f>
        <v>0</v>
      </c>
      <c r="Z25" s="166">
        <f>'C. Details of Existing PSAs'!AG22</f>
        <v>0</v>
      </c>
      <c r="AA25" s="166">
        <f>'C. Details of Existing PSAs'!AH22</f>
        <v>0</v>
      </c>
      <c r="AB25" s="166">
        <f>'C. Details of Existing PSAs'!AI22</f>
        <v>0</v>
      </c>
      <c r="AC25" s="166">
        <f>'C. Details of Existing PSAs'!AJ22</f>
        <v>0</v>
      </c>
      <c r="AD25" s="166"/>
      <c r="AE25" s="16" t="str">
        <f t="shared" si="0"/>
        <v>FALSE</v>
      </c>
    </row>
    <row r="26" spans="3:31" ht="28.8" x14ac:dyDescent="0.3">
      <c r="C26" s="7">
        <f>'C. Details of Existing PSAs'!C23</f>
        <v>9</v>
      </c>
      <c r="D26" s="146" t="str">
        <f>'C. Details of Existing PSAs'!D23</f>
        <v>Distribution Utility 1 (DU1)</v>
      </c>
      <c r="E26" s="146">
        <f>'C. Details of Existing PSAs'!E23</f>
        <v>0</v>
      </c>
      <c r="F26" s="108">
        <f>'C. Details of Existing PSAs'!F23</f>
        <v>0</v>
      </c>
      <c r="G26">
        <f>'C. Details of Existing PSAs'!G23</f>
        <v>0</v>
      </c>
      <c r="H26" s="16" t="str">
        <f>'C. Details of Existing PSAs'!O23</f>
        <v>MW</v>
      </c>
      <c r="I26" s="166">
        <f>'C. Details of Existing PSAs'!P23</f>
        <v>0</v>
      </c>
      <c r="J26" s="166">
        <f>'C. Details of Existing PSAs'!Q23</f>
        <v>0</v>
      </c>
      <c r="K26" s="166">
        <f>'C. Details of Existing PSAs'!R23</f>
        <v>0</v>
      </c>
      <c r="L26" s="166">
        <f>'C. Details of Existing PSAs'!S23</f>
        <v>0</v>
      </c>
      <c r="M26" s="166">
        <f>'C. Details of Existing PSAs'!T23</f>
        <v>0</v>
      </c>
      <c r="N26" s="166">
        <f>'C. Details of Existing PSAs'!U23</f>
        <v>0</v>
      </c>
      <c r="O26" s="166">
        <f>'C. Details of Existing PSAs'!V23</f>
        <v>0</v>
      </c>
      <c r="P26" s="166">
        <f>'C. Details of Existing PSAs'!W23</f>
        <v>0</v>
      </c>
      <c r="Q26" s="166">
        <f>'C. Details of Existing PSAs'!X23</f>
        <v>0</v>
      </c>
      <c r="R26" s="166">
        <f>'C. Details of Existing PSAs'!Y23</f>
        <v>0</v>
      </c>
      <c r="S26" s="166">
        <f>'C. Details of Existing PSAs'!Z23</f>
        <v>0</v>
      </c>
      <c r="T26" s="166">
        <f>'C. Details of Existing PSAs'!AA23</f>
        <v>0</v>
      </c>
      <c r="U26" s="166">
        <f>'C. Details of Existing PSAs'!AB23</f>
        <v>0</v>
      </c>
      <c r="V26" s="166">
        <f>'C. Details of Existing PSAs'!AC23</f>
        <v>0</v>
      </c>
      <c r="W26" s="166">
        <f>'C. Details of Existing PSAs'!AD23</f>
        <v>0</v>
      </c>
      <c r="X26" s="166">
        <f>'C. Details of Existing PSAs'!AE23</f>
        <v>0</v>
      </c>
      <c r="Y26" s="166">
        <f>'C. Details of Existing PSAs'!AF23</f>
        <v>0</v>
      </c>
      <c r="Z26" s="166">
        <f>'C. Details of Existing PSAs'!AG23</f>
        <v>0</v>
      </c>
      <c r="AA26" s="166">
        <f>'C. Details of Existing PSAs'!AH23</f>
        <v>0</v>
      </c>
      <c r="AB26" s="166">
        <f>'C. Details of Existing PSAs'!AI23</f>
        <v>0</v>
      </c>
      <c r="AC26" s="166">
        <f>'C. Details of Existing PSAs'!AJ23</f>
        <v>0</v>
      </c>
      <c r="AD26" s="166"/>
      <c r="AE26" s="16" t="str">
        <f t="shared" si="0"/>
        <v>FALSE</v>
      </c>
    </row>
    <row r="27" spans="3:31" ht="28.8" x14ac:dyDescent="0.3">
      <c r="C27" s="7">
        <f t="shared" ref="C27:G27" si="8">C26</f>
        <v>9</v>
      </c>
      <c r="D27" s="146" t="str">
        <f t="shared" si="8"/>
        <v>Distribution Utility 1 (DU1)</v>
      </c>
      <c r="E27" s="146">
        <f t="shared" si="8"/>
        <v>0</v>
      </c>
      <c r="F27" s="108">
        <f t="shared" si="8"/>
        <v>0</v>
      </c>
      <c r="G27">
        <f t="shared" si="8"/>
        <v>0</v>
      </c>
      <c r="H27" s="16" t="str">
        <f>'C. Details of Existing PSAs'!O24</f>
        <v>MWh</v>
      </c>
      <c r="I27" s="166">
        <f>'C. Details of Existing PSAs'!P24</f>
        <v>0</v>
      </c>
      <c r="J27" s="166">
        <f>'C. Details of Existing PSAs'!Q24</f>
        <v>0</v>
      </c>
      <c r="K27" s="166">
        <f>'C. Details of Existing PSAs'!R24</f>
        <v>0</v>
      </c>
      <c r="L27" s="166">
        <f>'C. Details of Existing PSAs'!S24</f>
        <v>0</v>
      </c>
      <c r="M27" s="166">
        <f>'C. Details of Existing PSAs'!T24</f>
        <v>0</v>
      </c>
      <c r="N27" s="166">
        <f>'C. Details of Existing PSAs'!U24</f>
        <v>0</v>
      </c>
      <c r="O27" s="166">
        <f>'C. Details of Existing PSAs'!V24</f>
        <v>0</v>
      </c>
      <c r="P27" s="166">
        <f>'C. Details of Existing PSAs'!W24</f>
        <v>0</v>
      </c>
      <c r="Q27" s="166">
        <f>'C. Details of Existing PSAs'!X24</f>
        <v>0</v>
      </c>
      <c r="R27" s="166">
        <f>'C. Details of Existing PSAs'!Y24</f>
        <v>0</v>
      </c>
      <c r="S27" s="166">
        <f>'C. Details of Existing PSAs'!Z24</f>
        <v>0</v>
      </c>
      <c r="T27" s="166">
        <f>'C. Details of Existing PSAs'!AA24</f>
        <v>0</v>
      </c>
      <c r="U27" s="166">
        <f>'C. Details of Existing PSAs'!AB24</f>
        <v>0</v>
      </c>
      <c r="V27" s="166">
        <f>'C. Details of Existing PSAs'!AC24</f>
        <v>0</v>
      </c>
      <c r="W27" s="166">
        <f>'C. Details of Existing PSAs'!AD24</f>
        <v>0</v>
      </c>
      <c r="X27" s="166">
        <f>'C. Details of Existing PSAs'!AE24</f>
        <v>0</v>
      </c>
      <c r="Y27" s="166">
        <f>'C. Details of Existing PSAs'!AF24</f>
        <v>0</v>
      </c>
      <c r="Z27" s="166">
        <f>'C. Details of Existing PSAs'!AG24</f>
        <v>0</v>
      </c>
      <c r="AA27" s="166">
        <f>'C. Details of Existing PSAs'!AH24</f>
        <v>0</v>
      </c>
      <c r="AB27" s="166">
        <f>'C. Details of Existing PSAs'!AI24</f>
        <v>0</v>
      </c>
      <c r="AC27" s="166">
        <f>'C. Details of Existing PSAs'!AJ24</f>
        <v>0</v>
      </c>
      <c r="AD27" s="166"/>
      <c r="AE27" s="16" t="str">
        <f t="shared" si="0"/>
        <v>FALSE</v>
      </c>
    </row>
    <row r="28" spans="3:31" ht="28.8" x14ac:dyDescent="0.3">
      <c r="C28" s="7">
        <f>'C. Details of Existing PSAs'!C25</f>
        <v>10</v>
      </c>
      <c r="D28" s="146" t="str">
        <f>'C. Details of Existing PSAs'!D25</f>
        <v>Distribution Utility 1 (DU1)</v>
      </c>
      <c r="E28" s="146">
        <f>'C. Details of Existing PSAs'!E25</f>
        <v>0</v>
      </c>
      <c r="F28" s="108">
        <f>'C. Details of Existing PSAs'!F25</f>
        <v>0</v>
      </c>
      <c r="G28">
        <f>'C. Details of Existing PSAs'!G25</f>
        <v>0</v>
      </c>
      <c r="H28" s="16" t="str">
        <f>'C. Details of Existing PSAs'!O25</f>
        <v>MW</v>
      </c>
      <c r="I28" s="166">
        <f>'C. Details of Existing PSAs'!P25</f>
        <v>0</v>
      </c>
      <c r="J28" s="166">
        <f>'C. Details of Existing PSAs'!Q25</f>
        <v>0</v>
      </c>
      <c r="K28" s="166">
        <f>'C. Details of Existing PSAs'!R25</f>
        <v>0</v>
      </c>
      <c r="L28" s="166">
        <f>'C. Details of Existing PSAs'!S25</f>
        <v>0</v>
      </c>
      <c r="M28" s="166">
        <f>'C. Details of Existing PSAs'!T25</f>
        <v>0</v>
      </c>
      <c r="N28" s="166">
        <f>'C. Details of Existing PSAs'!U25</f>
        <v>0</v>
      </c>
      <c r="O28" s="166">
        <f>'C. Details of Existing PSAs'!V25</f>
        <v>0</v>
      </c>
      <c r="P28" s="166">
        <f>'C. Details of Existing PSAs'!W25</f>
        <v>0</v>
      </c>
      <c r="Q28" s="166">
        <f>'C. Details of Existing PSAs'!X25</f>
        <v>0</v>
      </c>
      <c r="R28" s="166">
        <f>'C. Details of Existing PSAs'!Y25</f>
        <v>0</v>
      </c>
      <c r="S28" s="166">
        <f>'C. Details of Existing PSAs'!Z25</f>
        <v>0</v>
      </c>
      <c r="T28" s="166">
        <f>'C. Details of Existing PSAs'!AA25</f>
        <v>0</v>
      </c>
      <c r="U28" s="166">
        <f>'C. Details of Existing PSAs'!AB25</f>
        <v>0</v>
      </c>
      <c r="V28" s="166">
        <f>'C. Details of Existing PSAs'!AC25</f>
        <v>0</v>
      </c>
      <c r="W28" s="166">
        <f>'C. Details of Existing PSAs'!AD25</f>
        <v>0</v>
      </c>
      <c r="X28" s="166">
        <f>'C. Details of Existing PSAs'!AE25</f>
        <v>0</v>
      </c>
      <c r="Y28" s="166">
        <f>'C. Details of Existing PSAs'!AF25</f>
        <v>0</v>
      </c>
      <c r="Z28" s="166">
        <f>'C. Details of Existing PSAs'!AG25</f>
        <v>0</v>
      </c>
      <c r="AA28" s="166">
        <f>'C. Details of Existing PSAs'!AH25</f>
        <v>0</v>
      </c>
      <c r="AB28" s="166">
        <f>'C. Details of Existing PSAs'!AI25</f>
        <v>0</v>
      </c>
      <c r="AC28" s="166">
        <f>'C. Details of Existing PSAs'!AJ25</f>
        <v>0</v>
      </c>
      <c r="AD28" s="166"/>
      <c r="AE28" s="16" t="str">
        <f t="shared" si="0"/>
        <v>FALSE</v>
      </c>
    </row>
    <row r="29" spans="3:31" ht="28.8" x14ac:dyDescent="0.3">
      <c r="C29" s="7">
        <f t="shared" ref="C29:G29" si="9">C28</f>
        <v>10</v>
      </c>
      <c r="D29" s="146" t="str">
        <f t="shared" si="9"/>
        <v>Distribution Utility 1 (DU1)</v>
      </c>
      <c r="E29" s="146">
        <f t="shared" si="9"/>
        <v>0</v>
      </c>
      <c r="F29" s="108">
        <f t="shared" si="9"/>
        <v>0</v>
      </c>
      <c r="G29">
        <f t="shared" si="9"/>
        <v>0</v>
      </c>
      <c r="H29" s="16" t="str">
        <f>'C. Details of Existing PSAs'!O26</f>
        <v>MWh</v>
      </c>
      <c r="I29" s="166">
        <f>'C. Details of Existing PSAs'!P26</f>
        <v>0</v>
      </c>
      <c r="J29" s="166">
        <f>'C. Details of Existing PSAs'!Q26</f>
        <v>0</v>
      </c>
      <c r="K29" s="166">
        <f>'C. Details of Existing PSAs'!R26</f>
        <v>0</v>
      </c>
      <c r="L29" s="166">
        <f>'C. Details of Existing PSAs'!S26</f>
        <v>0</v>
      </c>
      <c r="M29" s="166">
        <f>'C. Details of Existing PSAs'!T26</f>
        <v>0</v>
      </c>
      <c r="N29" s="166">
        <f>'C. Details of Existing PSAs'!U26</f>
        <v>0</v>
      </c>
      <c r="O29" s="166">
        <f>'C. Details of Existing PSAs'!V26</f>
        <v>0</v>
      </c>
      <c r="P29" s="166">
        <f>'C. Details of Existing PSAs'!W26</f>
        <v>0</v>
      </c>
      <c r="Q29" s="166">
        <f>'C. Details of Existing PSAs'!X26</f>
        <v>0</v>
      </c>
      <c r="R29" s="166">
        <f>'C. Details of Existing PSAs'!Y26</f>
        <v>0</v>
      </c>
      <c r="S29" s="166">
        <f>'C. Details of Existing PSAs'!Z26</f>
        <v>0</v>
      </c>
      <c r="T29" s="166">
        <f>'C. Details of Existing PSAs'!AA26</f>
        <v>0</v>
      </c>
      <c r="U29" s="166">
        <f>'C. Details of Existing PSAs'!AB26</f>
        <v>0</v>
      </c>
      <c r="V29" s="166">
        <f>'C. Details of Existing PSAs'!AC26</f>
        <v>0</v>
      </c>
      <c r="W29" s="166">
        <f>'C. Details of Existing PSAs'!AD26</f>
        <v>0</v>
      </c>
      <c r="X29" s="166">
        <f>'C. Details of Existing PSAs'!AE26</f>
        <v>0</v>
      </c>
      <c r="Y29" s="166">
        <f>'C. Details of Existing PSAs'!AF26</f>
        <v>0</v>
      </c>
      <c r="Z29" s="166">
        <f>'C. Details of Existing PSAs'!AG26</f>
        <v>0</v>
      </c>
      <c r="AA29" s="166">
        <f>'C. Details of Existing PSAs'!AH26</f>
        <v>0</v>
      </c>
      <c r="AB29" s="166">
        <f>'C. Details of Existing PSAs'!AI26</f>
        <v>0</v>
      </c>
      <c r="AC29" s="166">
        <f>'C. Details of Existing PSAs'!AJ26</f>
        <v>0</v>
      </c>
      <c r="AD29" s="166"/>
      <c r="AE29" s="16" t="str">
        <f t="shared" si="0"/>
        <v>FALSE</v>
      </c>
    </row>
    <row r="30" spans="3:31" ht="28.8" x14ac:dyDescent="0.3">
      <c r="C30" s="7">
        <f>'C. Details of Existing PSAs'!C27</f>
        <v>11</v>
      </c>
      <c r="D30" s="146" t="str">
        <f>'C. Details of Existing PSAs'!D27</f>
        <v>Distribution Utility 1 (DU1)</v>
      </c>
      <c r="E30" s="146">
        <f>'C. Details of Existing PSAs'!E27</f>
        <v>0</v>
      </c>
      <c r="F30" s="108">
        <f>'C. Details of Existing PSAs'!F27</f>
        <v>0</v>
      </c>
      <c r="G30">
        <f>'C. Details of Existing PSAs'!G27</f>
        <v>0</v>
      </c>
      <c r="H30" s="16" t="str">
        <f>'C. Details of Existing PSAs'!O27</f>
        <v>MW</v>
      </c>
      <c r="I30" s="166">
        <f>'C. Details of Existing PSAs'!P27</f>
        <v>0</v>
      </c>
      <c r="J30" s="166">
        <f>'C. Details of Existing PSAs'!Q27</f>
        <v>0</v>
      </c>
      <c r="K30" s="166">
        <f>'C. Details of Existing PSAs'!R27</f>
        <v>0</v>
      </c>
      <c r="L30" s="166">
        <f>'C. Details of Existing PSAs'!S27</f>
        <v>0</v>
      </c>
      <c r="M30" s="166">
        <f>'C. Details of Existing PSAs'!T27</f>
        <v>0</v>
      </c>
      <c r="N30" s="166">
        <f>'C. Details of Existing PSAs'!U27</f>
        <v>0</v>
      </c>
      <c r="O30" s="166">
        <f>'C. Details of Existing PSAs'!V27</f>
        <v>0</v>
      </c>
      <c r="P30" s="166">
        <f>'C. Details of Existing PSAs'!W27</f>
        <v>0</v>
      </c>
      <c r="Q30" s="166">
        <f>'C. Details of Existing PSAs'!X27</f>
        <v>0</v>
      </c>
      <c r="R30" s="166">
        <f>'C. Details of Existing PSAs'!Y27</f>
        <v>0</v>
      </c>
      <c r="S30" s="166">
        <f>'C. Details of Existing PSAs'!Z27</f>
        <v>0</v>
      </c>
      <c r="T30" s="166">
        <f>'C. Details of Existing PSAs'!AA27</f>
        <v>0</v>
      </c>
      <c r="U30" s="166">
        <f>'C. Details of Existing PSAs'!AB27</f>
        <v>0</v>
      </c>
      <c r="V30" s="166">
        <f>'C. Details of Existing PSAs'!AC27</f>
        <v>0</v>
      </c>
      <c r="W30" s="166">
        <f>'C. Details of Existing PSAs'!AD27</f>
        <v>0</v>
      </c>
      <c r="X30" s="166">
        <f>'C. Details of Existing PSAs'!AE27</f>
        <v>0</v>
      </c>
      <c r="Y30" s="166">
        <f>'C. Details of Existing PSAs'!AF27</f>
        <v>0</v>
      </c>
      <c r="Z30" s="166">
        <f>'C. Details of Existing PSAs'!AG27</f>
        <v>0</v>
      </c>
      <c r="AA30" s="166">
        <f>'C. Details of Existing PSAs'!AH27</f>
        <v>0</v>
      </c>
      <c r="AB30" s="166">
        <f>'C. Details of Existing PSAs'!AI27</f>
        <v>0</v>
      </c>
      <c r="AC30" s="166">
        <f>'C. Details of Existing PSAs'!AJ27</f>
        <v>0</v>
      </c>
      <c r="AD30" s="166"/>
      <c r="AE30" s="16" t="str">
        <f t="shared" si="0"/>
        <v>FALSE</v>
      </c>
    </row>
    <row r="31" spans="3:31" ht="28.8" x14ac:dyDescent="0.3">
      <c r="C31" s="7">
        <f t="shared" ref="C31:G31" si="10">C30</f>
        <v>11</v>
      </c>
      <c r="D31" s="146" t="str">
        <f t="shared" si="10"/>
        <v>Distribution Utility 1 (DU1)</v>
      </c>
      <c r="E31" s="146">
        <f t="shared" si="10"/>
        <v>0</v>
      </c>
      <c r="F31" s="108">
        <f t="shared" si="10"/>
        <v>0</v>
      </c>
      <c r="G31">
        <f t="shared" si="10"/>
        <v>0</v>
      </c>
      <c r="H31" s="16" t="str">
        <f>'C. Details of Existing PSAs'!O28</f>
        <v>MWh</v>
      </c>
      <c r="I31" s="166">
        <f>'C. Details of Existing PSAs'!P28</f>
        <v>0</v>
      </c>
      <c r="J31" s="166">
        <f>'C. Details of Existing PSAs'!Q28</f>
        <v>0</v>
      </c>
      <c r="K31" s="166">
        <f>'C. Details of Existing PSAs'!R28</f>
        <v>0</v>
      </c>
      <c r="L31" s="166">
        <f>'C. Details of Existing PSAs'!S28</f>
        <v>0</v>
      </c>
      <c r="M31" s="166">
        <f>'C. Details of Existing PSAs'!T28</f>
        <v>0</v>
      </c>
      <c r="N31" s="166">
        <f>'C. Details of Existing PSAs'!U28</f>
        <v>0</v>
      </c>
      <c r="O31" s="166">
        <f>'C. Details of Existing PSAs'!V28</f>
        <v>0</v>
      </c>
      <c r="P31" s="166">
        <f>'C. Details of Existing PSAs'!W28</f>
        <v>0</v>
      </c>
      <c r="Q31" s="166">
        <f>'C. Details of Existing PSAs'!X28</f>
        <v>0</v>
      </c>
      <c r="R31" s="166">
        <f>'C. Details of Existing PSAs'!Y28</f>
        <v>0</v>
      </c>
      <c r="S31" s="166">
        <f>'C. Details of Existing PSAs'!Z28</f>
        <v>0</v>
      </c>
      <c r="T31" s="166">
        <f>'C. Details of Existing PSAs'!AA28</f>
        <v>0</v>
      </c>
      <c r="U31" s="166">
        <f>'C. Details of Existing PSAs'!AB28</f>
        <v>0</v>
      </c>
      <c r="V31" s="166">
        <f>'C. Details of Existing PSAs'!AC28</f>
        <v>0</v>
      </c>
      <c r="W31" s="166">
        <f>'C. Details of Existing PSAs'!AD28</f>
        <v>0</v>
      </c>
      <c r="X31" s="166">
        <f>'C. Details of Existing PSAs'!AE28</f>
        <v>0</v>
      </c>
      <c r="Y31" s="166">
        <f>'C. Details of Existing PSAs'!AF28</f>
        <v>0</v>
      </c>
      <c r="Z31" s="166">
        <f>'C. Details of Existing PSAs'!AG28</f>
        <v>0</v>
      </c>
      <c r="AA31" s="166">
        <f>'C. Details of Existing PSAs'!AH28</f>
        <v>0</v>
      </c>
      <c r="AB31" s="166">
        <f>'C. Details of Existing PSAs'!AI28</f>
        <v>0</v>
      </c>
      <c r="AC31" s="166">
        <f>'C. Details of Existing PSAs'!AJ28</f>
        <v>0</v>
      </c>
      <c r="AD31" s="166"/>
      <c r="AE31" s="16" t="str">
        <f t="shared" si="0"/>
        <v>FALSE</v>
      </c>
    </row>
    <row r="32" spans="3:31" ht="28.8" x14ac:dyDescent="0.3">
      <c r="C32" s="7">
        <f>'C. Details of Existing PSAs'!C29</f>
        <v>12</v>
      </c>
      <c r="D32" s="146" t="str">
        <f>'C. Details of Existing PSAs'!D29</f>
        <v>Distribution Utility 1 (DU1)</v>
      </c>
      <c r="E32" s="146">
        <f>'C. Details of Existing PSAs'!E29</f>
        <v>0</v>
      </c>
      <c r="F32" s="108">
        <f>'C. Details of Existing PSAs'!F29</f>
        <v>0</v>
      </c>
      <c r="G32">
        <f>'C. Details of Existing PSAs'!G29</f>
        <v>0</v>
      </c>
      <c r="H32" s="16" t="str">
        <f>'C. Details of Existing PSAs'!O29</f>
        <v>MW</v>
      </c>
      <c r="I32" s="166">
        <f>'C. Details of Existing PSAs'!P29</f>
        <v>0</v>
      </c>
      <c r="J32" s="166">
        <f>'C. Details of Existing PSAs'!Q29</f>
        <v>0</v>
      </c>
      <c r="K32" s="166">
        <f>'C. Details of Existing PSAs'!R29</f>
        <v>0</v>
      </c>
      <c r="L32" s="166">
        <f>'C. Details of Existing PSAs'!S29</f>
        <v>0</v>
      </c>
      <c r="M32" s="166">
        <f>'C. Details of Existing PSAs'!T29</f>
        <v>0</v>
      </c>
      <c r="N32" s="166">
        <f>'C. Details of Existing PSAs'!U29</f>
        <v>0</v>
      </c>
      <c r="O32" s="166">
        <f>'C. Details of Existing PSAs'!V29</f>
        <v>0</v>
      </c>
      <c r="P32" s="166">
        <f>'C. Details of Existing PSAs'!W29</f>
        <v>0</v>
      </c>
      <c r="Q32" s="166">
        <f>'C. Details of Existing PSAs'!X29</f>
        <v>0</v>
      </c>
      <c r="R32" s="166">
        <f>'C. Details of Existing PSAs'!Y29</f>
        <v>0</v>
      </c>
      <c r="S32" s="166">
        <f>'C. Details of Existing PSAs'!Z29</f>
        <v>0</v>
      </c>
      <c r="T32" s="166">
        <f>'C. Details of Existing PSAs'!AA29</f>
        <v>0</v>
      </c>
      <c r="U32" s="166">
        <f>'C. Details of Existing PSAs'!AB29</f>
        <v>0</v>
      </c>
      <c r="V32" s="166">
        <f>'C. Details of Existing PSAs'!AC29</f>
        <v>0</v>
      </c>
      <c r="W32" s="166">
        <f>'C. Details of Existing PSAs'!AD29</f>
        <v>0</v>
      </c>
      <c r="X32" s="166">
        <f>'C. Details of Existing PSAs'!AE29</f>
        <v>0</v>
      </c>
      <c r="Y32" s="166">
        <f>'C. Details of Existing PSAs'!AF29</f>
        <v>0</v>
      </c>
      <c r="Z32" s="166">
        <f>'C. Details of Existing PSAs'!AG29</f>
        <v>0</v>
      </c>
      <c r="AA32" s="166">
        <f>'C. Details of Existing PSAs'!AH29</f>
        <v>0</v>
      </c>
      <c r="AB32" s="166">
        <f>'C. Details of Existing PSAs'!AI29</f>
        <v>0</v>
      </c>
      <c r="AC32" s="166">
        <f>'C. Details of Existing PSAs'!AJ29</f>
        <v>0</v>
      </c>
      <c r="AD32" s="166"/>
      <c r="AE32" s="16" t="str">
        <f t="shared" si="0"/>
        <v>FALSE</v>
      </c>
    </row>
    <row r="33" spans="3:31" ht="28.8" x14ac:dyDescent="0.3">
      <c r="C33" s="7">
        <f t="shared" ref="C33:G33" si="11">C32</f>
        <v>12</v>
      </c>
      <c r="D33" s="146" t="str">
        <f t="shared" si="11"/>
        <v>Distribution Utility 1 (DU1)</v>
      </c>
      <c r="E33" s="146">
        <f t="shared" si="11"/>
        <v>0</v>
      </c>
      <c r="F33" s="108">
        <f t="shared" si="11"/>
        <v>0</v>
      </c>
      <c r="G33">
        <f t="shared" si="11"/>
        <v>0</v>
      </c>
      <c r="H33" s="16" t="str">
        <f>'C. Details of Existing PSAs'!O30</f>
        <v>MWh</v>
      </c>
      <c r="I33" s="166">
        <f>'C. Details of Existing PSAs'!P30</f>
        <v>0</v>
      </c>
      <c r="J33" s="166">
        <f>'C. Details of Existing PSAs'!Q30</f>
        <v>0</v>
      </c>
      <c r="K33" s="166">
        <f>'C. Details of Existing PSAs'!R30</f>
        <v>0</v>
      </c>
      <c r="L33" s="166">
        <f>'C. Details of Existing PSAs'!S30</f>
        <v>0</v>
      </c>
      <c r="M33" s="166">
        <f>'C. Details of Existing PSAs'!T30</f>
        <v>0</v>
      </c>
      <c r="N33" s="166">
        <f>'C. Details of Existing PSAs'!U30</f>
        <v>0</v>
      </c>
      <c r="O33" s="166">
        <f>'C. Details of Existing PSAs'!V30</f>
        <v>0</v>
      </c>
      <c r="P33" s="166">
        <f>'C. Details of Existing PSAs'!W30</f>
        <v>0</v>
      </c>
      <c r="Q33" s="166">
        <f>'C. Details of Existing PSAs'!X30</f>
        <v>0</v>
      </c>
      <c r="R33" s="166">
        <f>'C. Details of Existing PSAs'!Y30</f>
        <v>0</v>
      </c>
      <c r="S33" s="166">
        <f>'C. Details of Existing PSAs'!Z30</f>
        <v>0</v>
      </c>
      <c r="T33" s="166">
        <f>'C. Details of Existing PSAs'!AA30</f>
        <v>0</v>
      </c>
      <c r="U33" s="166">
        <f>'C. Details of Existing PSAs'!AB30</f>
        <v>0</v>
      </c>
      <c r="V33" s="166">
        <f>'C. Details of Existing PSAs'!AC30</f>
        <v>0</v>
      </c>
      <c r="W33" s="166">
        <f>'C. Details of Existing PSAs'!AD30</f>
        <v>0</v>
      </c>
      <c r="X33" s="166">
        <f>'C. Details of Existing PSAs'!AE30</f>
        <v>0</v>
      </c>
      <c r="Y33" s="166">
        <f>'C. Details of Existing PSAs'!AF30</f>
        <v>0</v>
      </c>
      <c r="Z33" s="166">
        <f>'C. Details of Existing PSAs'!AG30</f>
        <v>0</v>
      </c>
      <c r="AA33" s="166">
        <f>'C. Details of Existing PSAs'!AH30</f>
        <v>0</v>
      </c>
      <c r="AB33" s="166">
        <f>'C. Details of Existing PSAs'!AI30</f>
        <v>0</v>
      </c>
      <c r="AC33" s="166">
        <f>'C. Details of Existing PSAs'!AJ30</f>
        <v>0</v>
      </c>
      <c r="AD33" s="166"/>
      <c r="AE33" s="16" t="str">
        <f t="shared" si="0"/>
        <v>FALSE</v>
      </c>
    </row>
    <row r="34" spans="3:31" ht="28.8" x14ac:dyDescent="0.3">
      <c r="C34" s="7">
        <f>'C. Details of Existing PSAs'!C31</f>
        <v>13</v>
      </c>
      <c r="D34" s="146" t="str">
        <f>'C. Details of Existing PSAs'!D31</f>
        <v>Distribution Utility 1 (DU1)</v>
      </c>
      <c r="E34" s="146">
        <f>'C. Details of Existing PSAs'!E31</f>
        <v>0</v>
      </c>
      <c r="F34" s="108">
        <f>'C. Details of Existing PSAs'!F31</f>
        <v>0</v>
      </c>
      <c r="G34">
        <f>'C. Details of Existing PSAs'!G31</f>
        <v>0</v>
      </c>
      <c r="H34" s="16" t="str">
        <f>'C. Details of Existing PSAs'!O31</f>
        <v>MW</v>
      </c>
      <c r="I34" s="166">
        <f>'C. Details of Existing PSAs'!P31</f>
        <v>0</v>
      </c>
      <c r="J34" s="166">
        <f>'C. Details of Existing PSAs'!Q31</f>
        <v>0</v>
      </c>
      <c r="K34" s="166">
        <f>'C. Details of Existing PSAs'!R31</f>
        <v>0</v>
      </c>
      <c r="L34" s="166">
        <f>'C. Details of Existing PSAs'!S31</f>
        <v>0</v>
      </c>
      <c r="M34" s="166">
        <f>'C. Details of Existing PSAs'!T31</f>
        <v>0</v>
      </c>
      <c r="N34" s="166">
        <f>'C. Details of Existing PSAs'!U31</f>
        <v>0</v>
      </c>
      <c r="O34" s="166">
        <f>'C. Details of Existing PSAs'!V31</f>
        <v>0</v>
      </c>
      <c r="P34" s="166">
        <f>'C. Details of Existing PSAs'!W31</f>
        <v>0</v>
      </c>
      <c r="Q34" s="166">
        <f>'C. Details of Existing PSAs'!X31</f>
        <v>0</v>
      </c>
      <c r="R34" s="166">
        <f>'C. Details of Existing PSAs'!Y31</f>
        <v>0</v>
      </c>
      <c r="S34" s="166">
        <f>'C. Details of Existing PSAs'!Z31</f>
        <v>0</v>
      </c>
      <c r="T34" s="166">
        <f>'C. Details of Existing PSAs'!AA31</f>
        <v>0</v>
      </c>
      <c r="U34" s="166">
        <f>'C. Details of Existing PSAs'!AB31</f>
        <v>0</v>
      </c>
      <c r="V34" s="166">
        <f>'C. Details of Existing PSAs'!AC31</f>
        <v>0</v>
      </c>
      <c r="W34" s="166">
        <f>'C. Details of Existing PSAs'!AD31</f>
        <v>0</v>
      </c>
      <c r="X34" s="166">
        <f>'C. Details of Existing PSAs'!AE31</f>
        <v>0</v>
      </c>
      <c r="Y34" s="166">
        <f>'C. Details of Existing PSAs'!AF31</f>
        <v>0</v>
      </c>
      <c r="Z34" s="166">
        <f>'C. Details of Existing PSAs'!AG31</f>
        <v>0</v>
      </c>
      <c r="AA34" s="166">
        <f>'C. Details of Existing PSAs'!AH31</f>
        <v>0</v>
      </c>
      <c r="AB34" s="166">
        <f>'C. Details of Existing PSAs'!AI31</f>
        <v>0</v>
      </c>
      <c r="AC34" s="166">
        <f>'C. Details of Existing PSAs'!AJ31</f>
        <v>0</v>
      </c>
      <c r="AD34" s="166"/>
      <c r="AE34" s="16" t="str">
        <f t="shared" si="0"/>
        <v>FALSE</v>
      </c>
    </row>
    <row r="35" spans="3:31" ht="28.8" x14ac:dyDescent="0.3">
      <c r="C35" s="7">
        <f t="shared" ref="C35:G35" si="12">C34</f>
        <v>13</v>
      </c>
      <c r="D35" s="146" t="str">
        <f t="shared" si="12"/>
        <v>Distribution Utility 1 (DU1)</v>
      </c>
      <c r="E35" s="146">
        <f t="shared" si="12"/>
        <v>0</v>
      </c>
      <c r="F35" s="108">
        <f t="shared" si="12"/>
        <v>0</v>
      </c>
      <c r="G35">
        <f t="shared" si="12"/>
        <v>0</v>
      </c>
      <c r="H35" s="16" t="str">
        <f>'C. Details of Existing PSAs'!O32</f>
        <v>MWh</v>
      </c>
      <c r="I35" s="166">
        <f>'C. Details of Existing PSAs'!P32</f>
        <v>0</v>
      </c>
      <c r="J35" s="166">
        <f>'C. Details of Existing PSAs'!Q32</f>
        <v>0</v>
      </c>
      <c r="K35" s="166">
        <f>'C. Details of Existing PSAs'!R32</f>
        <v>0</v>
      </c>
      <c r="L35" s="166">
        <f>'C. Details of Existing PSAs'!S32</f>
        <v>0</v>
      </c>
      <c r="M35" s="166">
        <f>'C. Details of Existing PSAs'!T32</f>
        <v>0</v>
      </c>
      <c r="N35" s="166">
        <f>'C. Details of Existing PSAs'!U32</f>
        <v>0</v>
      </c>
      <c r="O35" s="166">
        <f>'C. Details of Existing PSAs'!V32</f>
        <v>0</v>
      </c>
      <c r="P35" s="166">
        <f>'C. Details of Existing PSAs'!W32</f>
        <v>0</v>
      </c>
      <c r="Q35" s="166">
        <f>'C. Details of Existing PSAs'!X32</f>
        <v>0</v>
      </c>
      <c r="R35" s="166">
        <f>'C. Details of Existing PSAs'!Y32</f>
        <v>0</v>
      </c>
      <c r="S35" s="166">
        <f>'C. Details of Existing PSAs'!Z32</f>
        <v>0</v>
      </c>
      <c r="T35" s="166">
        <f>'C. Details of Existing PSAs'!AA32</f>
        <v>0</v>
      </c>
      <c r="U35" s="166">
        <f>'C. Details of Existing PSAs'!AB32</f>
        <v>0</v>
      </c>
      <c r="V35" s="166">
        <f>'C. Details of Existing PSAs'!AC32</f>
        <v>0</v>
      </c>
      <c r="W35" s="166">
        <f>'C. Details of Existing PSAs'!AD32</f>
        <v>0</v>
      </c>
      <c r="X35" s="166">
        <f>'C. Details of Existing PSAs'!AE32</f>
        <v>0</v>
      </c>
      <c r="Y35" s="166">
        <f>'C. Details of Existing PSAs'!AF32</f>
        <v>0</v>
      </c>
      <c r="Z35" s="166">
        <f>'C. Details of Existing PSAs'!AG32</f>
        <v>0</v>
      </c>
      <c r="AA35" s="166">
        <f>'C. Details of Existing PSAs'!AH32</f>
        <v>0</v>
      </c>
      <c r="AB35" s="166">
        <f>'C. Details of Existing PSAs'!AI32</f>
        <v>0</v>
      </c>
      <c r="AC35" s="166">
        <f>'C. Details of Existing PSAs'!AJ32</f>
        <v>0</v>
      </c>
      <c r="AD35" s="166"/>
      <c r="AE35" s="16" t="str">
        <f t="shared" si="0"/>
        <v>FALSE</v>
      </c>
    </row>
    <row r="36" spans="3:31" ht="28.8" x14ac:dyDescent="0.3">
      <c r="C36" s="7">
        <f>'C. Details of Existing PSAs'!C33</f>
        <v>14</v>
      </c>
      <c r="D36" s="146" t="str">
        <f>'C. Details of Existing PSAs'!D33</f>
        <v>Distribution Utility 1 (DU1)</v>
      </c>
      <c r="E36" s="146">
        <f>'C. Details of Existing PSAs'!E33</f>
        <v>0</v>
      </c>
      <c r="F36" s="108">
        <f>'C. Details of Existing PSAs'!F33</f>
        <v>0</v>
      </c>
      <c r="G36">
        <f>'C. Details of Existing PSAs'!G33</f>
        <v>0</v>
      </c>
      <c r="H36" s="16" t="str">
        <f>'C. Details of Existing PSAs'!O33</f>
        <v>MW</v>
      </c>
      <c r="I36" s="166">
        <f>'C. Details of Existing PSAs'!P33</f>
        <v>0</v>
      </c>
      <c r="J36" s="166">
        <f>'C. Details of Existing PSAs'!Q33</f>
        <v>0</v>
      </c>
      <c r="K36" s="166">
        <f>'C. Details of Existing PSAs'!R33</f>
        <v>0</v>
      </c>
      <c r="L36" s="166">
        <f>'C. Details of Existing PSAs'!S33</f>
        <v>0</v>
      </c>
      <c r="M36" s="166">
        <f>'C. Details of Existing PSAs'!T33</f>
        <v>0</v>
      </c>
      <c r="N36" s="166">
        <f>'C. Details of Existing PSAs'!U33</f>
        <v>0</v>
      </c>
      <c r="O36" s="166">
        <f>'C. Details of Existing PSAs'!V33</f>
        <v>0</v>
      </c>
      <c r="P36" s="166">
        <f>'C. Details of Existing PSAs'!W33</f>
        <v>0</v>
      </c>
      <c r="Q36" s="166">
        <f>'C. Details of Existing PSAs'!X33</f>
        <v>0</v>
      </c>
      <c r="R36" s="166">
        <f>'C. Details of Existing PSAs'!Y33</f>
        <v>0</v>
      </c>
      <c r="S36" s="166">
        <f>'C. Details of Existing PSAs'!Z33</f>
        <v>0</v>
      </c>
      <c r="T36" s="166">
        <f>'C. Details of Existing PSAs'!AA33</f>
        <v>0</v>
      </c>
      <c r="U36" s="166">
        <f>'C. Details of Existing PSAs'!AB33</f>
        <v>0</v>
      </c>
      <c r="V36" s="166">
        <f>'C. Details of Existing PSAs'!AC33</f>
        <v>0</v>
      </c>
      <c r="W36" s="166">
        <f>'C. Details of Existing PSAs'!AD33</f>
        <v>0</v>
      </c>
      <c r="X36" s="166">
        <f>'C. Details of Existing PSAs'!AE33</f>
        <v>0</v>
      </c>
      <c r="Y36" s="166">
        <f>'C. Details of Existing PSAs'!AF33</f>
        <v>0</v>
      </c>
      <c r="Z36" s="166">
        <f>'C. Details of Existing PSAs'!AG33</f>
        <v>0</v>
      </c>
      <c r="AA36" s="166">
        <f>'C. Details of Existing PSAs'!AH33</f>
        <v>0</v>
      </c>
      <c r="AB36" s="166">
        <f>'C. Details of Existing PSAs'!AI33</f>
        <v>0</v>
      </c>
      <c r="AC36" s="166">
        <f>'C. Details of Existing PSAs'!AJ33</f>
        <v>0</v>
      </c>
      <c r="AD36" s="166"/>
      <c r="AE36" s="16" t="str">
        <f t="shared" si="0"/>
        <v>FALSE</v>
      </c>
    </row>
    <row r="37" spans="3:31" ht="28.8" x14ac:dyDescent="0.3">
      <c r="C37" s="7">
        <f t="shared" ref="C37:G37" si="13">C36</f>
        <v>14</v>
      </c>
      <c r="D37" s="146" t="str">
        <f t="shared" si="13"/>
        <v>Distribution Utility 1 (DU1)</v>
      </c>
      <c r="E37" s="146">
        <f t="shared" si="13"/>
        <v>0</v>
      </c>
      <c r="F37" s="108">
        <f t="shared" si="13"/>
        <v>0</v>
      </c>
      <c r="G37">
        <f t="shared" si="13"/>
        <v>0</v>
      </c>
      <c r="H37" s="16" t="str">
        <f>'C. Details of Existing PSAs'!O34</f>
        <v>MWh</v>
      </c>
      <c r="I37" s="166">
        <f>'C. Details of Existing PSAs'!P34</f>
        <v>0</v>
      </c>
      <c r="J37" s="166">
        <f>'C. Details of Existing PSAs'!Q34</f>
        <v>0</v>
      </c>
      <c r="K37" s="166">
        <f>'C. Details of Existing PSAs'!R34</f>
        <v>0</v>
      </c>
      <c r="L37" s="166">
        <f>'C. Details of Existing PSAs'!S34</f>
        <v>0</v>
      </c>
      <c r="M37" s="166">
        <f>'C. Details of Existing PSAs'!T34</f>
        <v>0</v>
      </c>
      <c r="N37" s="166">
        <f>'C. Details of Existing PSAs'!U34</f>
        <v>0</v>
      </c>
      <c r="O37" s="166">
        <f>'C. Details of Existing PSAs'!V34</f>
        <v>0</v>
      </c>
      <c r="P37" s="166">
        <f>'C. Details of Existing PSAs'!W34</f>
        <v>0</v>
      </c>
      <c r="Q37" s="166">
        <f>'C. Details of Existing PSAs'!X34</f>
        <v>0</v>
      </c>
      <c r="R37" s="166">
        <f>'C. Details of Existing PSAs'!Y34</f>
        <v>0</v>
      </c>
      <c r="S37" s="166">
        <f>'C. Details of Existing PSAs'!Z34</f>
        <v>0</v>
      </c>
      <c r="T37" s="166">
        <f>'C. Details of Existing PSAs'!AA34</f>
        <v>0</v>
      </c>
      <c r="U37" s="166">
        <f>'C. Details of Existing PSAs'!AB34</f>
        <v>0</v>
      </c>
      <c r="V37" s="166">
        <f>'C. Details of Existing PSAs'!AC34</f>
        <v>0</v>
      </c>
      <c r="W37" s="166">
        <f>'C. Details of Existing PSAs'!AD34</f>
        <v>0</v>
      </c>
      <c r="X37" s="166">
        <f>'C. Details of Existing PSAs'!AE34</f>
        <v>0</v>
      </c>
      <c r="Y37" s="166">
        <f>'C. Details of Existing PSAs'!AF34</f>
        <v>0</v>
      </c>
      <c r="Z37" s="166">
        <f>'C. Details of Existing PSAs'!AG34</f>
        <v>0</v>
      </c>
      <c r="AA37" s="166">
        <f>'C. Details of Existing PSAs'!AH34</f>
        <v>0</v>
      </c>
      <c r="AB37" s="166">
        <f>'C. Details of Existing PSAs'!AI34</f>
        <v>0</v>
      </c>
      <c r="AC37" s="166">
        <f>'C. Details of Existing PSAs'!AJ34</f>
        <v>0</v>
      </c>
      <c r="AD37" s="166"/>
      <c r="AE37" s="16" t="str">
        <f t="shared" si="0"/>
        <v>FALSE</v>
      </c>
    </row>
    <row r="38" spans="3:31" ht="28.8" x14ac:dyDescent="0.3">
      <c r="C38" s="7">
        <f>'C. Details of Existing PSAs'!C35</f>
        <v>15</v>
      </c>
      <c r="D38" s="146" t="str">
        <f>'C. Details of Existing PSAs'!D35</f>
        <v>Distribution Utility 1 (DU1)</v>
      </c>
      <c r="E38" s="146">
        <f>'C. Details of Existing PSAs'!E35</f>
        <v>0</v>
      </c>
      <c r="F38" s="108">
        <f>'C. Details of Existing PSAs'!F35</f>
        <v>0</v>
      </c>
      <c r="G38">
        <f>'C. Details of Existing PSAs'!G35</f>
        <v>0</v>
      </c>
      <c r="H38" s="16" t="str">
        <f>'C. Details of Existing PSAs'!O35</f>
        <v>MW</v>
      </c>
      <c r="I38" s="166">
        <f>'C. Details of Existing PSAs'!P35</f>
        <v>0</v>
      </c>
      <c r="J38" s="166">
        <f>'C. Details of Existing PSAs'!Q35</f>
        <v>0</v>
      </c>
      <c r="K38" s="166">
        <f>'C. Details of Existing PSAs'!R35</f>
        <v>0</v>
      </c>
      <c r="L38" s="166">
        <f>'C. Details of Existing PSAs'!S35</f>
        <v>0</v>
      </c>
      <c r="M38" s="166">
        <f>'C. Details of Existing PSAs'!T35</f>
        <v>0</v>
      </c>
      <c r="N38" s="166">
        <f>'C. Details of Existing PSAs'!U35</f>
        <v>0</v>
      </c>
      <c r="O38" s="166">
        <f>'C. Details of Existing PSAs'!V35</f>
        <v>0</v>
      </c>
      <c r="P38" s="166">
        <f>'C. Details of Existing PSAs'!W35</f>
        <v>0</v>
      </c>
      <c r="Q38" s="166">
        <f>'C. Details of Existing PSAs'!X35</f>
        <v>0</v>
      </c>
      <c r="R38" s="166">
        <f>'C. Details of Existing PSAs'!Y35</f>
        <v>0</v>
      </c>
      <c r="S38" s="166">
        <f>'C. Details of Existing PSAs'!Z35</f>
        <v>0</v>
      </c>
      <c r="T38" s="166">
        <f>'C. Details of Existing PSAs'!AA35</f>
        <v>0</v>
      </c>
      <c r="U38" s="166">
        <f>'C. Details of Existing PSAs'!AB35</f>
        <v>0</v>
      </c>
      <c r="V38" s="166">
        <f>'C. Details of Existing PSAs'!AC35</f>
        <v>0</v>
      </c>
      <c r="W38" s="166">
        <f>'C. Details of Existing PSAs'!AD35</f>
        <v>0</v>
      </c>
      <c r="X38" s="166">
        <f>'C. Details of Existing PSAs'!AE35</f>
        <v>0</v>
      </c>
      <c r="Y38" s="166">
        <f>'C. Details of Existing PSAs'!AF35</f>
        <v>0</v>
      </c>
      <c r="Z38" s="166">
        <f>'C. Details of Existing PSAs'!AG35</f>
        <v>0</v>
      </c>
      <c r="AA38" s="166">
        <f>'C. Details of Existing PSAs'!AH35</f>
        <v>0</v>
      </c>
      <c r="AB38" s="166">
        <f>'C. Details of Existing PSAs'!AI35</f>
        <v>0</v>
      </c>
      <c r="AC38" s="166">
        <f>'C. Details of Existing PSAs'!AJ35</f>
        <v>0</v>
      </c>
      <c r="AD38" s="166"/>
      <c r="AE38" s="16" t="str">
        <f t="shared" si="0"/>
        <v>FALSE</v>
      </c>
    </row>
    <row r="39" spans="3:31" ht="28.8" x14ac:dyDescent="0.3">
      <c r="C39" s="7">
        <f t="shared" ref="C39:G39" si="14">C38</f>
        <v>15</v>
      </c>
      <c r="D39" s="146" t="str">
        <f t="shared" si="14"/>
        <v>Distribution Utility 1 (DU1)</v>
      </c>
      <c r="E39" s="146">
        <f t="shared" si="14"/>
        <v>0</v>
      </c>
      <c r="F39" s="108">
        <f t="shared" si="14"/>
        <v>0</v>
      </c>
      <c r="G39">
        <f t="shared" si="14"/>
        <v>0</v>
      </c>
      <c r="H39" s="16" t="str">
        <f>'C. Details of Existing PSAs'!O36</f>
        <v>MWh</v>
      </c>
      <c r="I39" s="166">
        <f>'C. Details of Existing PSAs'!P36</f>
        <v>0</v>
      </c>
      <c r="J39" s="166">
        <f>'C. Details of Existing PSAs'!Q36</f>
        <v>0</v>
      </c>
      <c r="K39" s="166">
        <f>'C. Details of Existing PSAs'!R36</f>
        <v>0</v>
      </c>
      <c r="L39" s="166">
        <f>'C. Details of Existing PSAs'!S36</f>
        <v>0</v>
      </c>
      <c r="M39" s="166">
        <f>'C. Details of Existing PSAs'!T36</f>
        <v>0</v>
      </c>
      <c r="N39" s="166">
        <f>'C. Details of Existing PSAs'!U36</f>
        <v>0</v>
      </c>
      <c r="O39" s="166">
        <f>'C. Details of Existing PSAs'!V36</f>
        <v>0</v>
      </c>
      <c r="P39" s="166">
        <f>'C. Details of Existing PSAs'!W36</f>
        <v>0</v>
      </c>
      <c r="Q39" s="166">
        <f>'C. Details of Existing PSAs'!X36</f>
        <v>0</v>
      </c>
      <c r="R39" s="166">
        <f>'C. Details of Existing PSAs'!Y36</f>
        <v>0</v>
      </c>
      <c r="S39" s="166">
        <f>'C. Details of Existing PSAs'!Z36</f>
        <v>0</v>
      </c>
      <c r="T39" s="166">
        <f>'C. Details of Existing PSAs'!AA36</f>
        <v>0</v>
      </c>
      <c r="U39" s="166">
        <f>'C. Details of Existing PSAs'!AB36</f>
        <v>0</v>
      </c>
      <c r="V39" s="166">
        <f>'C. Details of Existing PSAs'!AC36</f>
        <v>0</v>
      </c>
      <c r="W39" s="166">
        <f>'C. Details of Existing PSAs'!AD36</f>
        <v>0</v>
      </c>
      <c r="X39" s="166">
        <f>'C. Details of Existing PSAs'!AE36</f>
        <v>0</v>
      </c>
      <c r="Y39" s="166">
        <f>'C. Details of Existing PSAs'!AF36</f>
        <v>0</v>
      </c>
      <c r="Z39" s="166">
        <f>'C. Details of Existing PSAs'!AG36</f>
        <v>0</v>
      </c>
      <c r="AA39" s="166">
        <f>'C. Details of Existing PSAs'!AH36</f>
        <v>0</v>
      </c>
      <c r="AB39" s="166">
        <f>'C. Details of Existing PSAs'!AI36</f>
        <v>0</v>
      </c>
      <c r="AC39" s="166">
        <f>'C. Details of Existing PSAs'!AJ36</f>
        <v>0</v>
      </c>
      <c r="AD39" s="166"/>
      <c r="AE39" s="16" t="str">
        <f t="shared" si="0"/>
        <v>FALSE</v>
      </c>
    </row>
    <row r="40" spans="3:31" ht="28.8" x14ac:dyDescent="0.3">
      <c r="C40" s="7">
        <f>'C. Details of Existing PSAs'!C37</f>
        <v>16</v>
      </c>
      <c r="D40" s="146" t="str">
        <f>'C. Details of Existing PSAs'!D37</f>
        <v>Distribution Utility 1 (DU1)</v>
      </c>
      <c r="E40" s="146">
        <f>'C. Details of Existing PSAs'!E37</f>
        <v>0</v>
      </c>
      <c r="F40" s="108">
        <f>'C. Details of Existing PSAs'!F37</f>
        <v>0</v>
      </c>
      <c r="G40">
        <f>'C. Details of Existing PSAs'!G37</f>
        <v>0</v>
      </c>
      <c r="H40" s="16" t="str">
        <f>'C. Details of Existing PSAs'!O37</f>
        <v>MW</v>
      </c>
      <c r="I40" s="166">
        <f>'C. Details of Existing PSAs'!P37</f>
        <v>0</v>
      </c>
      <c r="J40" s="166">
        <f>'C. Details of Existing PSAs'!Q37</f>
        <v>0</v>
      </c>
      <c r="K40" s="166">
        <f>'C. Details of Existing PSAs'!R37</f>
        <v>0</v>
      </c>
      <c r="L40" s="166">
        <f>'C. Details of Existing PSAs'!S37</f>
        <v>0</v>
      </c>
      <c r="M40" s="166">
        <f>'C. Details of Existing PSAs'!T37</f>
        <v>0</v>
      </c>
      <c r="N40" s="166">
        <f>'C. Details of Existing PSAs'!U37</f>
        <v>0</v>
      </c>
      <c r="O40" s="166">
        <f>'C. Details of Existing PSAs'!V37</f>
        <v>0</v>
      </c>
      <c r="P40" s="166">
        <f>'C. Details of Existing PSAs'!W37</f>
        <v>0</v>
      </c>
      <c r="Q40" s="166">
        <f>'C. Details of Existing PSAs'!X37</f>
        <v>0</v>
      </c>
      <c r="R40" s="166">
        <f>'C. Details of Existing PSAs'!Y37</f>
        <v>0</v>
      </c>
      <c r="S40" s="166">
        <f>'C. Details of Existing PSAs'!Z37</f>
        <v>0</v>
      </c>
      <c r="T40" s="166">
        <f>'C. Details of Existing PSAs'!AA37</f>
        <v>0</v>
      </c>
      <c r="U40" s="166">
        <f>'C. Details of Existing PSAs'!AB37</f>
        <v>0</v>
      </c>
      <c r="V40" s="166">
        <f>'C. Details of Existing PSAs'!AC37</f>
        <v>0</v>
      </c>
      <c r="W40" s="166">
        <f>'C. Details of Existing PSAs'!AD37</f>
        <v>0</v>
      </c>
      <c r="X40" s="166">
        <f>'C. Details of Existing PSAs'!AE37</f>
        <v>0</v>
      </c>
      <c r="Y40" s="166">
        <f>'C. Details of Existing PSAs'!AF37</f>
        <v>0</v>
      </c>
      <c r="Z40" s="166">
        <f>'C. Details of Existing PSAs'!AG37</f>
        <v>0</v>
      </c>
      <c r="AA40" s="166">
        <f>'C. Details of Existing PSAs'!AH37</f>
        <v>0</v>
      </c>
      <c r="AB40" s="166">
        <f>'C. Details of Existing PSAs'!AI37</f>
        <v>0</v>
      </c>
      <c r="AC40" s="166">
        <f>'C. Details of Existing PSAs'!AJ37</f>
        <v>0</v>
      </c>
      <c r="AD40" s="166"/>
      <c r="AE40" s="16" t="str">
        <f t="shared" si="0"/>
        <v>FALSE</v>
      </c>
    </row>
    <row r="41" spans="3:31" ht="28.8" x14ac:dyDescent="0.3">
      <c r="C41" s="7">
        <f t="shared" ref="C41:G41" si="15">C40</f>
        <v>16</v>
      </c>
      <c r="D41" s="146" t="str">
        <f t="shared" si="15"/>
        <v>Distribution Utility 1 (DU1)</v>
      </c>
      <c r="E41" s="146">
        <f t="shared" si="15"/>
        <v>0</v>
      </c>
      <c r="F41" s="108">
        <f t="shared" si="15"/>
        <v>0</v>
      </c>
      <c r="G41">
        <f t="shared" si="15"/>
        <v>0</v>
      </c>
      <c r="H41" s="16" t="str">
        <f>'C. Details of Existing PSAs'!O38</f>
        <v>MWh</v>
      </c>
      <c r="I41" s="166">
        <f>'C. Details of Existing PSAs'!P38</f>
        <v>0</v>
      </c>
      <c r="J41" s="166">
        <f>'C. Details of Existing PSAs'!Q38</f>
        <v>0</v>
      </c>
      <c r="K41" s="166">
        <f>'C. Details of Existing PSAs'!R38</f>
        <v>0</v>
      </c>
      <c r="L41" s="166">
        <f>'C. Details of Existing PSAs'!S38</f>
        <v>0</v>
      </c>
      <c r="M41" s="166">
        <f>'C. Details of Existing PSAs'!T38</f>
        <v>0</v>
      </c>
      <c r="N41" s="166">
        <f>'C. Details of Existing PSAs'!U38</f>
        <v>0</v>
      </c>
      <c r="O41" s="166">
        <f>'C. Details of Existing PSAs'!V38</f>
        <v>0</v>
      </c>
      <c r="P41" s="166">
        <f>'C. Details of Existing PSAs'!W38</f>
        <v>0</v>
      </c>
      <c r="Q41" s="166">
        <f>'C. Details of Existing PSAs'!X38</f>
        <v>0</v>
      </c>
      <c r="R41" s="166">
        <f>'C. Details of Existing PSAs'!Y38</f>
        <v>0</v>
      </c>
      <c r="S41" s="166">
        <f>'C. Details of Existing PSAs'!Z38</f>
        <v>0</v>
      </c>
      <c r="T41" s="166">
        <f>'C. Details of Existing PSAs'!AA38</f>
        <v>0</v>
      </c>
      <c r="U41" s="166">
        <f>'C. Details of Existing PSAs'!AB38</f>
        <v>0</v>
      </c>
      <c r="V41" s="166">
        <f>'C. Details of Existing PSAs'!AC38</f>
        <v>0</v>
      </c>
      <c r="W41" s="166">
        <f>'C. Details of Existing PSAs'!AD38</f>
        <v>0</v>
      </c>
      <c r="X41" s="166">
        <f>'C. Details of Existing PSAs'!AE38</f>
        <v>0</v>
      </c>
      <c r="Y41" s="166">
        <f>'C. Details of Existing PSAs'!AF38</f>
        <v>0</v>
      </c>
      <c r="Z41" s="166">
        <f>'C. Details of Existing PSAs'!AG38</f>
        <v>0</v>
      </c>
      <c r="AA41" s="166">
        <f>'C. Details of Existing PSAs'!AH38</f>
        <v>0</v>
      </c>
      <c r="AB41" s="166">
        <f>'C. Details of Existing PSAs'!AI38</f>
        <v>0</v>
      </c>
      <c r="AC41" s="166">
        <f>'C. Details of Existing PSAs'!AJ38</f>
        <v>0</v>
      </c>
      <c r="AD41" s="166"/>
      <c r="AE41" s="16" t="str">
        <f t="shared" si="0"/>
        <v>FALSE</v>
      </c>
    </row>
    <row r="42" spans="3:31" ht="28.8" x14ac:dyDescent="0.3">
      <c r="C42" s="7">
        <f>'C. Details of Existing PSAs'!C39</f>
        <v>17</v>
      </c>
      <c r="D42" s="146" t="str">
        <f>'C. Details of Existing PSAs'!D39</f>
        <v>Distribution Utility 1 (DU1)</v>
      </c>
      <c r="E42" s="146">
        <f>'C. Details of Existing PSAs'!E39</f>
        <v>0</v>
      </c>
      <c r="F42" s="108">
        <f>'C. Details of Existing PSAs'!F39</f>
        <v>0</v>
      </c>
      <c r="G42">
        <f>'C. Details of Existing PSAs'!G39</f>
        <v>0</v>
      </c>
      <c r="H42" s="16" t="str">
        <f>'C. Details of Existing PSAs'!O39</f>
        <v>MW</v>
      </c>
      <c r="I42" s="166">
        <f>'C. Details of Existing PSAs'!P39</f>
        <v>0</v>
      </c>
      <c r="J42" s="166">
        <f>'C. Details of Existing PSAs'!Q39</f>
        <v>0</v>
      </c>
      <c r="K42" s="166">
        <f>'C. Details of Existing PSAs'!R39</f>
        <v>0</v>
      </c>
      <c r="L42" s="166">
        <f>'C. Details of Existing PSAs'!S39</f>
        <v>0</v>
      </c>
      <c r="M42" s="166">
        <f>'C. Details of Existing PSAs'!T39</f>
        <v>0</v>
      </c>
      <c r="N42" s="166">
        <f>'C. Details of Existing PSAs'!U39</f>
        <v>0</v>
      </c>
      <c r="O42" s="166">
        <f>'C. Details of Existing PSAs'!V39</f>
        <v>0</v>
      </c>
      <c r="P42" s="166">
        <f>'C. Details of Existing PSAs'!W39</f>
        <v>0</v>
      </c>
      <c r="Q42" s="166">
        <f>'C. Details of Existing PSAs'!X39</f>
        <v>0</v>
      </c>
      <c r="R42" s="166">
        <f>'C. Details of Existing PSAs'!Y39</f>
        <v>0</v>
      </c>
      <c r="S42" s="166">
        <f>'C. Details of Existing PSAs'!Z39</f>
        <v>0</v>
      </c>
      <c r="T42" s="166">
        <f>'C. Details of Existing PSAs'!AA39</f>
        <v>0</v>
      </c>
      <c r="U42" s="166">
        <f>'C. Details of Existing PSAs'!AB39</f>
        <v>0</v>
      </c>
      <c r="V42" s="166">
        <f>'C. Details of Existing PSAs'!AC39</f>
        <v>0</v>
      </c>
      <c r="W42" s="166">
        <f>'C. Details of Existing PSAs'!AD39</f>
        <v>0</v>
      </c>
      <c r="X42" s="166">
        <f>'C. Details of Existing PSAs'!AE39</f>
        <v>0</v>
      </c>
      <c r="Y42" s="166">
        <f>'C. Details of Existing PSAs'!AF39</f>
        <v>0</v>
      </c>
      <c r="Z42" s="166">
        <f>'C. Details of Existing PSAs'!AG39</f>
        <v>0</v>
      </c>
      <c r="AA42" s="166">
        <f>'C. Details of Existing PSAs'!AH39</f>
        <v>0</v>
      </c>
      <c r="AB42" s="166">
        <f>'C. Details of Existing PSAs'!AI39</f>
        <v>0</v>
      </c>
      <c r="AC42" s="166">
        <f>'C. Details of Existing PSAs'!AJ39</f>
        <v>0</v>
      </c>
      <c r="AD42" s="166"/>
      <c r="AE42" s="16" t="str">
        <f t="shared" si="0"/>
        <v>FALSE</v>
      </c>
    </row>
    <row r="43" spans="3:31" ht="28.8" x14ac:dyDescent="0.3">
      <c r="C43" s="7">
        <f t="shared" ref="C43:G43" si="16">C42</f>
        <v>17</v>
      </c>
      <c r="D43" s="146" t="str">
        <f t="shared" si="16"/>
        <v>Distribution Utility 1 (DU1)</v>
      </c>
      <c r="E43" s="146">
        <f t="shared" si="16"/>
        <v>0</v>
      </c>
      <c r="F43" s="108">
        <f t="shared" si="16"/>
        <v>0</v>
      </c>
      <c r="G43">
        <f t="shared" si="16"/>
        <v>0</v>
      </c>
      <c r="H43" s="16" t="str">
        <f>'C. Details of Existing PSAs'!O40</f>
        <v>MWh</v>
      </c>
      <c r="I43" s="166">
        <f>'C. Details of Existing PSAs'!P40</f>
        <v>0</v>
      </c>
      <c r="J43" s="166">
        <f>'C. Details of Existing PSAs'!Q40</f>
        <v>0</v>
      </c>
      <c r="K43" s="166">
        <f>'C. Details of Existing PSAs'!R40</f>
        <v>0</v>
      </c>
      <c r="L43" s="166">
        <f>'C. Details of Existing PSAs'!S40</f>
        <v>0</v>
      </c>
      <c r="M43" s="166">
        <f>'C. Details of Existing PSAs'!T40</f>
        <v>0</v>
      </c>
      <c r="N43" s="166">
        <f>'C. Details of Existing PSAs'!U40</f>
        <v>0</v>
      </c>
      <c r="O43" s="166">
        <f>'C. Details of Existing PSAs'!V40</f>
        <v>0</v>
      </c>
      <c r="P43" s="166">
        <f>'C. Details of Existing PSAs'!W40</f>
        <v>0</v>
      </c>
      <c r="Q43" s="166">
        <f>'C. Details of Existing PSAs'!X40</f>
        <v>0</v>
      </c>
      <c r="R43" s="166">
        <f>'C. Details of Existing PSAs'!Y40</f>
        <v>0</v>
      </c>
      <c r="S43" s="166">
        <f>'C. Details of Existing PSAs'!Z40</f>
        <v>0</v>
      </c>
      <c r="T43" s="166">
        <f>'C. Details of Existing PSAs'!AA40</f>
        <v>0</v>
      </c>
      <c r="U43" s="166">
        <f>'C. Details of Existing PSAs'!AB40</f>
        <v>0</v>
      </c>
      <c r="V43" s="166">
        <f>'C. Details of Existing PSAs'!AC40</f>
        <v>0</v>
      </c>
      <c r="W43" s="166">
        <f>'C. Details of Existing PSAs'!AD40</f>
        <v>0</v>
      </c>
      <c r="X43" s="166">
        <f>'C. Details of Existing PSAs'!AE40</f>
        <v>0</v>
      </c>
      <c r="Y43" s="166">
        <f>'C. Details of Existing PSAs'!AF40</f>
        <v>0</v>
      </c>
      <c r="Z43" s="166">
        <f>'C. Details of Existing PSAs'!AG40</f>
        <v>0</v>
      </c>
      <c r="AA43" s="166">
        <f>'C. Details of Existing PSAs'!AH40</f>
        <v>0</v>
      </c>
      <c r="AB43" s="166">
        <f>'C. Details of Existing PSAs'!AI40</f>
        <v>0</v>
      </c>
      <c r="AC43" s="166">
        <f>'C. Details of Existing PSAs'!AJ40</f>
        <v>0</v>
      </c>
      <c r="AD43" s="166"/>
      <c r="AE43" s="16" t="str">
        <f t="shared" si="0"/>
        <v>FALSE</v>
      </c>
    </row>
    <row r="44" spans="3:31" ht="28.8" x14ac:dyDescent="0.3">
      <c r="C44" s="7">
        <f>'C. Details of Existing PSAs'!C41</f>
        <v>18</v>
      </c>
      <c r="D44" s="146" t="str">
        <f>'C. Details of Existing PSAs'!D41</f>
        <v>Distribution Utility 1 (DU1)</v>
      </c>
      <c r="E44" s="146">
        <f>'C. Details of Existing PSAs'!E41</f>
        <v>0</v>
      </c>
      <c r="F44" s="108">
        <f>'C. Details of Existing PSAs'!F41</f>
        <v>0</v>
      </c>
      <c r="G44">
        <f>'C. Details of Existing PSAs'!G41</f>
        <v>0</v>
      </c>
      <c r="H44" s="16" t="str">
        <f>'C. Details of Existing PSAs'!O41</f>
        <v>MW</v>
      </c>
      <c r="I44" s="166">
        <f>'C. Details of Existing PSAs'!P41</f>
        <v>0</v>
      </c>
      <c r="J44" s="166">
        <f>'C. Details of Existing PSAs'!Q41</f>
        <v>0</v>
      </c>
      <c r="K44" s="166">
        <f>'C. Details of Existing PSAs'!R41</f>
        <v>0</v>
      </c>
      <c r="L44" s="166">
        <f>'C. Details of Existing PSAs'!S41</f>
        <v>0</v>
      </c>
      <c r="M44" s="166">
        <f>'C. Details of Existing PSAs'!T41</f>
        <v>0</v>
      </c>
      <c r="N44" s="166">
        <f>'C. Details of Existing PSAs'!U41</f>
        <v>0</v>
      </c>
      <c r="O44" s="166">
        <f>'C. Details of Existing PSAs'!V41</f>
        <v>0</v>
      </c>
      <c r="P44" s="166">
        <f>'C. Details of Existing PSAs'!W41</f>
        <v>0</v>
      </c>
      <c r="Q44" s="166">
        <f>'C. Details of Existing PSAs'!X41</f>
        <v>0</v>
      </c>
      <c r="R44" s="166">
        <f>'C. Details of Existing PSAs'!Y41</f>
        <v>0</v>
      </c>
      <c r="S44" s="166">
        <f>'C. Details of Existing PSAs'!Z41</f>
        <v>0</v>
      </c>
      <c r="T44" s="166">
        <f>'C. Details of Existing PSAs'!AA41</f>
        <v>0</v>
      </c>
      <c r="U44" s="166">
        <f>'C. Details of Existing PSAs'!AB41</f>
        <v>0</v>
      </c>
      <c r="V44" s="166">
        <f>'C. Details of Existing PSAs'!AC41</f>
        <v>0</v>
      </c>
      <c r="W44" s="166">
        <f>'C. Details of Existing PSAs'!AD41</f>
        <v>0</v>
      </c>
      <c r="X44" s="166">
        <f>'C. Details of Existing PSAs'!AE41</f>
        <v>0</v>
      </c>
      <c r="Y44" s="166">
        <f>'C. Details of Existing PSAs'!AF41</f>
        <v>0</v>
      </c>
      <c r="Z44" s="166">
        <f>'C. Details of Existing PSAs'!AG41</f>
        <v>0</v>
      </c>
      <c r="AA44" s="166">
        <f>'C. Details of Existing PSAs'!AH41</f>
        <v>0</v>
      </c>
      <c r="AB44" s="166">
        <f>'C. Details of Existing PSAs'!AI41</f>
        <v>0</v>
      </c>
      <c r="AC44" s="166">
        <f>'C. Details of Existing PSAs'!AJ41</f>
        <v>0</v>
      </c>
      <c r="AD44" s="166"/>
      <c r="AE44" s="16" t="str">
        <f t="shared" si="0"/>
        <v>FALSE</v>
      </c>
    </row>
    <row r="45" spans="3:31" ht="28.8" x14ac:dyDescent="0.3">
      <c r="C45" s="7">
        <f t="shared" ref="C45:G45" si="17">C44</f>
        <v>18</v>
      </c>
      <c r="D45" s="146" t="str">
        <f t="shared" si="17"/>
        <v>Distribution Utility 1 (DU1)</v>
      </c>
      <c r="E45" s="146">
        <f t="shared" si="17"/>
        <v>0</v>
      </c>
      <c r="F45" s="108">
        <f t="shared" si="17"/>
        <v>0</v>
      </c>
      <c r="G45">
        <f t="shared" si="17"/>
        <v>0</v>
      </c>
      <c r="H45" s="16" t="str">
        <f>'C. Details of Existing PSAs'!O42</f>
        <v>MWh</v>
      </c>
      <c r="I45" s="166">
        <f>'C. Details of Existing PSAs'!P42</f>
        <v>0</v>
      </c>
      <c r="J45" s="166">
        <f>'C. Details of Existing PSAs'!Q42</f>
        <v>0</v>
      </c>
      <c r="K45" s="166">
        <f>'C. Details of Existing PSAs'!R42</f>
        <v>0</v>
      </c>
      <c r="L45" s="166">
        <f>'C. Details of Existing PSAs'!S42</f>
        <v>0</v>
      </c>
      <c r="M45" s="166">
        <f>'C. Details of Existing PSAs'!T42</f>
        <v>0</v>
      </c>
      <c r="N45" s="166">
        <f>'C. Details of Existing PSAs'!U42</f>
        <v>0</v>
      </c>
      <c r="O45" s="166">
        <f>'C. Details of Existing PSAs'!V42</f>
        <v>0</v>
      </c>
      <c r="P45" s="166">
        <f>'C. Details of Existing PSAs'!W42</f>
        <v>0</v>
      </c>
      <c r="Q45" s="166">
        <f>'C. Details of Existing PSAs'!X42</f>
        <v>0</v>
      </c>
      <c r="R45" s="166">
        <f>'C. Details of Existing PSAs'!Y42</f>
        <v>0</v>
      </c>
      <c r="S45" s="166">
        <f>'C. Details of Existing PSAs'!Z42</f>
        <v>0</v>
      </c>
      <c r="T45" s="166">
        <f>'C. Details of Existing PSAs'!AA42</f>
        <v>0</v>
      </c>
      <c r="U45" s="166">
        <f>'C. Details of Existing PSAs'!AB42</f>
        <v>0</v>
      </c>
      <c r="V45" s="166">
        <f>'C. Details of Existing PSAs'!AC42</f>
        <v>0</v>
      </c>
      <c r="W45" s="166">
        <f>'C. Details of Existing PSAs'!AD42</f>
        <v>0</v>
      </c>
      <c r="X45" s="166">
        <f>'C. Details of Existing PSAs'!AE42</f>
        <v>0</v>
      </c>
      <c r="Y45" s="166">
        <f>'C. Details of Existing PSAs'!AF42</f>
        <v>0</v>
      </c>
      <c r="Z45" s="166">
        <f>'C. Details of Existing PSAs'!AG42</f>
        <v>0</v>
      </c>
      <c r="AA45" s="166">
        <f>'C. Details of Existing PSAs'!AH42</f>
        <v>0</v>
      </c>
      <c r="AB45" s="166">
        <f>'C. Details of Existing PSAs'!AI42</f>
        <v>0</v>
      </c>
      <c r="AC45" s="166">
        <f>'C. Details of Existing PSAs'!AJ42</f>
        <v>0</v>
      </c>
      <c r="AD45" s="166"/>
      <c r="AE45" s="16" t="str">
        <f t="shared" si="0"/>
        <v>FALSE</v>
      </c>
    </row>
    <row r="46" spans="3:31" ht="28.8" x14ac:dyDescent="0.3">
      <c r="C46" s="7">
        <f>'C. Details of Existing PSAs'!C43</f>
        <v>19</v>
      </c>
      <c r="D46" s="146" t="str">
        <f>'C. Details of Existing PSAs'!D43</f>
        <v>Distribution Utility 1 (DU1)</v>
      </c>
      <c r="E46" s="146">
        <f>'C. Details of Existing PSAs'!E43</f>
        <v>0</v>
      </c>
      <c r="F46" s="108">
        <f>'C. Details of Existing PSAs'!F43</f>
        <v>0</v>
      </c>
      <c r="G46">
        <f>'C. Details of Existing PSAs'!G43</f>
        <v>0</v>
      </c>
      <c r="H46" s="16" t="str">
        <f>'C. Details of Existing PSAs'!O43</f>
        <v>MW</v>
      </c>
      <c r="I46" s="166">
        <f>'C. Details of Existing PSAs'!P43</f>
        <v>0</v>
      </c>
      <c r="J46" s="166">
        <f>'C. Details of Existing PSAs'!Q43</f>
        <v>0</v>
      </c>
      <c r="K46" s="166">
        <f>'C. Details of Existing PSAs'!R43</f>
        <v>0</v>
      </c>
      <c r="L46" s="166">
        <f>'C. Details of Existing PSAs'!S43</f>
        <v>0</v>
      </c>
      <c r="M46" s="166">
        <f>'C. Details of Existing PSAs'!T43</f>
        <v>0</v>
      </c>
      <c r="N46" s="166">
        <f>'C. Details of Existing PSAs'!U43</f>
        <v>0</v>
      </c>
      <c r="O46" s="166">
        <f>'C. Details of Existing PSAs'!V43</f>
        <v>0</v>
      </c>
      <c r="P46" s="166">
        <f>'C. Details of Existing PSAs'!W43</f>
        <v>0</v>
      </c>
      <c r="Q46" s="166">
        <f>'C. Details of Existing PSAs'!X43</f>
        <v>0</v>
      </c>
      <c r="R46" s="166">
        <f>'C. Details of Existing PSAs'!Y43</f>
        <v>0</v>
      </c>
      <c r="S46" s="166">
        <f>'C. Details of Existing PSAs'!Z43</f>
        <v>0</v>
      </c>
      <c r="T46" s="166">
        <f>'C. Details of Existing PSAs'!AA43</f>
        <v>0</v>
      </c>
      <c r="U46" s="166">
        <f>'C. Details of Existing PSAs'!AB43</f>
        <v>0</v>
      </c>
      <c r="V46" s="166">
        <f>'C. Details of Existing PSAs'!AC43</f>
        <v>0</v>
      </c>
      <c r="W46" s="166">
        <f>'C. Details of Existing PSAs'!AD43</f>
        <v>0</v>
      </c>
      <c r="X46" s="166">
        <f>'C. Details of Existing PSAs'!AE43</f>
        <v>0</v>
      </c>
      <c r="Y46" s="166">
        <f>'C. Details of Existing PSAs'!AF43</f>
        <v>0</v>
      </c>
      <c r="Z46" s="166">
        <f>'C. Details of Existing PSAs'!AG43</f>
        <v>0</v>
      </c>
      <c r="AA46" s="166">
        <f>'C. Details of Existing PSAs'!AH43</f>
        <v>0</v>
      </c>
      <c r="AB46" s="166">
        <f>'C. Details of Existing PSAs'!AI43</f>
        <v>0</v>
      </c>
      <c r="AC46" s="166">
        <f>'C. Details of Existing PSAs'!AJ43</f>
        <v>0</v>
      </c>
      <c r="AD46" s="166"/>
      <c r="AE46" s="16" t="str">
        <f t="shared" si="0"/>
        <v>FALSE</v>
      </c>
    </row>
    <row r="47" spans="3:31" ht="28.8" x14ac:dyDescent="0.3">
      <c r="C47" s="7">
        <f t="shared" ref="C47:G47" si="18">C46</f>
        <v>19</v>
      </c>
      <c r="D47" s="146" t="str">
        <f t="shared" si="18"/>
        <v>Distribution Utility 1 (DU1)</v>
      </c>
      <c r="E47" s="146">
        <f t="shared" si="18"/>
        <v>0</v>
      </c>
      <c r="F47" s="108">
        <f t="shared" si="18"/>
        <v>0</v>
      </c>
      <c r="G47">
        <f t="shared" si="18"/>
        <v>0</v>
      </c>
      <c r="H47" s="16" t="str">
        <f>'C. Details of Existing PSAs'!O44</f>
        <v>MWh</v>
      </c>
      <c r="I47" s="166">
        <f>'C. Details of Existing PSAs'!P44</f>
        <v>0</v>
      </c>
      <c r="J47" s="166">
        <f>'C. Details of Existing PSAs'!Q44</f>
        <v>0</v>
      </c>
      <c r="K47" s="166">
        <f>'C. Details of Existing PSAs'!R44</f>
        <v>0</v>
      </c>
      <c r="L47" s="166">
        <f>'C. Details of Existing PSAs'!S44</f>
        <v>0</v>
      </c>
      <c r="M47" s="166">
        <f>'C. Details of Existing PSAs'!T44</f>
        <v>0</v>
      </c>
      <c r="N47" s="166">
        <f>'C. Details of Existing PSAs'!U44</f>
        <v>0</v>
      </c>
      <c r="O47" s="166">
        <f>'C. Details of Existing PSAs'!V44</f>
        <v>0</v>
      </c>
      <c r="P47" s="166">
        <f>'C. Details of Existing PSAs'!W44</f>
        <v>0</v>
      </c>
      <c r="Q47" s="166">
        <f>'C. Details of Existing PSAs'!X44</f>
        <v>0</v>
      </c>
      <c r="R47" s="166">
        <f>'C. Details of Existing PSAs'!Y44</f>
        <v>0</v>
      </c>
      <c r="S47" s="166">
        <f>'C. Details of Existing PSAs'!Z44</f>
        <v>0</v>
      </c>
      <c r="T47" s="166">
        <f>'C. Details of Existing PSAs'!AA44</f>
        <v>0</v>
      </c>
      <c r="U47" s="166">
        <f>'C. Details of Existing PSAs'!AB44</f>
        <v>0</v>
      </c>
      <c r="V47" s="166">
        <f>'C. Details of Existing PSAs'!AC44</f>
        <v>0</v>
      </c>
      <c r="W47" s="166">
        <f>'C. Details of Existing PSAs'!AD44</f>
        <v>0</v>
      </c>
      <c r="X47" s="166">
        <f>'C. Details of Existing PSAs'!AE44</f>
        <v>0</v>
      </c>
      <c r="Y47" s="166">
        <f>'C. Details of Existing PSAs'!AF44</f>
        <v>0</v>
      </c>
      <c r="Z47" s="166">
        <f>'C. Details of Existing PSAs'!AG44</f>
        <v>0</v>
      </c>
      <c r="AA47" s="166">
        <f>'C. Details of Existing PSAs'!AH44</f>
        <v>0</v>
      </c>
      <c r="AB47" s="166">
        <f>'C. Details of Existing PSAs'!AI44</f>
        <v>0</v>
      </c>
      <c r="AC47" s="166">
        <f>'C. Details of Existing PSAs'!AJ44</f>
        <v>0</v>
      </c>
      <c r="AD47" s="166"/>
      <c r="AE47" s="16" t="str">
        <f t="shared" si="0"/>
        <v>FALSE</v>
      </c>
    </row>
    <row r="48" spans="3:31" ht="28.8" x14ac:dyDescent="0.3">
      <c r="C48" s="7">
        <f>'C. Details of Existing PSAs'!C45</f>
        <v>20</v>
      </c>
      <c r="D48" s="146" t="str">
        <f>'C. Details of Existing PSAs'!D45</f>
        <v>Distribution Utility 1 (DU1)</v>
      </c>
      <c r="E48" s="146">
        <f>'C. Details of Existing PSAs'!E45</f>
        <v>0</v>
      </c>
      <c r="F48" s="108">
        <f>'C. Details of Existing PSAs'!F45</f>
        <v>0</v>
      </c>
      <c r="G48">
        <f>'C. Details of Existing PSAs'!G45</f>
        <v>0</v>
      </c>
      <c r="H48" s="16" t="str">
        <f>'C. Details of Existing PSAs'!O45</f>
        <v>MW</v>
      </c>
      <c r="I48" s="166">
        <f>'C. Details of Existing PSAs'!P45</f>
        <v>0</v>
      </c>
      <c r="J48" s="166">
        <f>'C. Details of Existing PSAs'!Q45</f>
        <v>0</v>
      </c>
      <c r="K48" s="166">
        <f>'C. Details of Existing PSAs'!R45</f>
        <v>0</v>
      </c>
      <c r="L48" s="166">
        <f>'C. Details of Existing PSAs'!S45</f>
        <v>0</v>
      </c>
      <c r="M48" s="166">
        <f>'C. Details of Existing PSAs'!T45</f>
        <v>0</v>
      </c>
      <c r="N48" s="166">
        <f>'C. Details of Existing PSAs'!U45</f>
        <v>0</v>
      </c>
      <c r="O48" s="166">
        <f>'C. Details of Existing PSAs'!V45</f>
        <v>0</v>
      </c>
      <c r="P48" s="166">
        <f>'C. Details of Existing PSAs'!W45</f>
        <v>0</v>
      </c>
      <c r="Q48" s="166">
        <f>'C. Details of Existing PSAs'!X45</f>
        <v>0</v>
      </c>
      <c r="R48" s="166">
        <f>'C. Details of Existing PSAs'!Y45</f>
        <v>0</v>
      </c>
      <c r="S48" s="166">
        <f>'C. Details of Existing PSAs'!Z45</f>
        <v>0</v>
      </c>
      <c r="T48" s="166">
        <f>'C. Details of Existing PSAs'!AA45</f>
        <v>0</v>
      </c>
      <c r="U48" s="166">
        <f>'C. Details of Existing PSAs'!AB45</f>
        <v>0</v>
      </c>
      <c r="V48" s="166">
        <f>'C. Details of Existing PSAs'!AC45</f>
        <v>0</v>
      </c>
      <c r="W48" s="166">
        <f>'C. Details of Existing PSAs'!AD45</f>
        <v>0</v>
      </c>
      <c r="X48" s="166">
        <f>'C. Details of Existing PSAs'!AE45</f>
        <v>0</v>
      </c>
      <c r="Y48" s="166">
        <f>'C. Details of Existing PSAs'!AF45</f>
        <v>0</v>
      </c>
      <c r="Z48" s="166">
        <f>'C. Details of Existing PSAs'!AG45</f>
        <v>0</v>
      </c>
      <c r="AA48" s="166">
        <f>'C. Details of Existing PSAs'!AH45</f>
        <v>0</v>
      </c>
      <c r="AB48" s="166">
        <f>'C. Details of Existing PSAs'!AI45</f>
        <v>0</v>
      </c>
      <c r="AC48" s="166">
        <f>'C. Details of Existing PSAs'!AJ45</f>
        <v>0</v>
      </c>
      <c r="AD48" s="166"/>
      <c r="AE48" s="16" t="str">
        <f t="shared" si="0"/>
        <v>FALSE</v>
      </c>
    </row>
    <row r="49" spans="3:31" ht="28.8" x14ac:dyDescent="0.3">
      <c r="C49" s="7">
        <f t="shared" ref="C49:G49" si="19">C48</f>
        <v>20</v>
      </c>
      <c r="D49" s="146" t="str">
        <f t="shared" si="19"/>
        <v>Distribution Utility 1 (DU1)</v>
      </c>
      <c r="E49" s="146">
        <f t="shared" si="19"/>
        <v>0</v>
      </c>
      <c r="F49" s="108">
        <f t="shared" si="19"/>
        <v>0</v>
      </c>
      <c r="G49">
        <f t="shared" si="19"/>
        <v>0</v>
      </c>
      <c r="H49" s="16" t="str">
        <f>'C. Details of Existing PSAs'!O46</f>
        <v>MWh</v>
      </c>
      <c r="I49" s="166">
        <f>'C. Details of Existing PSAs'!P46</f>
        <v>0</v>
      </c>
      <c r="J49" s="166">
        <f>'C. Details of Existing PSAs'!Q46</f>
        <v>0</v>
      </c>
      <c r="K49" s="166">
        <f>'C. Details of Existing PSAs'!R46</f>
        <v>0</v>
      </c>
      <c r="L49" s="166">
        <f>'C. Details of Existing PSAs'!S46</f>
        <v>0</v>
      </c>
      <c r="M49" s="166">
        <f>'C. Details of Existing PSAs'!T46</f>
        <v>0</v>
      </c>
      <c r="N49" s="166">
        <f>'C. Details of Existing PSAs'!U46</f>
        <v>0</v>
      </c>
      <c r="O49" s="166">
        <f>'C. Details of Existing PSAs'!V46</f>
        <v>0</v>
      </c>
      <c r="P49" s="166">
        <f>'C. Details of Existing PSAs'!W46</f>
        <v>0</v>
      </c>
      <c r="Q49" s="166">
        <f>'C. Details of Existing PSAs'!X46</f>
        <v>0</v>
      </c>
      <c r="R49" s="166">
        <f>'C. Details of Existing PSAs'!Y46</f>
        <v>0</v>
      </c>
      <c r="S49" s="166">
        <f>'C. Details of Existing PSAs'!Z46</f>
        <v>0</v>
      </c>
      <c r="T49" s="166">
        <f>'C. Details of Existing PSAs'!AA46</f>
        <v>0</v>
      </c>
      <c r="U49" s="166">
        <f>'C. Details of Existing PSAs'!AB46</f>
        <v>0</v>
      </c>
      <c r="V49" s="166">
        <f>'C. Details of Existing PSAs'!AC46</f>
        <v>0</v>
      </c>
      <c r="W49" s="166">
        <f>'C. Details of Existing PSAs'!AD46</f>
        <v>0</v>
      </c>
      <c r="X49" s="166">
        <f>'C. Details of Existing PSAs'!AE46</f>
        <v>0</v>
      </c>
      <c r="Y49" s="166">
        <f>'C. Details of Existing PSAs'!AF46</f>
        <v>0</v>
      </c>
      <c r="Z49" s="166">
        <f>'C. Details of Existing PSAs'!AG46</f>
        <v>0</v>
      </c>
      <c r="AA49" s="166">
        <f>'C. Details of Existing PSAs'!AH46</f>
        <v>0</v>
      </c>
      <c r="AB49" s="166">
        <f>'C. Details of Existing PSAs'!AI46</f>
        <v>0</v>
      </c>
      <c r="AC49" s="166">
        <f>'C. Details of Existing PSAs'!AJ46</f>
        <v>0</v>
      </c>
      <c r="AD49" s="166"/>
      <c r="AE49" s="16" t="str">
        <f t="shared" si="0"/>
        <v>FALSE</v>
      </c>
    </row>
    <row r="50" spans="3:31" ht="28.8" x14ac:dyDescent="0.3">
      <c r="C50" s="7">
        <f>'C. Details of Existing PSAs'!C47</f>
        <v>21</v>
      </c>
      <c r="D50" s="146" t="str">
        <f>'C. Details of Existing PSAs'!D47</f>
        <v>Distribution Utility 1 (DU1)</v>
      </c>
      <c r="E50" s="146">
        <f>'C. Details of Existing PSAs'!E47</f>
        <v>0</v>
      </c>
      <c r="F50" s="108">
        <f>'C. Details of Existing PSAs'!F47</f>
        <v>0</v>
      </c>
      <c r="G50">
        <f>'C. Details of Existing PSAs'!G47</f>
        <v>0</v>
      </c>
      <c r="H50" s="16" t="str">
        <f>'C. Details of Existing PSAs'!O47</f>
        <v>MW</v>
      </c>
      <c r="I50" s="166">
        <f>'C. Details of Existing PSAs'!P47</f>
        <v>0</v>
      </c>
      <c r="J50" s="166">
        <f>'C. Details of Existing PSAs'!Q47</f>
        <v>0</v>
      </c>
      <c r="K50" s="166">
        <f>'C. Details of Existing PSAs'!R47</f>
        <v>0</v>
      </c>
      <c r="L50" s="166">
        <f>'C. Details of Existing PSAs'!S47</f>
        <v>0</v>
      </c>
      <c r="M50" s="166">
        <f>'C. Details of Existing PSAs'!T47</f>
        <v>0</v>
      </c>
      <c r="N50" s="166">
        <f>'C. Details of Existing PSAs'!U47</f>
        <v>0</v>
      </c>
      <c r="O50" s="166">
        <f>'C. Details of Existing PSAs'!V47</f>
        <v>0</v>
      </c>
      <c r="P50" s="166">
        <f>'C. Details of Existing PSAs'!W47</f>
        <v>0</v>
      </c>
      <c r="Q50" s="166">
        <f>'C. Details of Existing PSAs'!X47</f>
        <v>0</v>
      </c>
      <c r="R50" s="166">
        <f>'C. Details of Existing PSAs'!Y47</f>
        <v>0</v>
      </c>
      <c r="S50" s="166">
        <f>'C. Details of Existing PSAs'!Z47</f>
        <v>0</v>
      </c>
      <c r="T50" s="166">
        <f>'C. Details of Existing PSAs'!AA47</f>
        <v>0</v>
      </c>
      <c r="U50" s="166">
        <f>'C. Details of Existing PSAs'!AB47</f>
        <v>0</v>
      </c>
      <c r="V50" s="166">
        <f>'C. Details of Existing PSAs'!AC47</f>
        <v>0</v>
      </c>
      <c r="W50" s="166">
        <f>'C. Details of Existing PSAs'!AD47</f>
        <v>0</v>
      </c>
      <c r="X50" s="166">
        <f>'C. Details of Existing PSAs'!AE47</f>
        <v>0</v>
      </c>
      <c r="Y50" s="166">
        <f>'C. Details of Existing PSAs'!AF47</f>
        <v>0</v>
      </c>
      <c r="Z50" s="166">
        <f>'C. Details of Existing PSAs'!AG47</f>
        <v>0</v>
      </c>
      <c r="AA50" s="166">
        <f>'C. Details of Existing PSAs'!AH47</f>
        <v>0</v>
      </c>
      <c r="AB50" s="166">
        <f>'C. Details of Existing PSAs'!AI47</f>
        <v>0</v>
      </c>
      <c r="AC50" s="166">
        <f>'C. Details of Existing PSAs'!AJ47</f>
        <v>0</v>
      </c>
      <c r="AD50" s="166"/>
      <c r="AE50" s="16" t="str">
        <f t="shared" si="0"/>
        <v>FALSE</v>
      </c>
    </row>
    <row r="51" spans="3:31" ht="28.8" x14ac:dyDescent="0.3">
      <c r="C51" s="7">
        <f t="shared" ref="C51:G51" si="20">C50</f>
        <v>21</v>
      </c>
      <c r="D51" s="146" t="str">
        <f t="shared" si="20"/>
        <v>Distribution Utility 1 (DU1)</v>
      </c>
      <c r="E51" s="146">
        <f t="shared" si="20"/>
        <v>0</v>
      </c>
      <c r="F51" s="108">
        <f t="shared" si="20"/>
        <v>0</v>
      </c>
      <c r="G51">
        <f t="shared" si="20"/>
        <v>0</v>
      </c>
      <c r="H51" s="16" t="str">
        <f>'C. Details of Existing PSAs'!O48</f>
        <v>MWh</v>
      </c>
      <c r="I51" s="166">
        <f>'C. Details of Existing PSAs'!P48</f>
        <v>0</v>
      </c>
      <c r="J51" s="166">
        <f>'C. Details of Existing PSAs'!Q48</f>
        <v>0</v>
      </c>
      <c r="K51" s="166">
        <f>'C. Details of Existing PSAs'!R48</f>
        <v>0</v>
      </c>
      <c r="L51" s="166">
        <f>'C. Details of Existing PSAs'!S48</f>
        <v>0</v>
      </c>
      <c r="M51" s="166">
        <f>'C. Details of Existing PSAs'!T48</f>
        <v>0</v>
      </c>
      <c r="N51" s="166">
        <f>'C. Details of Existing PSAs'!U48</f>
        <v>0</v>
      </c>
      <c r="O51" s="166">
        <f>'C. Details of Existing PSAs'!V48</f>
        <v>0</v>
      </c>
      <c r="P51" s="166">
        <f>'C. Details of Existing PSAs'!W48</f>
        <v>0</v>
      </c>
      <c r="Q51" s="166">
        <f>'C. Details of Existing PSAs'!X48</f>
        <v>0</v>
      </c>
      <c r="R51" s="166">
        <f>'C. Details of Existing PSAs'!Y48</f>
        <v>0</v>
      </c>
      <c r="S51" s="166">
        <f>'C. Details of Existing PSAs'!Z48</f>
        <v>0</v>
      </c>
      <c r="T51" s="166">
        <f>'C. Details of Existing PSAs'!AA48</f>
        <v>0</v>
      </c>
      <c r="U51" s="166">
        <f>'C. Details of Existing PSAs'!AB48</f>
        <v>0</v>
      </c>
      <c r="V51" s="166">
        <f>'C. Details of Existing PSAs'!AC48</f>
        <v>0</v>
      </c>
      <c r="W51" s="166">
        <f>'C. Details of Existing PSAs'!AD48</f>
        <v>0</v>
      </c>
      <c r="X51" s="166">
        <f>'C. Details of Existing PSAs'!AE48</f>
        <v>0</v>
      </c>
      <c r="Y51" s="166">
        <f>'C. Details of Existing PSAs'!AF48</f>
        <v>0</v>
      </c>
      <c r="Z51" s="166">
        <f>'C. Details of Existing PSAs'!AG48</f>
        <v>0</v>
      </c>
      <c r="AA51" s="166">
        <f>'C. Details of Existing PSAs'!AH48</f>
        <v>0</v>
      </c>
      <c r="AB51" s="166">
        <f>'C. Details of Existing PSAs'!AI48</f>
        <v>0</v>
      </c>
      <c r="AC51" s="166">
        <f>'C. Details of Existing PSAs'!AJ48</f>
        <v>0</v>
      </c>
      <c r="AD51" s="166"/>
      <c r="AE51" s="16" t="str">
        <f t="shared" si="0"/>
        <v>FALSE</v>
      </c>
    </row>
    <row r="52" spans="3:31" ht="28.8" x14ac:dyDescent="0.3">
      <c r="C52" s="7">
        <f>'C. Details of Existing PSAs'!C49</f>
        <v>22</v>
      </c>
      <c r="D52" s="146" t="str">
        <f>'C. Details of Existing PSAs'!D49</f>
        <v>Distribution Utility 1 (DU1)</v>
      </c>
      <c r="E52" s="146">
        <f>'C. Details of Existing PSAs'!E49</f>
        <v>0</v>
      </c>
      <c r="F52" s="108">
        <f>'C. Details of Existing PSAs'!F49</f>
        <v>0</v>
      </c>
      <c r="G52">
        <f>'C. Details of Existing PSAs'!G49</f>
        <v>0</v>
      </c>
      <c r="H52" s="16" t="str">
        <f>'C. Details of Existing PSAs'!O49</f>
        <v>MW</v>
      </c>
      <c r="I52" s="166">
        <f>'C. Details of Existing PSAs'!P49</f>
        <v>0</v>
      </c>
      <c r="J52" s="166">
        <f>'C. Details of Existing PSAs'!Q49</f>
        <v>0</v>
      </c>
      <c r="K52" s="166">
        <f>'C. Details of Existing PSAs'!R49</f>
        <v>0</v>
      </c>
      <c r="L52" s="166">
        <f>'C. Details of Existing PSAs'!S49</f>
        <v>0</v>
      </c>
      <c r="M52" s="166">
        <f>'C. Details of Existing PSAs'!T49</f>
        <v>0</v>
      </c>
      <c r="N52" s="166">
        <f>'C. Details of Existing PSAs'!U49</f>
        <v>0</v>
      </c>
      <c r="O52" s="166">
        <f>'C. Details of Existing PSAs'!V49</f>
        <v>0</v>
      </c>
      <c r="P52" s="166">
        <f>'C. Details of Existing PSAs'!W49</f>
        <v>0</v>
      </c>
      <c r="Q52" s="166">
        <f>'C. Details of Existing PSAs'!X49</f>
        <v>0</v>
      </c>
      <c r="R52" s="166">
        <f>'C. Details of Existing PSAs'!Y49</f>
        <v>0</v>
      </c>
      <c r="S52" s="166">
        <f>'C. Details of Existing PSAs'!Z49</f>
        <v>0</v>
      </c>
      <c r="T52" s="166">
        <f>'C. Details of Existing PSAs'!AA49</f>
        <v>0</v>
      </c>
      <c r="U52" s="166">
        <f>'C. Details of Existing PSAs'!AB49</f>
        <v>0</v>
      </c>
      <c r="V52" s="166">
        <f>'C. Details of Existing PSAs'!AC49</f>
        <v>0</v>
      </c>
      <c r="W52" s="166">
        <f>'C. Details of Existing PSAs'!AD49</f>
        <v>0</v>
      </c>
      <c r="X52" s="166">
        <f>'C. Details of Existing PSAs'!AE49</f>
        <v>0</v>
      </c>
      <c r="Y52" s="166">
        <f>'C. Details of Existing PSAs'!AF49</f>
        <v>0</v>
      </c>
      <c r="Z52" s="166">
        <f>'C. Details of Existing PSAs'!AG49</f>
        <v>0</v>
      </c>
      <c r="AA52" s="166">
        <f>'C. Details of Existing PSAs'!AH49</f>
        <v>0</v>
      </c>
      <c r="AB52" s="166">
        <f>'C. Details of Existing PSAs'!AI49</f>
        <v>0</v>
      </c>
      <c r="AC52" s="166">
        <f>'C. Details of Existing PSAs'!AJ49</f>
        <v>0</v>
      </c>
      <c r="AD52" s="166"/>
      <c r="AE52" s="16" t="str">
        <f t="shared" si="0"/>
        <v>FALSE</v>
      </c>
    </row>
    <row r="53" spans="3:31" ht="28.8" x14ac:dyDescent="0.3">
      <c r="C53" s="7">
        <f t="shared" ref="C53:G53" si="21">C52</f>
        <v>22</v>
      </c>
      <c r="D53" s="146" t="str">
        <f t="shared" si="21"/>
        <v>Distribution Utility 1 (DU1)</v>
      </c>
      <c r="E53" s="146">
        <f t="shared" si="21"/>
        <v>0</v>
      </c>
      <c r="F53" s="108">
        <f t="shared" si="21"/>
        <v>0</v>
      </c>
      <c r="G53">
        <f t="shared" si="21"/>
        <v>0</v>
      </c>
      <c r="H53" s="16" t="str">
        <f>'C. Details of Existing PSAs'!O50</f>
        <v>MWh</v>
      </c>
      <c r="I53" s="166">
        <f>'C. Details of Existing PSAs'!P50</f>
        <v>0</v>
      </c>
      <c r="J53" s="166">
        <f>'C. Details of Existing PSAs'!Q50</f>
        <v>0</v>
      </c>
      <c r="K53" s="166">
        <f>'C. Details of Existing PSAs'!R50</f>
        <v>0</v>
      </c>
      <c r="L53" s="166">
        <f>'C. Details of Existing PSAs'!S50</f>
        <v>0</v>
      </c>
      <c r="M53" s="166">
        <f>'C. Details of Existing PSAs'!T50</f>
        <v>0</v>
      </c>
      <c r="N53" s="166">
        <f>'C. Details of Existing PSAs'!U50</f>
        <v>0</v>
      </c>
      <c r="O53" s="166">
        <f>'C. Details of Existing PSAs'!V50</f>
        <v>0</v>
      </c>
      <c r="P53" s="166">
        <f>'C. Details of Existing PSAs'!W50</f>
        <v>0</v>
      </c>
      <c r="Q53" s="166">
        <f>'C. Details of Existing PSAs'!X50</f>
        <v>0</v>
      </c>
      <c r="R53" s="166">
        <f>'C. Details of Existing PSAs'!Y50</f>
        <v>0</v>
      </c>
      <c r="S53" s="166">
        <f>'C. Details of Existing PSAs'!Z50</f>
        <v>0</v>
      </c>
      <c r="T53" s="166">
        <f>'C. Details of Existing PSAs'!AA50</f>
        <v>0</v>
      </c>
      <c r="U53" s="166">
        <f>'C. Details of Existing PSAs'!AB50</f>
        <v>0</v>
      </c>
      <c r="V53" s="166">
        <f>'C. Details of Existing PSAs'!AC50</f>
        <v>0</v>
      </c>
      <c r="W53" s="166">
        <f>'C. Details of Existing PSAs'!AD50</f>
        <v>0</v>
      </c>
      <c r="X53" s="166">
        <f>'C. Details of Existing PSAs'!AE50</f>
        <v>0</v>
      </c>
      <c r="Y53" s="166">
        <f>'C. Details of Existing PSAs'!AF50</f>
        <v>0</v>
      </c>
      <c r="Z53" s="166">
        <f>'C. Details of Existing PSAs'!AG50</f>
        <v>0</v>
      </c>
      <c r="AA53" s="166">
        <f>'C. Details of Existing PSAs'!AH50</f>
        <v>0</v>
      </c>
      <c r="AB53" s="166">
        <f>'C. Details of Existing PSAs'!AI50</f>
        <v>0</v>
      </c>
      <c r="AC53" s="166">
        <f>'C. Details of Existing PSAs'!AJ50</f>
        <v>0</v>
      </c>
      <c r="AD53" s="166"/>
      <c r="AE53" s="16" t="str">
        <f t="shared" si="0"/>
        <v>FALSE</v>
      </c>
    </row>
    <row r="54" spans="3:31" ht="28.8" x14ac:dyDescent="0.3">
      <c r="C54" s="7">
        <f>'C. Details of Existing PSAs'!C51</f>
        <v>23</v>
      </c>
      <c r="D54" s="146" t="str">
        <f>'C. Details of Existing PSAs'!D51</f>
        <v>Distribution Utility 1 (DU1)</v>
      </c>
      <c r="E54" s="146">
        <f>'C. Details of Existing PSAs'!E51</f>
        <v>0</v>
      </c>
      <c r="F54" s="108">
        <f>'C. Details of Existing PSAs'!F51</f>
        <v>0</v>
      </c>
      <c r="G54">
        <f>'C. Details of Existing PSAs'!G51</f>
        <v>0</v>
      </c>
      <c r="H54" s="16" t="str">
        <f>'C. Details of Existing PSAs'!O51</f>
        <v>MW</v>
      </c>
      <c r="I54" s="166">
        <f>'C. Details of Existing PSAs'!P51</f>
        <v>0</v>
      </c>
      <c r="J54" s="166">
        <f>'C. Details of Existing PSAs'!Q51</f>
        <v>0</v>
      </c>
      <c r="K54" s="166">
        <f>'C. Details of Existing PSAs'!R51</f>
        <v>0</v>
      </c>
      <c r="L54" s="166">
        <f>'C. Details of Existing PSAs'!S51</f>
        <v>0</v>
      </c>
      <c r="M54" s="166">
        <f>'C. Details of Existing PSAs'!T51</f>
        <v>0</v>
      </c>
      <c r="N54" s="166">
        <f>'C. Details of Existing PSAs'!U51</f>
        <v>0</v>
      </c>
      <c r="O54" s="166">
        <f>'C. Details of Existing PSAs'!V51</f>
        <v>0</v>
      </c>
      <c r="P54" s="166">
        <f>'C. Details of Existing PSAs'!W51</f>
        <v>0</v>
      </c>
      <c r="Q54" s="166">
        <f>'C. Details of Existing PSAs'!X51</f>
        <v>0</v>
      </c>
      <c r="R54" s="166">
        <f>'C. Details of Existing PSAs'!Y51</f>
        <v>0</v>
      </c>
      <c r="S54" s="166">
        <f>'C. Details of Existing PSAs'!Z51</f>
        <v>0</v>
      </c>
      <c r="T54" s="166">
        <f>'C. Details of Existing PSAs'!AA51</f>
        <v>0</v>
      </c>
      <c r="U54" s="166">
        <f>'C. Details of Existing PSAs'!AB51</f>
        <v>0</v>
      </c>
      <c r="V54" s="166">
        <f>'C. Details of Existing PSAs'!AC51</f>
        <v>0</v>
      </c>
      <c r="W54" s="166">
        <f>'C. Details of Existing PSAs'!AD51</f>
        <v>0</v>
      </c>
      <c r="X54" s="166">
        <f>'C. Details of Existing PSAs'!AE51</f>
        <v>0</v>
      </c>
      <c r="Y54" s="166">
        <f>'C. Details of Existing PSAs'!AF51</f>
        <v>0</v>
      </c>
      <c r="Z54" s="166">
        <f>'C. Details of Existing PSAs'!AG51</f>
        <v>0</v>
      </c>
      <c r="AA54" s="166">
        <f>'C. Details of Existing PSAs'!AH51</f>
        <v>0</v>
      </c>
      <c r="AB54" s="166">
        <f>'C. Details of Existing PSAs'!AI51</f>
        <v>0</v>
      </c>
      <c r="AC54" s="166">
        <f>'C. Details of Existing PSAs'!AJ51</f>
        <v>0</v>
      </c>
      <c r="AD54" s="166"/>
      <c r="AE54" s="16" t="str">
        <f t="shared" si="0"/>
        <v>FALSE</v>
      </c>
    </row>
    <row r="55" spans="3:31" ht="28.8" x14ac:dyDescent="0.3">
      <c r="C55" s="7">
        <f t="shared" ref="C55:G55" si="22">C54</f>
        <v>23</v>
      </c>
      <c r="D55" s="146" t="str">
        <f t="shared" si="22"/>
        <v>Distribution Utility 1 (DU1)</v>
      </c>
      <c r="E55" s="146">
        <f t="shared" si="22"/>
        <v>0</v>
      </c>
      <c r="F55" s="108">
        <f t="shared" si="22"/>
        <v>0</v>
      </c>
      <c r="G55">
        <f t="shared" si="22"/>
        <v>0</v>
      </c>
      <c r="H55" s="16" t="str">
        <f>'C. Details of Existing PSAs'!O52</f>
        <v>MWh</v>
      </c>
      <c r="I55" s="166">
        <f>'C. Details of Existing PSAs'!P52</f>
        <v>0</v>
      </c>
      <c r="J55" s="166">
        <f>'C. Details of Existing PSAs'!Q52</f>
        <v>0</v>
      </c>
      <c r="K55" s="166">
        <f>'C. Details of Existing PSAs'!R52</f>
        <v>0</v>
      </c>
      <c r="L55" s="166">
        <f>'C. Details of Existing PSAs'!S52</f>
        <v>0</v>
      </c>
      <c r="M55" s="166">
        <f>'C. Details of Existing PSAs'!T52</f>
        <v>0</v>
      </c>
      <c r="N55" s="166">
        <f>'C. Details of Existing PSAs'!U52</f>
        <v>0</v>
      </c>
      <c r="O55" s="166">
        <f>'C. Details of Existing PSAs'!V52</f>
        <v>0</v>
      </c>
      <c r="P55" s="166">
        <f>'C. Details of Existing PSAs'!W52</f>
        <v>0</v>
      </c>
      <c r="Q55" s="166">
        <f>'C. Details of Existing PSAs'!X52</f>
        <v>0</v>
      </c>
      <c r="R55" s="166">
        <f>'C. Details of Existing PSAs'!Y52</f>
        <v>0</v>
      </c>
      <c r="S55" s="166">
        <f>'C. Details of Existing PSAs'!Z52</f>
        <v>0</v>
      </c>
      <c r="T55" s="166">
        <f>'C. Details of Existing PSAs'!AA52</f>
        <v>0</v>
      </c>
      <c r="U55" s="166">
        <f>'C. Details of Existing PSAs'!AB52</f>
        <v>0</v>
      </c>
      <c r="V55" s="166">
        <f>'C. Details of Existing PSAs'!AC52</f>
        <v>0</v>
      </c>
      <c r="W55" s="166">
        <f>'C. Details of Existing PSAs'!AD52</f>
        <v>0</v>
      </c>
      <c r="X55" s="166">
        <f>'C. Details of Existing PSAs'!AE52</f>
        <v>0</v>
      </c>
      <c r="Y55" s="166">
        <f>'C. Details of Existing PSAs'!AF52</f>
        <v>0</v>
      </c>
      <c r="Z55" s="166">
        <f>'C. Details of Existing PSAs'!AG52</f>
        <v>0</v>
      </c>
      <c r="AA55" s="166">
        <f>'C. Details of Existing PSAs'!AH52</f>
        <v>0</v>
      </c>
      <c r="AB55" s="166">
        <f>'C. Details of Existing PSAs'!AI52</f>
        <v>0</v>
      </c>
      <c r="AC55" s="166">
        <f>'C. Details of Existing PSAs'!AJ52</f>
        <v>0</v>
      </c>
      <c r="AD55" s="166"/>
      <c r="AE55" s="16" t="str">
        <f t="shared" si="0"/>
        <v>FALSE</v>
      </c>
    </row>
    <row r="56" spans="3:31" ht="28.8" x14ac:dyDescent="0.3">
      <c r="C56" s="7">
        <f>'C. Details of Existing PSAs'!C53</f>
        <v>24</v>
      </c>
      <c r="D56" s="146" t="str">
        <f>'C. Details of Existing PSAs'!D53</f>
        <v>Distribution Utility 1 (DU1)</v>
      </c>
      <c r="E56" s="146">
        <f>'C. Details of Existing PSAs'!E53</f>
        <v>0</v>
      </c>
      <c r="F56" s="108">
        <f>'C. Details of Existing PSAs'!F53</f>
        <v>0</v>
      </c>
      <c r="G56">
        <f>'C. Details of Existing PSAs'!G53</f>
        <v>0</v>
      </c>
      <c r="H56" s="16" t="str">
        <f>'C. Details of Existing PSAs'!O53</f>
        <v>MW</v>
      </c>
      <c r="I56" s="166">
        <f>'C. Details of Existing PSAs'!P53</f>
        <v>0</v>
      </c>
      <c r="J56" s="166">
        <f>'C. Details of Existing PSAs'!Q53</f>
        <v>0</v>
      </c>
      <c r="K56" s="166">
        <f>'C. Details of Existing PSAs'!R53</f>
        <v>0</v>
      </c>
      <c r="L56" s="166">
        <f>'C. Details of Existing PSAs'!S53</f>
        <v>0</v>
      </c>
      <c r="M56" s="166">
        <f>'C. Details of Existing PSAs'!T53</f>
        <v>0</v>
      </c>
      <c r="N56" s="166">
        <f>'C. Details of Existing PSAs'!U53</f>
        <v>0</v>
      </c>
      <c r="O56" s="166">
        <f>'C. Details of Existing PSAs'!V53</f>
        <v>0</v>
      </c>
      <c r="P56" s="166">
        <f>'C. Details of Existing PSAs'!W53</f>
        <v>0</v>
      </c>
      <c r="Q56" s="166">
        <f>'C. Details of Existing PSAs'!X53</f>
        <v>0</v>
      </c>
      <c r="R56" s="166">
        <f>'C. Details of Existing PSAs'!Y53</f>
        <v>0</v>
      </c>
      <c r="S56" s="166">
        <f>'C. Details of Existing PSAs'!Z53</f>
        <v>0</v>
      </c>
      <c r="T56" s="166">
        <f>'C. Details of Existing PSAs'!AA53</f>
        <v>0</v>
      </c>
      <c r="U56" s="166">
        <f>'C. Details of Existing PSAs'!AB53</f>
        <v>0</v>
      </c>
      <c r="V56" s="166">
        <f>'C. Details of Existing PSAs'!AC53</f>
        <v>0</v>
      </c>
      <c r="W56" s="166">
        <f>'C. Details of Existing PSAs'!AD53</f>
        <v>0</v>
      </c>
      <c r="X56" s="166">
        <f>'C. Details of Existing PSAs'!AE53</f>
        <v>0</v>
      </c>
      <c r="Y56" s="166">
        <f>'C. Details of Existing PSAs'!AF53</f>
        <v>0</v>
      </c>
      <c r="Z56" s="166">
        <f>'C. Details of Existing PSAs'!AG53</f>
        <v>0</v>
      </c>
      <c r="AA56" s="166">
        <f>'C. Details of Existing PSAs'!AH53</f>
        <v>0</v>
      </c>
      <c r="AB56" s="166">
        <f>'C. Details of Existing PSAs'!AI53</f>
        <v>0</v>
      </c>
      <c r="AC56" s="166">
        <f>'C. Details of Existing PSAs'!AJ53</f>
        <v>0</v>
      </c>
      <c r="AD56" s="166"/>
      <c r="AE56" s="16" t="str">
        <f t="shared" si="0"/>
        <v>FALSE</v>
      </c>
    </row>
    <row r="57" spans="3:31" ht="28.8" x14ac:dyDescent="0.3">
      <c r="C57" s="7">
        <f t="shared" ref="C57:G57" si="23">C56</f>
        <v>24</v>
      </c>
      <c r="D57" s="146" t="str">
        <f t="shared" si="23"/>
        <v>Distribution Utility 1 (DU1)</v>
      </c>
      <c r="E57" s="146">
        <f t="shared" si="23"/>
        <v>0</v>
      </c>
      <c r="F57" s="108">
        <f t="shared" si="23"/>
        <v>0</v>
      </c>
      <c r="G57">
        <f t="shared" si="23"/>
        <v>0</v>
      </c>
      <c r="H57" s="16" t="str">
        <f>'C. Details of Existing PSAs'!O54</f>
        <v>MWh</v>
      </c>
      <c r="I57" s="166">
        <f>'C. Details of Existing PSAs'!P54</f>
        <v>0</v>
      </c>
      <c r="J57" s="166">
        <f>'C. Details of Existing PSAs'!Q54</f>
        <v>0</v>
      </c>
      <c r="K57" s="166">
        <f>'C. Details of Existing PSAs'!R54</f>
        <v>0</v>
      </c>
      <c r="L57" s="166">
        <f>'C. Details of Existing PSAs'!S54</f>
        <v>0</v>
      </c>
      <c r="M57" s="166">
        <f>'C. Details of Existing PSAs'!T54</f>
        <v>0</v>
      </c>
      <c r="N57" s="166">
        <f>'C. Details of Existing PSAs'!U54</f>
        <v>0</v>
      </c>
      <c r="O57" s="166">
        <f>'C. Details of Existing PSAs'!V54</f>
        <v>0</v>
      </c>
      <c r="P57" s="166">
        <f>'C. Details of Existing PSAs'!W54</f>
        <v>0</v>
      </c>
      <c r="Q57" s="166">
        <f>'C. Details of Existing PSAs'!X54</f>
        <v>0</v>
      </c>
      <c r="R57" s="166">
        <f>'C. Details of Existing PSAs'!Y54</f>
        <v>0</v>
      </c>
      <c r="S57" s="166">
        <f>'C. Details of Existing PSAs'!Z54</f>
        <v>0</v>
      </c>
      <c r="T57" s="166">
        <f>'C. Details of Existing PSAs'!AA54</f>
        <v>0</v>
      </c>
      <c r="U57" s="166">
        <f>'C. Details of Existing PSAs'!AB54</f>
        <v>0</v>
      </c>
      <c r="V57" s="166">
        <f>'C. Details of Existing PSAs'!AC54</f>
        <v>0</v>
      </c>
      <c r="W57" s="166">
        <f>'C. Details of Existing PSAs'!AD54</f>
        <v>0</v>
      </c>
      <c r="X57" s="166">
        <f>'C. Details of Existing PSAs'!AE54</f>
        <v>0</v>
      </c>
      <c r="Y57" s="166">
        <f>'C. Details of Existing PSAs'!AF54</f>
        <v>0</v>
      </c>
      <c r="Z57" s="166">
        <f>'C. Details of Existing PSAs'!AG54</f>
        <v>0</v>
      </c>
      <c r="AA57" s="166">
        <f>'C. Details of Existing PSAs'!AH54</f>
        <v>0</v>
      </c>
      <c r="AB57" s="166">
        <f>'C. Details of Existing PSAs'!AI54</f>
        <v>0</v>
      </c>
      <c r="AC57" s="166">
        <f>'C. Details of Existing PSAs'!AJ54</f>
        <v>0</v>
      </c>
      <c r="AD57" s="166"/>
      <c r="AE57" s="16" t="str">
        <f t="shared" si="0"/>
        <v>FALSE</v>
      </c>
    </row>
    <row r="58" spans="3:31" ht="28.8" x14ac:dyDescent="0.3">
      <c r="C58" s="7">
        <f>'C. Details of Existing PSAs'!C55</f>
        <v>25</v>
      </c>
      <c r="D58" s="146" t="str">
        <f>'C. Details of Existing PSAs'!D55</f>
        <v>Distribution Utility 1 (DU1)</v>
      </c>
      <c r="E58" s="146">
        <f>'C. Details of Existing PSAs'!E55</f>
        <v>0</v>
      </c>
      <c r="F58" s="108">
        <f>'C. Details of Existing PSAs'!F55</f>
        <v>0</v>
      </c>
      <c r="G58">
        <f>'C. Details of Existing PSAs'!G55</f>
        <v>0</v>
      </c>
      <c r="H58" s="16" t="str">
        <f>'C. Details of Existing PSAs'!O55</f>
        <v>MW</v>
      </c>
      <c r="I58" s="166">
        <f>'C. Details of Existing PSAs'!P55</f>
        <v>0</v>
      </c>
      <c r="J58" s="166">
        <f>'C. Details of Existing PSAs'!Q55</f>
        <v>0</v>
      </c>
      <c r="K58" s="166">
        <f>'C. Details of Existing PSAs'!R55</f>
        <v>0</v>
      </c>
      <c r="L58" s="166">
        <f>'C. Details of Existing PSAs'!S55</f>
        <v>0</v>
      </c>
      <c r="M58" s="166">
        <f>'C. Details of Existing PSAs'!T55</f>
        <v>0</v>
      </c>
      <c r="N58" s="166">
        <f>'C. Details of Existing PSAs'!U55</f>
        <v>0</v>
      </c>
      <c r="O58" s="166">
        <f>'C. Details of Existing PSAs'!V55</f>
        <v>0</v>
      </c>
      <c r="P58" s="166">
        <f>'C. Details of Existing PSAs'!W55</f>
        <v>0</v>
      </c>
      <c r="Q58" s="166">
        <f>'C. Details of Existing PSAs'!X55</f>
        <v>0</v>
      </c>
      <c r="R58" s="166">
        <f>'C. Details of Existing PSAs'!Y55</f>
        <v>0</v>
      </c>
      <c r="S58" s="166">
        <f>'C. Details of Existing PSAs'!Z55</f>
        <v>0</v>
      </c>
      <c r="T58" s="166">
        <f>'C. Details of Existing PSAs'!AA55</f>
        <v>0</v>
      </c>
      <c r="U58" s="166">
        <f>'C. Details of Existing PSAs'!AB55</f>
        <v>0</v>
      </c>
      <c r="V58" s="166">
        <f>'C. Details of Existing PSAs'!AC55</f>
        <v>0</v>
      </c>
      <c r="W58" s="166">
        <f>'C. Details of Existing PSAs'!AD55</f>
        <v>0</v>
      </c>
      <c r="X58" s="166">
        <f>'C. Details of Existing PSAs'!AE55</f>
        <v>0</v>
      </c>
      <c r="Y58" s="166">
        <f>'C. Details of Existing PSAs'!AF55</f>
        <v>0</v>
      </c>
      <c r="Z58" s="166">
        <f>'C. Details of Existing PSAs'!AG55</f>
        <v>0</v>
      </c>
      <c r="AA58" s="166">
        <f>'C. Details of Existing PSAs'!AH55</f>
        <v>0</v>
      </c>
      <c r="AB58" s="166">
        <f>'C. Details of Existing PSAs'!AI55</f>
        <v>0</v>
      </c>
      <c r="AC58" s="166">
        <f>'C. Details of Existing PSAs'!AJ55</f>
        <v>0</v>
      </c>
      <c r="AD58" s="166"/>
      <c r="AE58" s="16" t="str">
        <f t="shared" si="0"/>
        <v>FALSE</v>
      </c>
    </row>
    <row r="59" spans="3:31" ht="28.8" x14ac:dyDescent="0.3">
      <c r="C59" s="7">
        <f t="shared" ref="C59:G59" si="24">C58</f>
        <v>25</v>
      </c>
      <c r="D59" s="146" t="str">
        <f t="shared" si="24"/>
        <v>Distribution Utility 1 (DU1)</v>
      </c>
      <c r="E59" s="146">
        <f t="shared" si="24"/>
        <v>0</v>
      </c>
      <c r="F59" s="108">
        <f t="shared" si="24"/>
        <v>0</v>
      </c>
      <c r="G59">
        <f t="shared" si="24"/>
        <v>0</v>
      </c>
      <c r="H59" s="16" t="str">
        <f>'C. Details of Existing PSAs'!O56</f>
        <v>MWh</v>
      </c>
      <c r="I59" s="166">
        <f>'C. Details of Existing PSAs'!P56</f>
        <v>0</v>
      </c>
      <c r="J59" s="166">
        <f>'C. Details of Existing PSAs'!Q56</f>
        <v>0</v>
      </c>
      <c r="K59" s="166">
        <f>'C. Details of Existing PSAs'!R56</f>
        <v>0</v>
      </c>
      <c r="L59" s="166">
        <f>'C. Details of Existing PSAs'!S56</f>
        <v>0</v>
      </c>
      <c r="M59" s="166">
        <f>'C. Details of Existing PSAs'!T56</f>
        <v>0</v>
      </c>
      <c r="N59" s="166">
        <f>'C. Details of Existing PSAs'!U56</f>
        <v>0</v>
      </c>
      <c r="O59" s="166">
        <f>'C. Details of Existing PSAs'!V56</f>
        <v>0</v>
      </c>
      <c r="P59" s="166">
        <f>'C. Details of Existing PSAs'!W56</f>
        <v>0</v>
      </c>
      <c r="Q59" s="166">
        <f>'C. Details of Existing PSAs'!X56</f>
        <v>0</v>
      </c>
      <c r="R59" s="166">
        <f>'C. Details of Existing PSAs'!Y56</f>
        <v>0</v>
      </c>
      <c r="S59" s="166">
        <f>'C. Details of Existing PSAs'!Z56</f>
        <v>0</v>
      </c>
      <c r="T59" s="166">
        <f>'C. Details of Existing PSAs'!AA56</f>
        <v>0</v>
      </c>
      <c r="U59" s="166">
        <f>'C. Details of Existing PSAs'!AB56</f>
        <v>0</v>
      </c>
      <c r="V59" s="166">
        <f>'C. Details of Existing PSAs'!AC56</f>
        <v>0</v>
      </c>
      <c r="W59" s="166">
        <f>'C. Details of Existing PSAs'!AD56</f>
        <v>0</v>
      </c>
      <c r="X59" s="166">
        <f>'C. Details of Existing PSAs'!AE56</f>
        <v>0</v>
      </c>
      <c r="Y59" s="166">
        <f>'C. Details of Existing PSAs'!AF56</f>
        <v>0</v>
      </c>
      <c r="Z59" s="166">
        <f>'C. Details of Existing PSAs'!AG56</f>
        <v>0</v>
      </c>
      <c r="AA59" s="166">
        <f>'C. Details of Existing PSAs'!AH56</f>
        <v>0</v>
      </c>
      <c r="AB59" s="166">
        <f>'C. Details of Existing PSAs'!AI56</f>
        <v>0</v>
      </c>
      <c r="AC59" s="166">
        <f>'C. Details of Existing PSAs'!AJ56</f>
        <v>0</v>
      </c>
      <c r="AD59" s="166"/>
      <c r="AE59" s="16" t="str">
        <f t="shared" si="0"/>
        <v>FALSE</v>
      </c>
    </row>
    <row r="60" spans="3:31" ht="28.8" x14ac:dyDescent="0.3">
      <c r="C60" s="7">
        <f>'C. Details of Existing PSAs'!C57</f>
        <v>26</v>
      </c>
      <c r="D60" s="146" t="str">
        <f>'C. Details of Existing PSAs'!D57</f>
        <v>Distribution Utility 1 (DU1)</v>
      </c>
      <c r="E60" s="146">
        <f>'C. Details of Existing PSAs'!E57</f>
        <v>0</v>
      </c>
      <c r="F60" s="108">
        <f>'C. Details of Existing PSAs'!F57</f>
        <v>0</v>
      </c>
      <c r="G60">
        <f>'C. Details of Existing PSAs'!G57</f>
        <v>0</v>
      </c>
      <c r="H60" s="16" t="str">
        <f>'C. Details of Existing PSAs'!O57</f>
        <v>MW</v>
      </c>
      <c r="I60" s="166">
        <f>'C. Details of Existing PSAs'!P57</f>
        <v>0</v>
      </c>
      <c r="J60" s="166">
        <f>'C. Details of Existing PSAs'!Q57</f>
        <v>0</v>
      </c>
      <c r="K60" s="166">
        <f>'C. Details of Existing PSAs'!R57</f>
        <v>0</v>
      </c>
      <c r="L60" s="166">
        <f>'C. Details of Existing PSAs'!S57</f>
        <v>0</v>
      </c>
      <c r="M60" s="166">
        <f>'C. Details of Existing PSAs'!T57</f>
        <v>0</v>
      </c>
      <c r="N60" s="166">
        <f>'C. Details of Existing PSAs'!U57</f>
        <v>0</v>
      </c>
      <c r="O60" s="166">
        <f>'C. Details of Existing PSAs'!V57</f>
        <v>0</v>
      </c>
      <c r="P60" s="166">
        <f>'C. Details of Existing PSAs'!W57</f>
        <v>0</v>
      </c>
      <c r="Q60" s="166">
        <f>'C. Details of Existing PSAs'!X57</f>
        <v>0</v>
      </c>
      <c r="R60" s="166">
        <f>'C. Details of Existing PSAs'!Y57</f>
        <v>0</v>
      </c>
      <c r="S60" s="166">
        <f>'C. Details of Existing PSAs'!Z57</f>
        <v>0</v>
      </c>
      <c r="T60" s="166">
        <f>'C. Details of Existing PSAs'!AA57</f>
        <v>0</v>
      </c>
      <c r="U60" s="166">
        <f>'C. Details of Existing PSAs'!AB57</f>
        <v>0</v>
      </c>
      <c r="V60" s="166">
        <f>'C. Details of Existing PSAs'!AC57</f>
        <v>0</v>
      </c>
      <c r="W60" s="166">
        <f>'C. Details of Existing PSAs'!AD57</f>
        <v>0</v>
      </c>
      <c r="X60" s="166">
        <f>'C. Details of Existing PSAs'!AE57</f>
        <v>0</v>
      </c>
      <c r="Y60" s="166">
        <f>'C. Details of Existing PSAs'!AF57</f>
        <v>0</v>
      </c>
      <c r="Z60" s="166">
        <f>'C. Details of Existing PSAs'!AG57</f>
        <v>0</v>
      </c>
      <c r="AA60" s="166">
        <f>'C. Details of Existing PSAs'!AH57</f>
        <v>0</v>
      </c>
      <c r="AB60" s="166">
        <f>'C. Details of Existing PSAs'!AI57</f>
        <v>0</v>
      </c>
      <c r="AC60" s="166">
        <f>'C. Details of Existing PSAs'!AJ57</f>
        <v>0</v>
      </c>
      <c r="AD60" s="166"/>
      <c r="AE60" s="16" t="str">
        <f t="shared" si="0"/>
        <v>FALSE</v>
      </c>
    </row>
    <row r="61" spans="3:31" ht="28.8" x14ac:dyDescent="0.3">
      <c r="C61" s="7">
        <f t="shared" ref="C61:G61" si="25">C60</f>
        <v>26</v>
      </c>
      <c r="D61" s="146" t="str">
        <f t="shared" si="25"/>
        <v>Distribution Utility 1 (DU1)</v>
      </c>
      <c r="E61" s="146">
        <f t="shared" si="25"/>
        <v>0</v>
      </c>
      <c r="F61" s="108">
        <f t="shared" si="25"/>
        <v>0</v>
      </c>
      <c r="G61">
        <f t="shared" si="25"/>
        <v>0</v>
      </c>
      <c r="H61" s="16" t="str">
        <f>'C. Details of Existing PSAs'!O58</f>
        <v>MWh</v>
      </c>
      <c r="I61" s="166">
        <f>'C. Details of Existing PSAs'!P58</f>
        <v>0</v>
      </c>
      <c r="J61" s="166">
        <f>'C. Details of Existing PSAs'!Q58</f>
        <v>0</v>
      </c>
      <c r="K61" s="166">
        <f>'C. Details of Existing PSAs'!R58</f>
        <v>0</v>
      </c>
      <c r="L61" s="166">
        <f>'C. Details of Existing PSAs'!S58</f>
        <v>0</v>
      </c>
      <c r="M61" s="166">
        <f>'C. Details of Existing PSAs'!T58</f>
        <v>0</v>
      </c>
      <c r="N61" s="166">
        <f>'C. Details of Existing PSAs'!U58</f>
        <v>0</v>
      </c>
      <c r="O61" s="166">
        <f>'C. Details of Existing PSAs'!V58</f>
        <v>0</v>
      </c>
      <c r="P61" s="166">
        <f>'C. Details of Existing PSAs'!W58</f>
        <v>0</v>
      </c>
      <c r="Q61" s="166">
        <f>'C. Details of Existing PSAs'!X58</f>
        <v>0</v>
      </c>
      <c r="R61" s="166">
        <f>'C. Details of Existing PSAs'!Y58</f>
        <v>0</v>
      </c>
      <c r="S61" s="166">
        <f>'C. Details of Existing PSAs'!Z58</f>
        <v>0</v>
      </c>
      <c r="T61" s="166">
        <f>'C. Details of Existing PSAs'!AA58</f>
        <v>0</v>
      </c>
      <c r="U61" s="166">
        <f>'C. Details of Existing PSAs'!AB58</f>
        <v>0</v>
      </c>
      <c r="V61" s="166">
        <f>'C. Details of Existing PSAs'!AC58</f>
        <v>0</v>
      </c>
      <c r="W61" s="166">
        <f>'C. Details of Existing PSAs'!AD58</f>
        <v>0</v>
      </c>
      <c r="X61" s="166">
        <f>'C. Details of Existing PSAs'!AE58</f>
        <v>0</v>
      </c>
      <c r="Y61" s="166">
        <f>'C. Details of Existing PSAs'!AF58</f>
        <v>0</v>
      </c>
      <c r="Z61" s="166">
        <f>'C. Details of Existing PSAs'!AG58</f>
        <v>0</v>
      </c>
      <c r="AA61" s="166">
        <f>'C. Details of Existing PSAs'!AH58</f>
        <v>0</v>
      </c>
      <c r="AB61" s="166">
        <f>'C. Details of Existing PSAs'!AI58</f>
        <v>0</v>
      </c>
      <c r="AC61" s="166">
        <f>'C. Details of Existing PSAs'!AJ58</f>
        <v>0</v>
      </c>
      <c r="AD61" s="166"/>
      <c r="AE61" s="16" t="str">
        <f t="shared" si="0"/>
        <v>FALSE</v>
      </c>
    </row>
    <row r="62" spans="3:31" ht="28.8" x14ac:dyDescent="0.3">
      <c r="C62" s="7">
        <f>'C. Details of Existing PSAs'!C59</f>
        <v>27</v>
      </c>
      <c r="D62" s="146" t="str">
        <f>'C. Details of Existing PSAs'!D59</f>
        <v>Distribution Utility 1 (DU1)</v>
      </c>
      <c r="E62" s="146">
        <f>'C. Details of Existing PSAs'!E59</f>
        <v>0</v>
      </c>
      <c r="F62" s="108">
        <f>'C. Details of Existing PSAs'!F59</f>
        <v>0</v>
      </c>
      <c r="G62">
        <f>'C. Details of Existing PSAs'!G59</f>
        <v>0</v>
      </c>
      <c r="H62" s="16" t="str">
        <f>'C. Details of Existing PSAs'!O59</f>
        <v>MW</v>
      </c>
      <c r="I62" s="166">
        <f>'C. Details of Existing PSAs'!P59</f>
        <v>0</v>
      </c>
      <c r="J62" s="166">
        <f>'C. Details of Existing PSAs'!Q59</f>
        <v>0</v>
      </c>
      <c r="K62" s="166">
        <f>'C. Details of Existing PSAs'!R59</f>
        <v>0</v>
      </c>
      <c r="L62" s="166">
        <f>'C. Details of Existing PSAs'!S59</f>
        <v>0</v>
      </c>
      <c r="M62" s="166">
        <f>'C. Details of Existing PSAs'!T59</f>
        <v>0</v>
      </c>
      <c r="N62" s="166">
        <f>'C. Details of Existing PSAs'!U59</f>
        <v>0</v>
      </c>
      <c r="O62" s="166">
        <f>'C. Details of Existing PSAs'!V59</f>
        <v>0</v>
      </c>
      <c r="P62" s="166">
        <f>'C. Details of Existing PSAs'!W59</f>
        <v>0</v>
      </c>
      <c r="Q62" s="166">
        <f>'C. Details of Existing PSAs'!X59</f>
        <v>0</v>
      </c>
      <c r="R62" s="166">
        <f>'C. Details of Existing PSAs'!Y59</f>
        <v>0</v>
      </c>
      <c r="S62" s="166">
        <f>'C. Details of Existing PSAs'!Z59</f>
        <v>0</v>
      </c>
      <c r="T62" s="166">
        <f>'C. Details of Existing PSAs'!AA59</f>
        <v>0</v>
      </c>
      <c r="U62" s="166">
        <f>'C. Details of Existing PSAs'!AB59</f>
        <v>0</v>
      </c>
      <c r="V62" s="166">
        <f>'C. Details of Existing PSAs'!AC59</f>
        <v>0</v>
      </c>
      <c r="W62" s="166">
        <f>'C. Details of Existing PSAs'!AD59</f>
        <v>0</v>
      </c>
      <c r="X62" s="166">
        <f>'C. Details of Existing PSAs'!AE59</f>
        <v>0</v>
      </c>
      <c r="Y62" s="166">
        <f>'C. Details of Existing PSAs'!AF59</f>
        <v>0</v>
      </c>
      <c r="Z62" s="166">
        <f>'C. Details of Existing PSAs'!AG59</f>
        <v>0</v>
      </c>
      <c r="AA62" s="166">
        <f>'C. Details of Existing PSAs'!AH59</f>
        <v>0</v>
      </c>
      <c r="AB62" s="166">
        <f>'C. Details of Existing PSAs'!AI59</f>
        <v>0</v>
      </c>
      <c r="AC62" s="166">
        <f>'C. Details of Existing PSAs'!AJ59</f>
        <v>0</v>
      </c>
      <c r="AD62" s="166"/>
      <c r="AE62" s="16" t="str">
        <f t="shared" si="0"/>
        <v>FALSE</v>
      </c>
    </row>
    <row r="63" spans="3:31" ht="28.8" x14ac:dyDescent="0.3">
      <c r="C63" s="7">
        <f t="shared" ref="C63:G63" si="26">C62</f>
        <v>27</v>
      </c>
      <c r="D63" s="146" t="str">
        <f t="shared" si="26"/>
        <v>Distribution Utility 1 (DU1)</v>
      </c>
      <c r="E63" s="146">
        <f t="shared" si="26"/>
        <v>0</v>
      </c>
      <c r="F63" s="108">
        <f t="shared" si="26"/>
        <v>0</v>
      </c>
      <c r="G63">
        <f t="shared" si="26"/>
        <v>0</v>
      </c>
      <c r="H63" s="16" t="str">
        <f>'C. Details of Existing PSAs'!O60</f>
        <v>MWh</v>
      </c>
      <c r="I63" s="166">
        <f>'C. Details of Existing PSAs'!P60</f>
        <v>0</v>
      </c>
      <c r="J63" s="166">
        <f>'C. Details of Existing PSAs'!Q60</f>
        <v>0</v>
      </c>
      <c r="K63" s="166">
        <f>'C. Details of Existing PSAs'!R60</f>
        <v>0</v>
      </c>
      <c r="L63" s="166">
        <f>'C. Details of Existing PSAs'!S60</f>
        <v>0</v>
      </c>
      <c r="M63" s="166">
        <f>'C. Details of Existing PSAs'!T60</f>
        <v>0</v>
      </c>
      <c r="N63" s="166">
        <f>'C. Details of Existing PSAs'!U60</f>
        <v>0</v>
      </c>
      <c r="O63" s="166">
        <f>'C. Details of Existing PSAs'!V60</f>
        <v>0</v>
      </c>
      <c r="P63" s="166">
        <f>'C. Details of Existing PSAs'!W60</f>
        <v>0</v>
      </c>
      <c r="Q63" s="166">
        <f>'C. Details of Existing PSAs'!X60</f>
        <v>0</v>
      </c>
      <c r="R63" s="166">
        <f>'C. Details of Existing PSAs'!Y60</f>
        <v>0</v>
      </c>
      <c r="S63" s="166">
        <f>'C. Details of Existing PSAs'!Z60</f>
        <v>0</v>
      </c>
      <c r="T63" s="166">
        <f>'C. Details of Existing PSAs'!AA60</f>
        <v>0</v>
      </c>
      <c r="U63" s="166">
        <f>'C. Details of Existing PSAs'!AB60</f>
        <v>0</v>
      </c>
      <c r="V63" s="166">
        <f>'C. Details of Existing PSAs'!AC60</f>
        <v>0</v>
      </c>
      <c r="W63" s="166">
        <f>'C. Details of Existing PSAs'!AD60</f>
        <v>0</v>
      </c>
      <c r="X63" s="166">
        <f>'C. Details of Existing PSAs'!AE60</f>
        <v>0</v>
      </c>
      <c r="Y63" s="166">
        <f>'C. Details of Existing PSAs'!AF60</f>
        <v>0</v>
      </c>
      <c r="Z63" s="166">
        <f>'C. Details of Existing PSAs'!AG60</f>
        <v>0</v>
      </c>
      <c r="AA63" s="166">
        <f>'C. Details of Existing PSAs'!AH60</f>
        <v>0</v>
      </c>
      <c r="AB63" s="166">
        <f>'C. Details of Existing PSAs'!AI60</f>
        <v>0</v>
      </c>
      <c r="AC63" s="166">
        <f>'C. Details of Existing PSAs'!AJ60</f>
        <v>0</v>
      </c>
      <c r="AD63" s="166"/>
      <c r="AE63" s="16" t="str">
        <f t="shared" si="0"/>
        <v>FALSE</v>
      </c>
    </row>
    <row r="64" spans="3:31" ht="28.8" x14ac:dyDescent="0.3">
      <c r="C64" s="7">
        <f>'C. Details of Existing PSAs'!C61</f>
        <v>28</v>
      </c>
      <c r="D64" s="146" t="str">
        <f>'C. Details of Existing PSAs'!D61</f>
        <v>Distribution Utility 1 (DU1)</v>
      </c>
      <c r="E64" s="146">
        <f>'C. Details of Existing PSAs'!E61</f>
        <v>0</v>
      </c>
      <c r="F64" s="108">
        <f>'C. Details of Existing PSAs'!F61</f>
        <v>0</v>
      </c>
      <c r="G64">
        <f>'C. Details of Existing PSAs'!G61</f>
        <v>0</v>
      </c>
      <c r="H64" s="16" t="str">
        <f>'C. Details of Existing PSAs'!O61</f>
        <v>MW</v>
      </c>
      <c r="I64" s="166">
        <f>'C. Details of Existing PSAs'!P61</f>
        <v>0</v>
      </c>
      <c r="J64" s="166">
        <f>'C. Details of Existing PSAs'!Q61</f>
        <v>0</v>
      </c>
      <c r="K64" s="166">
        <f>'C. Details of Existing PSAs'!R61</f>
        <v>0</v>
      </c>
      <c r="L64" s="166">
        <f>'C. Details of Existing PSAs'!S61</f>
        <v>0</v>
      </c>
      <c r="M64" s="166">
        <f>'C. Details of Existing PSAs'!T61</f>
        <v>0</v>
      </c>
      <c r="N64" s="166">
        <f>'C. Details of Existing PSAs'!U61</f>
        <v>0</v>
      </c>
      <c r="O64" s="166">
        <f>'C. Details of Existing PSAs'!V61</f>
        <v>0</v>
      </c>
      <c r="P64" s="166">
        <f>'C. Details of Existing PSAs'!W61</f>
        <v>0</v>
      </c>
      <c r="Q64" s="166">
        <f>'C. Details of Existing PSAs'!X61</f>
        <v>0</v>
      </c>
      <c r="R64" s="166">
        <f>'C. Details of Existing PSAs'!Y61</f>
        <v>0</v>
      </c>
      <c r="S64" s="166">
        <f>'C. Details of Existing PSAs'!Z61</f>
        <v>0</v>
      </c>
      <c r="T64" s="166">
        <f>'C. Details of Existing PSAs'!AA61</f>
        <v>0</v>
      </c>
      <c r="U64" s="166">
        <f>'C. Details of Existing PSAs'!AB61</f>
        <v>0</v>
      </c>
      <c r="V64" s="166">
        <f>'C. Details of Existing PSAs'!AC61</f>
        <v>0</v>
      </c>
      <c r="W64" s="166">
        <f>'C. Details of Existing PSAs'!AD61</f>
        <v>0</v>
      </c>
      <c r="X64" s="166">
        <f>'C. Details of Existing PSAs'!AE61</f>
        <v>0</v>
      </c>
      <c r="Y64" s="166">
        <f>'C. Details of Existing PSAs'!AF61</f>
        <v>0</v>
      </c>
      <c r="Z64" s="166">
        <f>'C. Details of Existing PSAs'!AG61</f>
        <v>0</v>
      </c>
      <c r="AA64" s="166">
        <f>'C. Details of Existing PSAs'!AH61</f>
        <v>0</v>
      </c>
      <c r="AB64" s="166">
        <f>'C. Details of Existing PSAs'!AI61</f>
        <v>0</v>
      </c>
      <c r="AC64" s="166">
        <f>'C. Details of Existing PSAs'!AJ61</f>
        <v>0</v>
      </c>
      <c r="AD64" s="166"/>
      <c r="AE64" s="16" t="str">
        <f t="shared" si="0"/>
        <v>FALSE</v>
      </c>
    </row>
    <row r="65" spans="3:31" ht="28.8" x14ac:dyDescent="0.3">
      <c r="C65" s="7">
        <f t="shared" ref="C65:G65" si="27">C64</f>
        <v>28</v>
      </c>
      <c r="D65" s="146" t="str">
        <f t="shared" si="27"/>
        <v>Distribution Utility 1 (DU1)</v>
      </c>
      <c r="E65" s="146">
        <f t="shared" si="27"/>
        <v>0</v>
      </c>
      <c r="F65" s="108">
        <f t="shared" si="27"/>
        <v>0</v>
      </c>
      <c r="G65">
        <f t="shared" si="27"/>
        <v>0</v>
      </c>
      <c r="H65" s="16" t="str">
        <f>'C. Details of Existing PSAs'!O62</f>
        <v>MWh</v>
      </c>
      <c r="I65" s="166">
        <f>'C. Details of Existing PSAs'!P62</f>
        <v>0</v>
      </c>
      <c r="J65" s="166">
        <f>'C. Details of Existing PSAs'!Q62</f>
        <v>0</v>
      </c>
      <c r="K65" s="166">
        <f>'C. Details of Existing PSAs'!R62</f>
        <v>0</v>
      </c>
      <c r="L65" s="166">
        <f>'C. Details of Existing PSAs'!S62</f>
        <v>0</v>
      </c>
      <c r="M65" s="166">
        <f>'C. Details of Existing PSAs'!T62</f>
        <v>0</v>
      </c>
      <c r="N65" s="166">
        <f>'C. Details of Existing PSAs'!U62</f>
        <v>0</v>
      </c>
      <c r="O65" s="166">
        <f>'C. Details of Existing PSAs'!V62</f>
        <v>0</v>
      </c>
      <c r="P65" s="166">
        <f>'C. Details of Existing PSAs'!W62</f>
        <v>0</v>
      </c>
      <c r="Q65" s="166">
        <f>'C. Details of Existing PSAs'!X62</f>
        <v>0</v>
      </c>
      <c r="R65" s="166">
        <f>'C. Details of Existing PSAs'!Y62</f>
        <v>0</v>
      </c>
      <c r="S65" s="166">
        <f>'C. Details of Existing PSAs'!Z62</f>
        <v>0</v>
      </c>
      <c r="T65" s="166">
        <f>'C. Details of Existing PSAs'!AA62</f>
        <v>0</v>
      </c>
      <c r="U65" s="166">
        <f>'C. Details of Existing PSAs'!AB62</f>
        <v>0</v>
      </c>
      <c r="V65" s="166">
        <f>'C. Details of Existing PSAs'!AC62</f>
        <v>0</v>
      </c>
      <c r="W65" s="166">
        <f>'C. Details of Existing PSAs'!AD62</f>
        <v>0</v>
      </c>
      <c r="X65" s="166">
        <f>'C. Details of Existing PSAs'!AE62</f>
        <v>0</v>
      </c>
      <c r="Y65" s="166">
        <f>'C. Details of Existing PSAs'!AF62</f>
        <v>0</v>
      </c>
      <c r="Z65" s="166">
        <f>'C. Details of Existing PSAs'!AG62</f>
        <v>0</v>
      </c>
      <c r="AA65" s="166">
        <f>'C. Details of Existing PSAs'!AH62</f>
        <v>0</v>
      </c>
      <c r="AB65" s="166">
        <f>'C. Details of Existing PSAs'!AI62</f>
        <v>0</v>
      </c>
      <c r="AC65" s="166">
        <f>'C. Details of Existing PSAs'!AJ62</f>
        <v>0</v>
      </c>
      <c r="AD65" s="166"/>
      <c r="AE65" s="16" t="str">
        <f t="shared" si="0"/>
        <v>FALSE</v>
      </c>
    </row>
    <row r="66" spans="3:31" ht="28.8" x14ac:dyDescent="0.3">
      <c r="C66" s="7">
        <f>'C. Details of Existing PSAs'!C63</f>
        <v>29</v>
      </c>
      <c r="D66" s="146" t="str">
        <f>'C. Details of Existing PSAs'!D63</f>
        <v>Distribution Utility 1 (DU1)</v>
      </c>
      <c r="E66" s="146">
        <f>'C. Details of Existing PSAs'!E63</f>
        <v>0</v>
      </c>
      <c r="F66" s="108">
        <f>'C. Details of Existing PSAs'!F63</f>
        <v>0</v>
      </c>
      <c r="G66">
        <f>'C. Details of Existing PSAs'!G63</f>
        <v>0</v>
      </c>
      <c r="H66" s="16" t="str">
        <f>'C. Details of Existing PSAs'!O63</f>
        <v>MW</v>
      </c>
      <c r="I66" s="166">
        <f>'C. Details of Existing PSAs'!P63</f>
        <v>0</v>
      </c>
      <c r="J66" s="166">
        <f>'C. Details of Existing PSAs'!Q63</f>
        <v>0</v>
      </c>
      <c r="K66" s="166">
        <f>'C. Details of Existing PSAs'!R63</f>
        <v>0</v>
      </c>
      <c r="L66" s="166">
        <f>'C. Details of Existing PSAs'!S63</f>
        <v>0</v>
      </c>
      <c r="M66" s="166">
        <f>'C. Details of Existing PSAs'!T63</f>
        <v>0</v>
      </c>
      <c r="N66" s="166">
        <f>'C. Details of Existing PSAs'!U63</f>
        <v>0</v>
      </c>
      <c r="O66" s="166">
        <f>'C. Details of Existing PSAs'!V63</f>
        <v>0</v>
      </c>
      <c r="P66" s="166">
        <f>'C. Details of Existing PSAs'!W63</f>
        <v>0</v>
      </c>
      <c r="Q66" s="166">
        <f>'C. Details of Existing PSAs'!X63</f>
        <v>0</v>
      </c>
      <c r="R66" s="166">
        <f>'C. Details of Existing PSAs'!Y63</f>
        <v>0</v>
      </c>
      <c r="S66" s="166">
        <f>'C. Details of Existing PSAs'!Z63</f>
        <v>0</v>
      </c>
      <c r="T66" s="166">
        <f>'C. Details of Existing PSAs'!AA63</f>
        <v>0</v>
      </c>
      <c r="U66" s="166">
        <f>'C. Details of Existing PSAs'!AB63</f>
        <v>0</v>
      </c>
      <c r="V66" s="166">
        <f>'C. Details of Existing PSAs'!AC63</f>
        <v>0</v>
      </c>
      <c r="W66" s="166">
        <f>'C. Details of Existing PSAs'!AD63</f>
        <v>0</v>
      </c>
      <c r="X66" s="166">
        <f>'C. Details of Existing PSAs'!AE63</f>
        <v>0</v>
      </c>
      <c r="Y66" s="166">
        <f>'C. Details of Existing PSAs'!AF63</f>
        <v>0</v>
      </c>
      <c r="Z66" s="166">
        <f>'C. Details of Existing PSAs'!AG63</f>
        <v>0</v>
      </c>
      <c r="AA66" s="166">
        <f>'C. Details of Existing PSAs'!AH63</f>
        <v>0</v>
      </c>
      <c r="AB66" s="166">
        <f>'C. Details of Existing PSAs'!AI63</f>
        <v>0</v>
      </c>
      <c r="AC66" s="166">
        <f>'C. Details of Existing PSAs'!AJ63</f>
        <v>0</v>
      </c>
      <c r="AD66" s="166"/>
      <c r="AE66" s="16" t="str">
        <f t="shared" si="0"/>
        <v>FALSE</v>
      </c>
    </row>
    <row r="67" spans="3:31" ht="28.8" x14ac:dyDescent="0.3">
      <c r="C67" s="7">
        <f t="shared" ref="C67:G67" si="28">C66</f>
        <v>29</v>
      </c>
      <c r="D67" s="146" t="str">
        <f t="shared" si="28"/>
        <v>Distribution Utility 1 (DU1)</v>
      </c>
      <c r="E67" s="146">
        <f t="shared" si="28"/>
        <v>0</v>
      </c>
      <c r="F67" s="108">
        <f t="shared" si="28"/>
        <v>0</v>
      </c>
      <c r="G67">
        <f t="shared" si="28"/>
        <v>0</v>
      </c>
      <c r="H67" s="16" t="str">
        <f>'C. Details of Existing PSAs'!O64</f>
        <v>MWh</v>
      </c>
      <c r="I67" s="166">
        <f>'C. Details of Existing PSAs'!P64</f>
        <v>0</v>
      </c>
      <c r="J67" s="166">
        <f>'C. Details of Existing PSAs'!Q64</f>
        <v>0</v>
      </c>
      <c r="K67" s="166">
        <f>'C. Details of Existing PSAs'!R64</f>
        <v>0</v>
      </c>
      <c r="L67" s="166">
        <f>'C. Details of Existing PSAs'!S64</f>
        <v>0</v>
      </c>
      <c r="M67" s="166">
        <f>'C. Details of Existing PSAs'!T64</f>
        <v>0</v>
      </c>
      <c r="N67" s="166">
        <f>'C. Details of Existing PSAs'!U64</f>
        <v>0</v>
      </c>
      <c r="O67" s="166">
        <f>'C. Details of Existing PSAs'!V64</f>
        <v>0</v>
      </c>
      <c r="P67" s="166">
        <f>'C. Details of Existing PSAs'!W64</f>
        <v>0</v>
      </c>
      <c r="Q67" s="166">
        <f>'C. Details of Existing PSAs'!X64</f>
        <v>0</v>
      </c>
      <c r="R67" s="166">
        <f>'C. Details of Existing PSAs'!Y64</f>
        <v>0</v>
      </c>
      <c r="S67" s="166">
        <f>'C. Details of Existing PSAs'!Z64</f>
        <v>0</v>
      </c>
      <c r="T67" s="166">
        <f>'C. Details of Existing PSAs'!AA64</f>
        <v>0</v>
      </c>
      <c r="U67" s="166">
        <f>'C. Details of Existing PSAs'!AB64</f>
        <v>0</v>
      </c>
      <c r="V67" s="166">
        <f>'C. Details of Existing PSAs'!AC64</f>
        <v>0</v>
      </c>
      <c r="W67" s="166">
        <f>'C. Details of Existing PSAs'!AD64</f>
        <v>0</v>
      </c>
      <c r="X67" s="166">
        <f>'C. Details of Existing PSAs'!AE64</f>
        <v>0</v>
      </c>
      <c r="Y67" s="166">
        <f>'C. Details of Existing PSAs'!AF64</f>
        <v>0</v>
      </c>
      <c r="Z67" s="166">
        <f>'C. Details of Existing PSAs'!AG64</f>
        <v>0</v>
      </c>
      <c r="AA67" s="166">
        <f>'C. Details of Existing PSAs'!AH64</f>
        <v>0</v>
      </c>
      <c r="AB67" s="166">
        <f>'C. Details of Existing PSAs'!AI64</f>
        <v>0</v>
      </c>
      <c r="AC67" s="166">
        <f>'C. Details of Existing PSAs'!AJ64</f>
        <v>0</v>
      </c>
      <c r="AD67" s="166"/>
      <c r="AE67" s="16" t="str">
        <f t="shared" si="0"/>
        <v>FALSE</v>
      </c>
    </row>
    <row r="68" spans="3:31" ht="28.8" x14ac:dyDescent="0.3">
      <c r="C68" s="7">
        <f>'C. Details of Existing PSAs'!C65</f>
        <v>30</v>
      </c>
      <c r="D68" s="146" t="str">
        <f>'C. Details of Existing PSAs'!D65</f>
        <v>Distribution Utility 1 (DU1)</v>
      </c>
      <c r="E68" s="146">
        <f>'C. Details of Existing PSAs'!E65</f>
        <v>0</v>
      </c>
      <c r="F68" s="108">
        <f>'C. Details of Existing PSAs'!F65</f>
        <v>0</v>
      </c>
      <c r="G68">
        <f>'C. Details of Existing PSAs'!G65</f>
        <v>0</v>
      </c>
      <c r="H68" s="16" t="str">
        <f>'C. Details of Existing PSAs'!O65</f>
        <v>MW</v>
      </c>
      <c r="I68" s="166">
        <f>'C. Details of Existing PSAs'!P65</f>
        <v>0</v>
      </c>
      <c r="J68" s="166">
        <f>'C. Details of Existing PSAs'!Q65</f>
        <v>0</v>
      </c>
      <c r="K68" s="166">
        <f>'C. Details of Existing PSAs'!R65</f>
        <v>0</v>
      </c>
      <c r="L68" s="166">
        <f>'C. Details of Existing PSAs'!S65</f>
        <v>0</v>
      </c>
      <c r="M68" s="166">
        <f>'C. Details of Existing PSAs'!T65</f>
        <v>0</v>
      </c>
      <c r="N68" s="166">
        <f>'C. Details of Existing PSAs'!U65</f>
        <v>0</v>
      </c>
      <c r="O68" s="166">
        <f>'C. Details of Existing PSAs'!V65</f>
        <v>0</v>
      </c>
      <c r="P68" s="166">
        <f>'C. Details of Existing PSAs'!W65</f>
        <v>0</v>
      </c>
      <c r="Q68" s="166">
        <f>'C. Details of Existing PSAs'!X65</f>
        <v>0</v>
      </c>
      <c r="R68" s="166">
        <f>'C. Details of Existing PSAs'!Y65</f>
        <v>0</v>
      </c>
      <c r="S68" s="166">
        <f>'C. Details of Existing PSAs'!Z65</f>
        <v>0</v>
      </c>
      <c r="T68" s="166">
        <f>'C. Details of Existing PSAs'!AA65</f>
        <v>0</v>
      </c>
      <c r="U68" s="166">
        <f>'C. Details of Existing PSAs'!AB65</f>
        <v>0</v>
      </c>
      <c r="V68" s="166">
        <f>'C. Details of Existing PSAs'!AC65</f>
        <v>0</v>
      </c>
      <c r="W68" s="166">
        <f>'C. Details of Existing PSAs'!AD65</f>
        <v>0</v>
      </c>
      <c r="X68" s="166">
        <f>'C. Details of Existing PSAs'!AE65</f>
        <v>0</v>
      </c>
      <c r="Y68" s="166">
        <f>'C. Details of Existing PSAs'!AF65</f>
        <v>0</v>
      </c>
      <c r="Z68" s="166">
        <f>'C. Details of Existing PSAs'!AG65</f>
        <v>0</v>
      </c>
      <c r="AA68" s="166">
        <f>'C. Details of Existing PSAs'!AH65</f>
        <v>0</v>
      </c>
      <c r="AB68" s="166">
        <f>'C. Details of Existing PSAs'!AI65</f>
        <v>0</v>
      </c>
      <c r="AC68" s="166">
        <f>'C. Details of Existing PSAs'!AJ65</f>
        <v>0</v>
      </c>
      <c r="AD68" s="166"/>
      <c r="AE68" s="16" t="str">
        <f t="shared" si="0"/>
        <v>FALSE</v>
      </c>
    </row>
    <row r="69" spans="3:31" ht="28.8" x14ac:dyDescent="0.3">
      <c r="C69" s="7">
        <f t="shared" ref="C69:G69" si="29">C68</f>
        <v>30</v>
      </c>
      <c r="D69" s="146" t="str">
        <f t="shared" si="29"/>
        <v>Distribution Utility 1 (DU1)</v>
      </c>
      <c r="E69" s="146">
        <f t="shared" si="29"/>
        <v>0</v>
      </c>
      <c r="F69" s="108">
        <f t="shared" si="29"/>
        <v>0</v>
      </c>
      <c r="G69">
        <f t="shared" si="29"/>
        <v>0</v>
      </c>
      <c r="H69" s="16" t="str">
        <f>'C. Details of Existing PSAs'!O66</f>
        <v>MWh</v>
      </c>
      <c r="I69" s="166">
        <f>'C. Details of Existing PSAs'!P66</f>
        <v>0</v>
      </c>
      <c r="J69" s="166">
        <f>'C. Details of Existing PSAs'!Q66</f>
        <v>0</v>
      </c>
      <c r="K69" s="166">
        <f>'C. Details of Existing PSAs'!R66</f>
        <v>0</v>
      </c>
      <c r="L69" s="166">
        <f>'C. Details of Existing PSAs'!S66</f>
        <v>0</v>
      </c>
      <c r="M69" s="166">
        <f>'C. Details of Existing PSAs'!T66</f>
        <v>0</v>
      </c>
      <c r="N69" s="166">
        <f>'C. Details of Existing PSAs'!U66</f>
        <v>0</v>
      </c>
      <c r="O69" s="166">
        <f>'C. Details of Existing PSAs'!V66</f>
        <v>0</v>
      </c>
      <c r="P69" s="166">
        <f>'C. Details of Existing PSAs'!W66</f>
        <v>0</v>
      </c>
      <c r="Q69" s="166">
        <f>'C. Details of Existing PSAs'!X66</f>
        <v>0</v>
      </c>
      <c r="R69" s="166">
        <f>'C. Details of Existing PSAs'!Y66</f>
        <v>0</v>
      </c>
      <c r="S69" s="166">
        <f>'C. Details of Existing PSAs'!Z66</f>
        <v>0</v>
      </c>
      <c r="T69" s="166">
        <f>'C. Details of Existing PSAs'!AA66</f>
        <v>0</v>
      </c>
      <c r="U69" s="166">
        <f>'C. Details of Existing PSAs'!AB66</f>
        <v>0</v>
      </c>
      <c r="V69" s="166">
        <f>'C. Details of Existing PSAs'!AC66</f>
        <v>0</v>
      </c>
      <c r="W69" s="166">
        <f>'C. Details of Existing PSAs'!AD66</f>
        <v>0</v>
      </c>
      <c r="X69" s="166">
        <f>'C. Details of Existing PSAs'!AE66</f>
        <v>0</v>
      </c>
      <c r="Y69" s="166">
        <f>'C. Details of Existing PSAs'!AF66</f>
        <v>0</v>
      </c>
      <c r="Z69" s="166">
        <f>'C. Details of Existing PSAs'!AG66</f>
        <v>0</v>
      </c>
      <c r="AA69" s="166">
        <f>'C. Details of Existing PSAs'!AH66</f>
        <v>0</v>
      </c>
      <c r="AB69" s="166">
        <f>'C. Details of Existing PSAs'!AI66</f>
        <v>0</v>
      </c>
      <c r="AC69" s="166">
        <f>'C. Details of Existing PSAs'!AJ66</f>
        <v>0</v>
      </c>
      <c r="AD69" s="166"/>
      <c r="AE69" s="16" t="str">
        <f t="shared" si="0"/>
        <v>FALSE</v>
      </c>
    </row>
    <row r="70" spans="3:31" ht="28.8" x14ac:dyDescent="0.3">
      <c r="C70" s="7">
        <f>'C. Details of Existing PSAs'!C67</f>
        <v>31</v>
      </c>
      <c r="D70" s="146" t="str">
        <f>'C. Details of Existing PSAs'!D67</f>
        <v>Distribution Utility 2 (DU2)</v>
      </c>
      <c r="E70" s="146">
        <f>'C. Details of Existing PSAs'!E67</f>
        <v>0</v>
      </c>
      <c r="F70" s="108">
        <f>'C. Details of Existing PSAs'!F67</f>
        <v>0</v>
      </c>
      <c r="G70">
        <f>'C. Details of Existing PSAs'!G67</f>
        <v>0</v>
      </c>
      <c r="H70" s="16" t="str">
        <f>'C. Details of Existing PSAs'!O67</f>
        <v>MW</v>
      </c>
      <c r="I70" s="166">
        <f>'C. Details of Existing PSAs'!P67</f>
        <v>0</v>
      </c>
      <c r="J70" s="166">
        <f>'C. Details of Existing PSAs'!Q67</f>
        <v>0</v>
      </c>
      <c r="K70" s="166">
        <f>'C. Details of Existing PSAs'!R67</f>
        <v>0</v>
      </c>
      <c r="L70" s="166">
        <f>'C. Details of Existing PSAs'!S67</f>
        <v>0</v>
      </c>
      <c r="M70" s="166">
        <f>'C. Details of Existing PSAs'!T67</f>
        <v>0</v>
      </c>
      <c r="N70" s="166">
        <f>'C. Details of Existing PSAs'!U67</f>
        <v>0</v>
      </c>
      <c r="O70" s="166">
        <f>'C. Details of Existing PSAs'!V67</f>
        <v>0</v>
      </c>
      <c r="P70" s="166">
        <f>'C. Details of Existing PSAs'!W67</f>
        <v>0</v>
      </c>
      <c r="Q70" s="166">
        <f>'C. Details of Existing PSAs'!X67</f>
        <v>0</v>
      </c>
      <c r="R70" s="166">
        <f>'C. Details of Existing PSAs'!Y67</f>
        <v>0</v>
      </c>
      <c r="S70" s="166">
        <f>'C. Details of Existing PSAs'!Z67</f>
        <v>0</v>
      </c>
      <c r="T70" s="166">
        <f>'C. Details of Existing PSAs'!AA67</f>
        <v>0</v>
      </c>
      <c r="U70" s="166">
        <f>'C. Details of Existing PSAs'!AB67</f>
        <v>0</v>
      </c>
      <c r="V70" s="166">
        <f>'C. Details of Existing PSAs'!AC67</f>
        <v>0</v>
      </c>
      <c r="W70" s="166">
        <f>'C. Details of Existing PSAs'!AD67</f>
        <v>0</v>
      </c>
      <c r="X70" s="166">
        <f>'C. Details of Existing PSAs'!AE67</f>
        <v>0</v>
      </c>
      <c r="Y70" s="166">
        <f>'C. Details of Existing PSAs'!AF67</f>
        <v>0</v>
      </c>
      <c r="Z70" s="166">
        <f>'C. Details of Existing PSAs'!AG67</f>
        <v>0</v>
      </c>
      <c r="AA70" s="166">
        <f>'C. Details of Existing PSAs'!AH67</f>
        <v>0</v>
      </c>
      <c r="AB70" s="166">
        <f>'C. Details of Existing PSAs'!AI67</f>
        <v>0</v>
      </c>
      <c r="AC70" s="166">
        <f>'C. Details of Existing PSAs'!AJ67</f>
        <v>0</v>
      </c>
      <c r="AD70" s="166"/>
      <c r="AE70" s="16" t="str">
        <f t="shared" si="0"/>
        <v>FALSE</v>
      </c>
    </row>
    <row r="71" spans="3:31" ht="28.8" x14ac:dyDescent="0.3">
      <c r="C71" s="7">
        <f t="shared" ref="C71:G71" si="30">C70</f>
        <v>31</v>
      </c>
      <c r="D71" s="146" t="str">
        <f t="shared" si="30"/>
        <v>Distribution Utility 2 (DU2)</v>
      </c>
      <c r="E71" s="146">
        <f t="shared" si="30"/>
        <v>0</v>
      </c>
      <c r="F71" s="108">
        <f t="shared" si="30"/>
        <v>0</v>
      </c>
      <c r="G71">
        <f t="shared" si="30"/>
        <v>0</v>
      </c>
      <c r="H71" s="16" t="str">
        <f>'C. Details of Existing PSAs'!O68</f>
        <v>MWh</v>
      </c>
      <c r="I71" s="166">
        <f>'C. Details of Existing PSAs'!P68</f>
        <v>0</v>
      </c>
      <c r="J71" s="166">
        <f>'C. Details of Existing PSAs'!Q68</f>
        <v>0</v>
      </c>
      <c r="K71" s="166">
        <f>'C. Details of Existing PSAs'!R68</f>
        <v>0</v>
      </c>
      <c r="L71" s="166">
        <f>'C. Details of Existing PSAs'!S68</f>
        <v>0</v>
      </c>
      <c r="M71" s="166">
        <f>'C. Details of Existing PSAs'!T68</f>
        <v>0</v>
      </c>
      <c r="N71" s="166">
        <f>'C. Details of Existing PSAs'!U68</f>
        <v>0</v>
      </c>
      <c r="O71" s="166">
        <f>'C. Details of Existing PSAs'!V68</f>
        <v>0</v>
      </c>
      <c r="P71" s="166">
        <f>'C. Details of Existing PSAs'!W68</f>
        <v>0</v>
      </c>
      <c r="Q71" s="166">
        <f>'C. Details of Existing PSAs'!X68</f>
        <v>0</v>
      </c>
      <c r="R71" s="166">
        <f>'C. Details of Existing PSAs'!Y68</f>
        <v>0</v>
      </c>
      <c r="S71" s="166">
        <f>'C. Details of Existing PSAs'!Z68</f>
        <v>0</v>
      </c>
      <c r="T71" s="166">
        <f>'C. Details of Existing PSAs'!AA68</f>
        <v>0</v>
      </c>
      <c r="U71" s="166">
        <f>'C. Details of Existing PSAs'!AB68</f>
        <v>0</v>
      </c>
      <c r="V71" s="166">
        <f>'C. Details of Existing PSAs'!AC68</f>
        <v>0</v>
      </c>
      <c r="W71" s="166">
        <f>'C. Details of Existing PSAs'!AD68</f>
        <v>0</v>
      </c>
      <c r="X71" s="166">
        <f>'C. Details of Existing PSAs'!AE68</f>
        <v>0</v>
      </c>
      <c r="Y71" s="166">
        <f>'C. Details of Existing PSAs'!AF68</f>
        <v>0</v>
      </c>
      <c r="Z71" s="166">
        <f>'C. Details of Existing PSAs'!AG68</f>
        <v>0</v>
      </c>
      <c r="AA71" s="166">
        <f>'C. Details of Existing PSAs'!AH68</f>
        <v>0</v>
      </c>
      <c r="AB71" s="166">
        <f>'C. Details of Existing PSAs'!AI68</f>
        <v>0</v>
      </c>
      <c r="AC71" s="166">
        <f>'C. Details of Existing PSAs'!AJ68</f>
        <v>0</v>
      </c>
      <c r="AD71" s="166"/>
      <c r="AE71" s="16" t="str">
        <f t="shared" si="0"/>
        <v>FALSE</v>
      </c>
    </row>
    <row r="72" spans="3:31" ht="28.8" x14ac:dyDescent="0.3">
      <c r="C72" s="7">
        <f>'C. Details of Existing PSAs'!C69</f>
        <v>32</v>
      </c>
      <c r="D72" s="146" t="str">
        <f>'C. Details of Existing PSAs'!D69</f>
        <v>Distribution Utility 2 (DU2)</v>
      </c>
      <c r="E72" s="146">
        <f>'C. Details of Existing PSAs'!E69</f>
        <v>0</v>
      </c>
      <c r="F72" s="108">
        <f>'C. Details of Existing PSAs'!F69</f>
        <v>0</v>
      </c>
      <c r="G72">
        <f>'C. Details of Existing PSAs'!G69</f>
        <v>0</v>
      </c>
      <c r="H72" s="16" t="str">
        <f>'C. Details of Existing PSAs'!O69</f>
        <v>MW</v>
      </c>
      <c r="I72" s="166">
        <f>'C. Details of Existing PSAs'!P69</f>
        <v>0</v>
      </c>
      <c r="J72" s="166">
        <f>'C. Details of Existing PSAs'!Q69</f>
        <v>0</v>
      </c>
      <c r="K72" s="166">
        <f>'C. Details of Existing PSAs'!R69</f>
        <v>0</v>
      </c>
      <c r="L72" s="166">
        <f>'C. Details of Existing PSAs'!S69</f>
        <v>0</v>
      </c>
      <c r="M72" s="166">
        <f>'C. Details of Existing PSAs'!T69</f>
        <v>0</v>
      </c>
      <c r="N72" s="166">
        <f>'C. Details of Existing PSAs'!U69</f>
        <v>0</v>
      </c>
      <c r="O72" s="166">
        <f>'C. Details of Existing PSAs'!V69</f>
        <v>0</v>
      </c>
      <c r="P72" s="166">
        <f>'C. Details of Existing PSAs'!W69</f>
        <v>0</v>
      </c>
      <c r="Q72" s="166">
        <f>'C. Details of Existing PSAs'!X69</f>
        <v>0</v>
      </c>
      <c r="R72" s="166">
        <f>'C. Details of Existing PSAs'!Y69</f>
        <v>0</v>
      </c>
      <c r="S72" s="166">
        <f>'C. Details of Existing PSAs'!Z69</f>
        <v>0</v>
      </c>
      <c r="T72" s="166">
        <f>'C. Details of Existing PSAs'!AA69</f>
        <v>0</v>
      </c>
      <c r="U72" s="166">
        <f>'C. Details of Existing PSAs'!AB69</f>
        <v>0</v>
      </c>
      <c r="V72" s="166">
        <f>'C. Details of Existing PSAs'!AC69</f>
        <v>0</v>
      </c>
      <c r="W72" s="166">
        <f>'C. Details of Existing PSAs'!AD69</f>
        <v>0</v>
      </c>
      <c r="X72" s="166">
        <f>'C. Details of Existing PSAs'!AE69</f>
        <v>0</v>
      </c>
      <c r="Y72" s="166">
        <f>'C. Details of Existing PSAs'!AF69</f>
        <v>0</v>
      </c>
      <c r="Z72" s="166">
        <f>'C. Details of Existing PSAs'!AG69</f>
        <v>0</v>
      </c>
      <c r="AA72" s="166">
        <f>'C. Details of Existing PSAs'!AH69</f>
        <v>0</v>
      </c>
      <c r="AB72" s="166">
        <f>'C. Details of Existing PSAs'!AI69</f>
        <v>0</v>
      </c>
      <c r="AC72" s="166">
        <f>'C. Details of Existing PSAs'!AJ69</f>
        <v>0</v>
      </c>
      <c r="AD72" s="166"/>
      <c r="AE72" s="16" t="str">
        <f t="shared" si="0"/>
        <v>FALSE</v>
      </c>
    </row>
    <row r="73" spans="3:31" ht="28.8" x14ac:dyDescent="0.3">
      <c r="C73" s="7">
        <f t="shared" ref="C73:G73" si="31">C72</f>
        <v>32</v>
      </c>
      <c r="D73" s="146" t="str">
        <f t="shared" si="31"/>
        <v>Distribution Utility 2 (DU2)</v>
      </c>
      <c r="E73" s="146">
        <f t="shared" si="31"/>
        <v>0</v>
      </c>
      <c r="F73" s="108">
        <f t="shared" si="31"/>
        <v>0</v>
      </c>
      <c r="G73">
        <f t="shared" si="31"/>
        <v>0</v>
      </c>
      <c r="H73" s="16" t="str">
        <f>'C. Details of Existing PSAs'!O70</f>
        <v>MWh</v>
      </c>
      <c r="I73" s="166">
        <f>'C. Details of Existing PSAs'!P70</f>
        <v>0</v>
      </c>
      <c r="J73" s="166">
        <f>'C. Details of Existing PSAs'!Q70</f>
        <v>0</v>
      </c>
      <c r="K73" s="166">
        <f>'C. Details of Existing PSAs'!R70</f>
        <v>0</v>
      </c>
      <c r="L73" s="166">
        <f>'C. Details of Existing PSAs'!S70</f>
        <v>0</v>
      </c>
      <c r="M73" s="166">
        <f>'C. Details of Existing PSAs'!T70</f>
        <v>0</v>
      </c>
      <c r="N73" s="166">
        <f>'C. Details of Existing PSAs'!U70</f>
        <v>0</v>
      </c>
      <c r="O73" s="166">
        <f>'C. Details of Existing PSAs'!V70</f>
        <v>0</v>
      </c>
      <c r="P73" s="166">
        <f>'C. Details of Existing PSAs'!W70</f>
        <v>0</v>
      </c>
      <c r="Q73" s="166">
        <f>'C. Details of Existing PSAs'!X70</f>
        <v>0</v>
      </c>
      <c r="R73" s="166">
        <f>'C. Details of Existing PSAs'!Y70</f>
        <v>0</v>
      </c>
      <c r="S73" s="166">
        <f>'C. Details of Existing PSAs'!Z70</f>
        <v>0</v>
      </c>
      <c r="T73" s="166">
        <f>'C. Details of Existing PSAs'!AA70</f>
        <v>0</v>
      </c>
      <c r="U73" s="166">
        <f>'C. Details of Existing PSAs'!AB70</f>
        <v>0</v>
      </c>
      <c r="V73" s="166">
        <f>'C. Details of Existing PSAs'!AC70</f>
        <v>0</v>
      </c>
      <c r="W73" s="166">
        <f>'C. Details of Existing PSAs'!AD70</f>
        <v>0</v>
      </c>
      <c r="X73" s="166">
        <f>'C. Details of Existing PSAs'!AE70</f>
        <v>0</v>
      </c>
      <c r="Y73" s="166">
        <f>'C. Details of Existing PSAs'!AF70</f>
        <v>0</v>
      </c>
      <c r="Z73" s="166">
        <f>'C. Details of Existing PSAs'!AG70</f>
        <v>0</v>
      </c>
      <c r="AA73" s="166">
        <f>'C. Details of Existing PSAs'!AH70</f>
        <v>0</v>
      </c>
      <c r="AB73" s="166">
        <f>'C. Details of Existing PSAs'!AI70</f>
        <v>0</v>
      </c>
      <c r="AC73" s="166">
        <f>'C. Details of Existing PSAs'!AJ70</f>
        <v>0</v>
      </c>
      <c r="AD73" s="166"/>
      <c r="AE73" s="16" t="str">
        <f t="shared" si="0"/>
        <v>FALSE</v>
      </c>
    </row>
    <row r="74" spans="3:31" ht="28.8" x14ac:dyDescent="0.3">
      <c r="C74" s="7">
        <f>'C. Details of Existing PSAs'!C71</f>
        <v>33</v>
      </c>
      <c r="D74" s="146" t="str">
        <f>'C. Details of Existing PSAs'!D71</f>
        <v>Distribution Utility 2 (DU2)</v>
      </c>
      <c r="E74" s="146">
        <f>'C. Details of Existing PSAs'!E71</f>
        <v>0</v>
      </c>
      <c r="F74" s="108">
        <f>'C. Details of Existing PSAs'!F71</f>
        <v>0</v>
      </c>
      <c r="G74">
        <f>'C. Details of Existing PSAs'!G71</f>
        <v>0</v>
      </c>
      <c r="H74" s="16" t="str">
        <f>'C. Details of Existing PSAs'!O71</f>
        <v>MW</v>
      </c>
      <c r="I74" s="166">
        <f>'C. Details of Existing PSAs'!P71</f>
        <v>0</v>
      </c>
      <c r="J74" s="166">
        <f>'C. Details of Existing PSAs'!Q71</f>
        <v>0</v>
      </c>
      <c r="K74" s="166">
        <f>'C. Details of Existing PSAs'!R71</f>
        <v>0</v>
      </c>
      <c r="L74" s="166">
        <f>'C. Details of Existing PSAs'!S71</f>
        <v>0</v>
      </c>
      <c r="M74" s="166">
        <f>'C. Details of Existing PSAs'!T71</f>
        <v>0</v>
      </c>
      <c r="N74" s="166">
        <f>'C. Details of Existing PSAs'!U71</f>
        <v>0</v>
      </c>
      <c r="O74" s="166">
        <f>'C. Details of Existing PSAs'!V71</f>
        <v>0</v>
      </c>
      <c r="P74" s="166">
        <f>'C. Details of Existing PSAs'!W71</f>
        <v>0</v>
      </c>
      <c r="Q74" s="166">
        <f>'C. Details of Existing PSAs'!X71</f>
        <v>0</v>
      </c>
      <c r="R74" s="166">
        <f>'C. Details of Existing PSAs'!Y71</f>
        <v>0</v>
      </c>
      <c r="S74" s="166">
        <f>'C. Details of Existing PSAs'!Z71</f>
        <v>0</v>
      </c>
      <c r="T74" s="166">
        <f>'C. Details of Existing PSAs'!AA71</f>
        <v>0</v>
      </c>
      <c r="U74" s="166">
        <f>'C. Details of Existing PSAs'!AB71</f>
        <v>0</v>
      </c>
      <c r="V74" s="166">
        <f>'C. Details of Existing PSAs'!AC71</f>
        <v>0</v>
      </c>
      <c r="W74" s="166">
        <f>'C. Details of Existing PSAs'!AD71</f>
        <v>0</v>
      </c>
      <c r="X74" s="166">
        <f>'C. Details of Existing PSAs'!AE71</f>
        <v>0</v>
      </c>
      <c r="Y74" s="166">
        <f>'C. Details of Existing PSAs'!AF71</f>
        <v>0</v>
      </c>
      <c r="Z74" s="166">
        <f>'C. Details of Existing PSAs'!AG71</f>
        <v>0</v>
      </c>
      <c r="AA74" s="166">
        <f>'C. Details of Existing PSAs'!AH71</f>
        <v>0</v>
      </c>
      <c r="AB74" s="166">
        <f>'C. Details of Existing PSAs'!AI71</f>
        <v>0</v>
      </c>
      <c r="AC74" s="166">
        <f>'C. Details of Existing PSAs'!AJ71</f>
        <v>0</v>
      </c>
      <c r="AD74" s="166"/>
      <c r="AE74" s="16" t="str">
        <f t="shared" si="0"/>
        <v>FALSE</v>
      </c>
    </row>
    <row r="75" spans="3:31" ht="28.8" x14ac:dyDescent="0.3">
      <c r="C75" s="7">
        <f t="shared" ref="C75:G75" si="32">C74</f>
        <v>33</v>
      </c>
      <c r="D75" s="146" t="str">
        <f t="shared" si="32"/>
        <v>Distribution Utility 2 (DU2)</v>
      </c>
      <c r="E75" s="146">
        <f t="shared" si="32"/>
        <v>0</v>
      </c>
      <c r="F75" s="108">
        <f t="shared" si="32"/>
        <v>0</v>
      </c>
      <c r="G75">
        <f t="shared" si="32"/>
        <v>0</v>
      </c>
      <c r="H75" s="16" t="str">
        <f>'C. Details of Existing PSAs'!O72</f>
        <v>MWh</v>
      </c>
      <c r="I75" s="166">
        <f>'C. Details of Existing PSAs'!P72</f>
        <v>0</v>
      </c>
      <c r="J75" s="166">
        <f>'C. Details of Existing PSAs'!Q72</f>
        <v>0</v>
      </c>
      <c r="K75" s="166">
        <f>'C. Details of Existing PSAs'!R72</f>
        <v>0</v>
      </c>
      <c r="L75" s="166">
        <f>'C. Details of Existing PSAs'!S72</f>
        <v>0</v>
      </c>
      <c r="M75" s="166">
        <f>'C. Details of Existing PSAs'!T72</f>
        <v>0</v>
      </c>
      <c r="N75" s="166">
        <f>'C. Details of Existing PSAs'!U72</f>
        <v>0</v>
      </c>
      <c r="O75" s="166">
        <f>'C. Details of Existing PSAs'!V72</f>
        <v>0</v>
      </c>
      <c r="P75" s="166">
        <f>'C. Details of Existing PSAs'!W72</f>
        <v>0</v>
      </c>
      <c r="Q75" s="166">
        <f>'C. Details of Existing PSAs'!X72</f>
        <v>0</v>
      </c>
      <c r="R75" s="166">
        <f>'C. Details of Existing PSAs'!Y72</f>
        <v>0</v>
      </c>
      <c r="S75" s="166">
        <f>'C. Details of Existing PSAs'!Z72</f>
        <v>0</v>
      </c>
      <c r="T75" s="166">
        <f>'C. Details of Existing PSAs'!AA72</f>
        <v>0</v>
      </c>
      <c r="U75" s="166">
        <f>'C. Details of Existing PSAs'!AB72</f>
        <v>0</v>
      </c>
      <c r="V75" s="166">
        <f>'C. Details of Existing PSAs'!AC72</f>
        <v>0</v>
      </c>
      <c r="W75" s="166">
        <f>'C. Details of Existing PSAs'!AD72</f>
        <v>0</v>
      </c>
      <c r="X75" s="166">
        <f>'C. Details of Existing PSAs'!AE72</f>
        <v>0</v>
      </c>
      <c r="Y75" s="166">
        <f>'C. Details of Existing PSAs'!AF72</f>
        <v>0</v>
      </c>
      <c r="Z75" s="166">
        <f>'C. Details of Existing PSAs'!AG72</f>
        <v>0</v>
      </c>
      <c r="AA75" s="166">
        <f>'C. Details of Existing PSAs'!AH72</f>
        <v>0</v>
      </c>
      <c r="AB75" s="166">
        <f>'C. Details of Existing PSAs'!AI72</f>
        <v>0</v>
      </c>
      <c r="AC75" s="166">
        <f>'C. Details of Existing PSAs'!AJ72</f>
        <v>0</v>
      </c>
      <c r="AD75" s="166"/>
      <c r="AE75" s="16" t="str">
        <f t="shared" ref="AE75:AE129" si="33">IF((SUM(I75:AC75)&gt;0)*(H75="MWh"),"TRUE","FALSE")</f>
        <v>FALSE</v>
      </c>
    </row>
    <row r="76" spans="3:31" ht="28.8" x14ac:dyDescent="0.3">
      <c r="C76" s="7">
        <f>'C. Details of Existing PSAs'!C73</f>
        <v>34</v>
      </c>
      <c r="D76" s="146" t="str">
        <f>'C. Details of Existing PSAs'!D73</f>
        <v>Distribution Utility 2 (DU2)</v>
      </c>
      <c r="E76" s="146">
        <f>'C. Details of Existing PSAs'!E73</f>
        <v>0</v>
      </c>
      <c r="F76" s="108">
        <f>'C. Details of Existing PSAs'!F73</f>
        <v>0</v>
      </c>
      <c r="G76">
        <f>'C. Details of Existing PSAs'!G73</f>
        <v>0</v>
      </c>
      <c r="H76" s="16" t="str">
        <f>'C. Details of Existing PSAs'!O73</f>
        <v>MW</v>
      </c>
      <c r="I76" s="166">
        <f>'C. Details of Existing PSAs'!P73</f>
        <v>0</v>
      </c>
      <c r="J76" s="166">
        <f>'C. Details of Existing PSAs'!Q73</f>
        <v>0</v>
      </c>
      <c r="K76" s="166">
        <f>'C. Details of Existing PSAs'!R73</f>
        <v>0</v>
      </c>
      <c r="L76" s="166">
        <f>'C. Details of Existing PSAs'!S73</f>
        <v>0</v>
      </c>
      <c r="M76" s="166">
        <f>'C. Details of Existing PSAs'!T73</f>
        <v>0</v>
      </c>
      <c r="N76" s="166">
        <f>'C. Details of Existing PSAs'!U73</f>
        <v>0</v>
      </c>
      <c r="O76" s="166">
        <f>'C. Details of Existing PSAs'!V73</f>
        <v>0</v>
      </c>
      <c r="P76" s="166">
        <f>'C. Details of Existing PSAs'!W73</f>
        <v>0</v>
      </c>
      <c r="Q76" s="166">
        <f>'C. Details of Existing PSAs'!X73</f>
        <v>0</v>
      </c>
      <c r="R76" s="166">
        <f>'C. Details of Existing PSAs'!Y73</f>
        <v>0</v>
      </c>
      <c r="S76" s="166">
        <f>'C. Details of Existing PSAs'!Z73</f>
        <v>0</v>
      </c>
      <c r="T76" s="166">
        <f>'C. Details of Existing PSAs'!AA73</f>
        <v>0</v>
      </c>
      <c r="U76" s="166">
        <f>'C. Details of Existing PSAs'!AB73</f>
        <v>0</v>
      </c>
      <c r="V76" s="166">
        <f>'C. Details of Existing PSAs'!AC73</f>
        <v>0</v>
      </c>
      <c r="W76" s="166">
        <f>'C. Details of Existing PSAs'!AD73</f>
        <v>0</v>
      </c>
      <c r="X76" s="166">
        <f>'C. Details of Existing PSAs'!AE73</f>
        <v>0</v>
      </c>
      <c r="Y76" s="166">
        <f>'C. Details of Existing PSAs'!AF73</f>
        <v>0</v>
      </c>
      <c r="Z76" s="166">
        <f>'C. Details of Existing PSAs'!AG73</f>
        <v>0</v>
      </c>
      <c r="AA76" s="166">
        <f>'C. Details of Existing PSAs'!AH73</f>
        <v>0</v>
      </c>
      <c r="AB76" s="166">
        <f>'C. Details of Existing PSAs'!AI73</f>
        <v>0</v>
      </c>
      <c r="AC76" s="166">
        <f>'C. Details of Existing PSAs'!AJ73</f>
        <v>0</v>
      </c>
      <c r="AD76" s="166"/>
      <c r="AE76" s="16" t="str">
        <f t="shared" si="33"/>
        <v>FALSE</v>
      </c>
    </row>
    <row r="77" spans="3:31" ht="28.8" x14ac:dyDescent="0.3">
      <c r="C77" s="7">
        <f t="shared" ref="C77:G77" si="34">C76</f>
        <v>34</v>
      </c>
      <c r="D77" s="146" t="str">
        <f t="shared" si="34"/>
        <v>Distribution Utility 2 (DU2)</v>
      </c>
      <c r="E77" s="146">
        <f t="shared" si="34"/>
        <v>0</v>
      </c>
      <c r="F77" s="108">
        <f t="shared" si="34"/>
        <v>0</v>
      </c>
      <c r="G77">
        <f t="shared" si="34"/>
        <v>0</v>
      </c>
      <c r="H77" s="16" t="str">
        <f>'C. Details of Existing PSAs'!O74</f>
        <v>MWh</v>
      </c>
      <c r="I77" s="166">
        <f>'C. Details of Existing PSAs'!P74</f>
        <v>0</v>
      </c>
      <c r="J77" s="166">
        <f>'C. Details of Existing PSAs'!Q74</f>
        <v>0</v>
      </c>
      <c r="K77" s="166">
        <f>'C. Details of Existing PSAs'!R74</f>
        <v>0</v>
      </c>
      <c r="L77" s="166">
        <f>'C. Details of Existing PSAs'!S74</f>
        <v>0</v>
      </c>
      <c r="M77" s="166">
        <f>'C. Details of Existing PSAs'!T74</f>
        <v>0</v>
      </c>
      <c r="N77" s="166">
        <f>'C. Details of Existing PSAs'!U74</f>
        <v>0</v>
      </c>
      <c r="O77" s="166">
        <f>'C. Details of Existing PSAs'!V74</f>
        <v>0</v>
      </c>
      <c r="P77" s="166">
        <f>'C. Details of Existing PSAs'!W74</f>
        <v>0</v>
      </c>
      <c r="Q77" s="166">
        <f>'C. Details of Existing PSAs'!X74</f>
        <v>0</v>
      </c>
      <c r="R77" s="166">
        <f>'C. Details of Existing PSAs'!Y74</f>
        <v>0</v>
      </c>
      <c r="S77" s="166">
        <f>'C. Details of Existing PSAs'!Z74</f>
        <v>0</v>
      </c>
      <c r="T77" s="166">
        <f>'C. Details of Existing PSAs'!AA74</f>
        <v>0</v>
      </c>
      <c r="U77" s="166">
        <f>'C. Details of Existing PSAs'!AB74</f>
        <v>0</v>
      </c>
      <c r="V77" s="166">
        <f>'C. Details of Existing PSAs'!AC74</f>
        <v>0</v>
      </c>
      <c r="W77" s="166">
        <f>'C. Details of Existing PSAs'!AD74</f>
        <v>0</v>
      </c>
      <c r="X77" s="166">
        <f>'C. Details of Existing PSAs'!AE74</f>
        <v>0</v>
      </c>
      <c r="Y77" s="166">
        <f>'C. Details of Existing PSAs'!AF74</f>
        <v>0</v>
      </c>
      <c r="Z77" s="166">
        <f>'C. Details of Existing PSAs'!AG74</f>
        <v>0</v>
      </c>
      <c r="AA77" s="166">
        <f>'C. Details of Existing PSAs'!AH74</f>
        <v>0</v>
      </c>
      <c r="AB77" s="166">
        <f>'C. Details of Existing PSAs'!AI74</f>
        <v>0</v>
      </c>
      <c r="AC77" s="166">
        <f>'C. Details of Existing PSAs'!AJ74</f>
        <v>0</v>
      </c>
      <c r="AD77" s="166"/>
      <c r="AE77" s="16" t="str">
        <f t="shared" si="33"/>
        <v>FALSE</v>
      </c>
    </row>
    <row r="78" spans="3:31" ht="28.8" x14ac:dyDescent="0.3">
      <c r="C78" s="7">
        <f>'C. Details of Existing PSAs'!C75</f>
        <v>35</v>
      </c>
      <c r="D78" s="146" t="str">
        <f>'C. Details of Existing PSAs'!D75</f>
        <v>Distribution Utility 2 (DU2)</v>
      </c>
      <c r="E78" s="146">
        <f>'C. Details of Existing PSAs'!E75</f>
        <v>0</v>
      </c>
      <c r="F78" s="108">
        <f>'C. Details of Existing PSAs'!F75</f>
        <v>0</v>
      </c>
      <c r="G78">
        <f>'C. Details of Existing PSAs'!G75</f>
        <v>0</v>
      </c>
      <c r="H78" s="16" t="str">
        <f>'C. Details of Existing PSAs'!O75</f>
        <v>MW</v>
      </c>
      <c r="I78" s="166">
        <f>'C. Details of Existing PSAs'!P75</f>
        <v>0</v>
      </c>
      <c r="J78" s="166">
        <f>'C. Details of Existing PSAs'!Q75</f>
        <v>0</v>
      </c>
      <c r="K78" s="166">
        <f>'C. Details of Existing PSAs'!R75</f>
        <v>0</v>
      </c>
      <c r="L78" s="166">
        <f>'C. Details of Existing PSAs'!S75</f>
        <v>0</v>
      </c>
      <c r="M78" s="166">
        <f>'C. Details of Existing PSAs'!T75</f>
        <v>0</v>
      </c>
      <c r="N78" s="166">
        <f>'C. Details of Existing PSAs'!U75</f>
        <v>0</v>
      </c>
      <c r="O78" s="166">
        <f>'C. Details of Existing PSAs'!V75</f>
        <v>0</v>
      </c>
      <c r="P78" s="166">
        <f>'C. Details of Existing PSAs'!W75</f>
        <v>0</v>
      </c>
      <c r="Q78" s="166">
        <f>'C. Details of Existing PSAs'!X75</f>
        <v>0</v>
      </c>
      <c r="R78" s="166">
        <f>'C. Details of Existing PSAs'!Y75</f>
        <v>0</v>
      </c>
      <c r="S78" s="166">
        <f>'C. Details of Existing PSAs'!Z75</f>
        <v>0</v>
      </c>
      <c r="T78" s="166">
        <f>'C. Details of Existing PSAs'!AA75</f>
        <v>0</v>
      </c>
      <c r="U78" s="166">
        <f>'C. Details of Existing PSAs'!AB75</f>
        <v>0</v>
      </c>
      <c r="V78" s="166">
        <f>'C. Details of Existing PSAs'!AC75</f>
        <v>0</v>
      </c>
      <c r="W78" s="166">
        <f>'C. Details of Existing PSAs'!AD75</f>
        <v>0</v>
      </c>
      <c r="X78" s="166">
        <f>'C. Details of Existing PSAs'!AE75</f>
        <v>0</v>
      </c>
      <c r="Y78" s="166">
        <f>'C. Details of Existing PSAs'!AF75</f>
        <v>0</v>
      </c>
      <c r="Z78" s="166">
        <f>'C. Details of Existing PSAs'!AG75</f>
        <v>0</v>
      </c>
      <c r="AA78" s="166">
        <f>'C. Details of Existing PSAs'!AH75</f>
        <v>0</v>
      </c>
      <c r="AB78" s="166">
        <f>'C. Details of Existing PSAs'!AI75</f>
        <v>0</v>
      </c>
      <c r="AC78" s="166">
        <f>'C. Details of Existing PSAs'!AJ75</f>
        <v>0</v>
      </c>
      <c r="AD78" s="166"/>
      <c r="AE78" s="16" t="str">
        <f t="shared" si="33"/>
        <v>FALSE</v>
      </c>
    </row>
    <row r="79" spans="3:31" ht="28.8" x14ac:dyDescent="0.3">
      <c r="C79" s="7">
        <f t="shared" ref="C79:G79" si="35">C78</f>
        <v>35</v>
      </c>
      <c r="D79" s="146" t="str">
        <f t="shared" si="35"/>
        <v>Distribution Utility 2 (DU2)</v>
      </c>
      <c r="E79" s="146">
        <f t="shared" si="35"/>
        <v>0</v>
      </c>
      <c r="F79" s="108">
        <f t="shared" si="35"/>
        <v>0</v>
      </c>
      <c r="G79">
        <f t="shared" si="35"/>
        <v>0</v>
      </c>
      <c r="H79" s="16" t="str">
        <f>'C. Details of Existing PSAs'!O76</f>
        <v>MWh</v>
      </c>
      <c r="I79" s="166">
        <f>'C. Details of Existing PSAs'!P76</f>
        <v>0</v>
      </c>
      <c r="J79" s="166">
        <f>'C. Details of Existing PSAs'!Q76</f>
        <v>0</v>
      </c>
      <c r="K79" s="166">
        <f>'C. Details of Existing PSAs'!R76</f>
        <v>0</v>
      </c>
      <c r="L79" s="166">
        <f>'C. Details of Existing PSAs'!S76</f>
        <v>0</v>
      </c>
      <c r="M79" s="166">
        <f>'C. Details of Existing PSAs'!T76</f>
        <v>0</v>
      </c>
      <c r="N79" s="166">
        <f>'C. Details of Existing PSAs'!U76</f>
        <v>0</v>
      </c>
      <c r="O79" s="166">
        <f>'C. Details of Existing PSAs'!V76</f>
        <v>0</v>
      </c>
      <c r="P79" s="166">
        <f>'C. Details of Existing PSAs'!W76</f>
        <v>0</v>
      </c>
      <c r="Q79" s="166">
        <f>'C. Details of Existing PSAs'!X76</f>
        <v>0</v>
      </c>
      <c r="R79" s="166">
        <f>'C. Details of Existing PSAs'!Y76</f>
        <v>0</v>
      </c>
      <c r="S79" s="166">
        <f>'C. Details of Existing PSAs'!Z76</f>
        <v>0</v>
      </c>
      <c r="T79" s="166">
        <f>'C. Details of Existing PSAs'!AA76</f>
        <v>0</v>
      </c>
      <c r="U79" s="166">
        <f>'C. Details of Existing PSAs'!AB76</f>
        <v>0</v>
      </c>
      <c r="V79" s="166">
        <f>'C. Details of Existing PSAs'!AC76</f>
        <v>0</v>
      </c>
      <c r="W79" s="166">
        <f>'C. Details of Existing PSAs'!AD76</f>
        <v>0</v>
      </c>
      <c r="X79" s="166">
        <f>'C. Details of Existing PSAs'!AE76</f>
        <v>0</v>
      </c>
      <c r="Y79" s="166">
        <f>'C. Details of Existing PSAs'!AF76</f>
        <v>0</v>
      </c>
      <c r="Z79" s="166">
        <f>'C. Details of Existing PSAs'!AG76</f>
        <v>0</v>
      </c>
      <c r="AA79" s="166">
        <f>'C. Details of Existing PSAs'!AH76</f>
        <v>0</v>
      </c>
      <c r="AB79" s="166">
        <f>'C. Details of Existing PSAs'!AI76</f>
        <v>0</v>
      </c>
      <c r="AC79" s="166">
        <f>'C. Details of Existing PSAs'!AJ76</f>
        <v>0</v>
      </c>
      <c r="AD79" s="166"/>
      <c r="AE79" s="16" t="str">
        <f t="shared" si="33"/>
        <v>FALSE</v>
      </c>
    </row>
    <row r="80" spans="3:31" ht="28.8" x14ac:dyDescent="0.3">
      <c r="C80" s="7">
        <f>'C. Details of Existing PSAs'!C77</f>
        <v>36</v>
      </c>
      <c r="D80" s="146" t="str">
        <f>'C. Details of Existing PSAs'!D77</f>
        <v>Distribution Utility 2 (DU2)</v>
      </c>
      <c r="E80" s="146">
        <f>'C. Details of Existing PSAs'!E77</f>
        <v>0</v>
      </c>
      <c r="F80" s="108">
        <f>'C. Details of Existing PSAs'!F77</f>
        <v>0</v>
      </c>
      <c r="G80">
        <f>'C. Details of Existing PSAs'!G77</f>
        <v>0</v>
      </c>
      <c r="H80" s="16" t="str">
        <f>'C. Details of Existing PSAs'!O77</f>
        <v>MW</v>
      </c>
      <c r="I80" s="166">
        <f>'C. Details of Existing PSAs'!P77</f>
        <v>0</v>
      </c>
      <c r="J80" s="166">
        <f>'C. Details of Existing PSAs'!Q77</f>
        <v>0</v>
      </c>
      <c r="K80" s="166">
        <f>'C. Details of Existing PSAs'!R77</f>
        <v>0</v>
      </c>
      <c r="L80" s="166">
        <f>'C. Details of Existing PSAs'!S77</f>
        <v>0</v>
      </c>
      <c r="M80" s="166">
        <f>'C. Details of Existing PSAs'!T77</f>
        <v>0</v>
      </c>
      <c r="N80" s="166">
        <f>'C. Details of Existing PSAs'!U77</f>
        <v>0</v>
      </c>
      <c r="O80" s="166">
        <f>'C. Details of Existing PSAs'!V77</f>
        <v>0</v>
      </c>
      <c r="P80" s="166">
        <f>'C. Details of Existing PSAs'!W77</f>
        <v>0</v>
      </c>
      <c r="Q80" s="166">
        <f>'C. Details of Existing PSAs'!X77</f>
        <v>0</v>
      </c>
      <c r="R80" s="166">
        <f>'C. Details of Existing PSAs'!Y77</f>
        <v>0</v>
      </c>
      <c r="S80" s="166">
        <f>'C. Details of Existing PSAs'!Z77</f>
        <v>0</v>
      </c>
      <c r="T80" s="166">
        <f>'C. Details of Existing PSAs'!AA77</f>
        <v>0</v>
      </c>
      <c r="U80" s="166">
        <f>'C. Details of Existing PSAs'!AB77</f>
        <v>0</v>
      </c>
      <c r="V80" s="166">
        <f>'C. Details of Existing PSAs'!AC77</f>
        <v>0</v>
      </c>
      <c r="W80" s="166">
        <f>'C. Details of Existing PSAs'!AD77</f>
        <v>0</v>
      </c>
      <c r="X80" s="166">
        <f>'C. Details of Existing PSAs'!AE77</f>
        <v>0</v>
      </c>
      <c r="Y80" s="166">
        <f>'C. Details of Existing PSAs'!AF77</f>
        <v>0</v>
      </c>
      <c r="Z80" s="166">
        <f>'C. Details of Existing PSAs'!AG77</f>
        <v>0</v>
      </c>
      <c r="AA80" s="166">
        <f>'C. Details of Existing PSAs'!AH77</f>
        <v>0</v>
      </c>
      <c r="AB80" s="166">
        <f>'C. Details of Existing PSAs'!AI77</f>
        <v>0</v>
      </c>
      <c r="AC80" s="166">
        <f>'C. Details of Existing PSAs'!AJ77</f>
        <v>0</v>
      </c>
      <c r="AD80" s="166"/>
      <c r="AE80" s="16" t="str">
        <f t="shared" si="33"/>
        <v>FALSE</v>
      </c>
    </row>
    <row r="81" spans="3:31" ht="28.8" x14ac:dyDescent="0.3">
      <c r="C81" s="7">
        <f t="shared" ref="C81:G81" si="36">C80</f>
        <v>36</v>
      </c>
      <c r="D81" s="146" t="str">
        <f t="shared" si="36"/>
        <v>Distribution Utility 2 (DU2)</v>
      </c>
      <c r="E81" s="146">
        <f t="shared" si="36"/>
        <v>0</v>
      </c>
      <c r="F81" s="108">
        <f t="shared" si="36"/>
        <v>0</v>
      </c>
      <c r="G81">
        <f t="shared" si="36"/>
        <v>0</v>
      </c>
      <c r="H81" s="16" t="str">
        <f>'C. Details of Existing PSAs'!O78</f>
        <v>MWh</v>
      </c>
      <c r="I81" s="166">
        <f>'C. Details of Existing PSAs'!P78</f>
        <v>0</v>
      </c>
      <c r="J81" s="166">
        <f>'C. Details of Existing PSAs'!Q78</f>
        <v>0</v>
      </c>
      <c r="K81" s="166">
        <f>'C. Details of Existing PSAs'!R78</f>
        <v>0</v>
      </c>
      <c r="L81" s="166">
        <f>'C. Details of Existing PSAs'!S78</f>
        <v>0</v>
      </c>
      <c r="M81" s="166">
        <f>'C. Details of Existing PSAs'!T78</f>
        <v>0</v>
      </c>
      <c r="N81" s="166">
        <f>'C. Details of Existing PSAs'!U78</f>
        <v>0</v>
      </c>
      <c r="O81" s="166">
        <f>'C. Details of Existing PSAs'!V78</f>
        <v>0</v>
      </c>
      <c r="P81" s="166">
        <f>'C. Details of Existing PSAs'!W78</f>
        <v>0</v>
      </c>
      <c r="Q81" s="166">
        <f>'C. Details of Existing PSAs'!X78</f>
        <v>0</v>
      </c>
      <c r="R81" s="166">
        <f>'C. Details of Existing PSAs'!Y78</f>
        <v>0</v>
      </c>
      <c r="S81" s="166">
        <f>'C. Details of Existing PSAs'!Z78</f>
        <v>0</v>
      </c>
      <c r="T81" s="166">
        <f>'C. Details of Existing PSAs'!AA78</f>
        <v>0</v>
      </c>
      <c r="U81" s="166">
        <f>'C. Details of Existing PSAs'!AB78</f>
        <v>0</v>
      </c>
      <c r="V81" s="166">
        <f>'C. Details of Existing PSAs'!AC78</f>
        <v>0</v>
      </c>
      <c r="W81" s="166">
        <f>'C. Details of Existing PSAs'!AD78</f>
        <v>0</v>
      </c>
      <c r="X81" s="166">
        <f>'C. Details of Existing PSAs'!AE78</f>
        <v>0</v>
      </c>
      <c r="Y81" s="166">
        <f>'C. Details of Existing PSAs'!AF78</f>
        <v>0</v>
      </c>
      <c r="Z81" s="166">
        <f>'C. Details of Existing PSAs'!AG78</f>
        <v>0</v>
      </c>
      <c r="AA81" s="166">
        <f>'C. Details of Existing PSAs'!AH78</f>
        <v>0</v>
      </c>
      <c r="AB81" s="166">
        <f>'C. Details of Existing PSAs'!AI78</f>
        <v>0</v>
      </c>
      <c r="AC81" s="166">
        <f>'C. Details of Existing PSAs'!AJ78</f>
        <v>0</v>
      </c>
      <c r="AD81" s="166"/>
      <c r="AE81" s="16" t="str">
        <f t="shared" si="33"/>
        <v>FALSE</v>
      </c>
    </row>
    <row r="82" spans="3:31" ht="28.8" x14ac:dyDescent="0.3">
      <c r="C82" s="7">
        <f>'C. Details of Existing PSAs'!C79</f>
        <v>37</v>
      </c>
      <c r="D82" s="146" t="str">
        <f>'C. Details of Existing PSAs'!D79</f>
        <v>Distribution Utility 2 (DU2)</v>
      </c>
      <c r="E82" s="146">
        <f>'C. Details of Existing PSAs'!E79</f>
        <v>0</v>
      </c>
      <c r="F82" s="108">
        <f>'C. Details of Existing PSAs'!F79</f>
        <v>0</v>
      </c>
      <c r="G82">
        <f>'C. Details of Existing PSAs'!G79</f>
        <v>0</v>
      </c>
      <c r="H82" s="16" t="str">
        <f>'C. Details of Existing PSAs'!O79</f>
        <v>MW</v>
      </c>
      <c r="I82" s="166">
        <f>'C. Details of Existing PSAs'!P79</f>
        <v>0</v>
      </c>
      <c r="J82" s="166">
        <f>'C. Details of Existing PSAs'!Q79</f>
        <v>0</v>
      </c>
      <c r="K82" s="166">
        <f>'C. Details of Existing PSAs'!R79</f>
        <v>0</v>
      </c>
      <c r="L82" s="166">
        <f>'C. Details of Existing PSAs'!S79</f>
        <v>0</v>
      </c>
      <c r="M82" s="166">
        <f>'C. Details of Existing PSAs'!T79</f>
        <v>0</v>
      </c>
      <c r="N82" s="166">
        <f>'C. Details of Existing PSAs'!U79</f>
        <v>0</v>
      </c>
      <c r="O82" s="166">
        <f>'C. Details of Existing PSAs'!V79</f>
        <v>0</v>
      </c>
      <c r="P82" s="166">
        <f>'C. Details of Existing PSAs'!W79</f>
        <v>0</v>
      </c>
      <c r="Q82" s="166">
        <f>'C. Details of Existing PSAs'!X79</f>
        <v>0</v>
      </c>
      <c r="R82" s="166">
        <f>'C. Details of Existing PSAs'!Y79</f>
        <v>0</v>
      </c>
      <c r="S82" s="166">
        <f>'C. Details of Existing PSAs'!Z79</f>
        <v>0</v>
      </c>
      <c r="T82" s="166">
        <f>'C. Details of Existing PSAs'!AA79</f>
        <v>0</v>
      </c>
      <c r="U82" s="166">
        <f>'C. Details of Existing PSAs'!AB79</f>
        <v>0</v>
      </c>
      <c r="V82" s="166">
        <f>'C. Details of Existing PSAs'!AC79</f>
        <v>0</v>
      </c>
      <c r="W82" s="166">
        <f>'C. Details of Existing PSAs'!AD79</f>
        <v>0</v>
      </c>
      <c r="X82" s="166">
        <f>'C. Details of Existing PSAs'!AE79</f>
        <v>0</v>
      </c>
      <c r="Y82" s="166">
        <f>'C. Details of Existing PSAs'!AF79</f>
        <v>0</v>
      </c>
      <c r="Z82" s="166">
        <f>'C. Details of Existing PSAs'!AG79</f>
        <v>0</v>
      </c>
      <c r="AA82" s="166">
        <f>'C. Details of Existing PSAs'!AH79</f>
        <v>0</v>
      </c>
      <c r="AB82" s="166">
        <f>'C. Details of Existing PSAs'!AI79</f>
        <v>0</v>
      </c>
      <c r="AC82" s="166">
        <f>'C. Details of Existing PSAs'!AJ79</f>
        <v>0</v>
      </c>
      <c r="AD82" s="166"/>
      <c r="AE82" s="16" t="str">
        <f t="shared" si="33"/>
        <v>FALSE</v>
      </c>
    </row>
    <row r="83" spans="3:31" ht="28.8" x14ac:dyDescent="0.3">
      <c r="C83" s="7">
        <f t="shared" ref="C83:G83" si="37">C82</f>
        <v>37</v>
      </c>
      <c r="D83" s="146" t="str">
        <f t="shared" si="37"/>
        <v>Distribution Utility 2 (DU2)</v>
      </c>
      <c r="E83" s="146">
        <f t="shared" si="37"/>
        <v>0</v>
      </c>
      <c r="F83" s="108">
        <f t="shared" si="37"/>
        <v>0</v>
      </c>
      <c r="G83">
        <f t="shared" si="37"/>
        <v>0</v>
      </c>
      <c r="H83" s="16" t="str">
        <f>'C. Details of Existing PSAs'!O80</f>
        <v>MWh</v>
      </c>
      <c r="I83" s="166">
        <f>'C. Details of Existing PSAs'!P80</f>
        <v>0</v>
      </c>
      <c r="J83" s="166">
        <f>'C. Details of Existing PSAs'!Q80</f>
        <v>0</v>
      </c>
      <c r="K83" s="166">
        <f>'C. Details of Existing PSAs'!R80</f>
        <v>0</v>
      </c>
      <c r="L83" s="166">
        <f>'C. Details of Existing PSAs'!S80</f>
        <v>0</v>
      </c>
      <c r="M83" s="166">
        <f>'C. Details of Existing PSAs'!T80</f>
        <v>0</v>
      </c>
      <c r="N83" s="166">
        <f>'C. Details of Existing PSAs'!U80</f>
        <v>0</v>
      </c>
      <c r="O83" s="166">
        <f>'C. Details of Existing PSAs'!V80</f>
        <v>0</v>
      </c>
      <c r="P83" s="166">
        <f>'C. Details of Existing PSAs'!W80</f>
        <v>0</v>
      </c>
      <c r="Q83" s="166">
        <f>'C. Details of Existing PSAs'!X80</f>
        <v>0</v>
      </c>
      <c r="R83" s="166">
        <f>'C. Details of Existing PSAs'!Y80</f>
        <v>0</v>
      </c>
      <c r="S83" s="166">
        <f>'C. Details of Existing PSAs'!Z80</f>
        <v>0</v>
      </c>
      <c r="T83" s="166">
        <f>'C. Details of Existing PSAs'!AA80</f>
        <v>0</v>
      </c>
      <c r="U83" s="166">
        <f>'C. Details of Existing PSAs'!AB80</f>
        <v>0</v>
      </c>
      <c r="V83" s="166">
        <f>'C. Details of Existing PSAs'!AC80</f>
        <v>0</v>
      </c>
      <c r="W83" s="166">
        <f>'C. Details of Existing PSAs'!AD80</f>
        <v>0</v>
      </c>
      <c r="X83" s="166">
        <f>'C. Details of Existing PSAs'!AE80</f>
        <v>0</v>
      </c>
      <c r="Y83" s="166">
        <f>'C. Details of Existing PSAs'!AF80</f>
        <v>0</v>
      </c>
      <c r="Z83" s="166">
        <f>'C. Details of Existing PSAs'!AG80</f>
        <v>0</v>
      </c>
      <c r="AA83" s="166">
        <f>'C. Details of Existing PSAs'!AH80</f>
        <v>0</v>
      </c>
      <c r="AB83" s="166">
        <f>'C. Details of Existing PSAs'!AI80</f>
        <v>0</v>
      </c>
      <c r="AC83" s="166">
        <f>'C. Details of Existing PSAs'!AJ80</f>
        <v>0</v>
      </c>
      <c r="AD83" s="166"/>
      <c r="AE83" s="16" t="str">
        <f t="shared" si="33"/>
        <v>FALSE</v>
      </c>
    </row>
    <row r="84" spans="3:31" ht="28.8" x14ac:dyDescent="0.3">
      <c r="C84" s="7">
        <f>'C. Details of Existing PSAs'!C81</f>
        <v>38</v>
      </c>
      <c r="D84" s="146" t="str">
        <f>'C. Details of Existing PSAs'!D81</f>
        <v>Distribution Utility 2 (DU2)</v>
      </c>
      <c r="E84" s="146">
        <f>'C. Details of Existing PSAs'!E81</f>
        <v>0</v>
      </c>
      <c r="F84" s="108">
        <f>'C. Details of Existing PSAs'!F81</f>
        <v>0</v>
      </c>
      <c r="G84">
        <f>'C. Details of Existing PSAs'!G81</f>
        <v>0</v>
      </c>
      <c r="H84" s="16" t="str">
        <f>'C. Details of Existing PSAs'!O81</f>
        <v>MW</v>
      </c>
      <c r="I84" s="166">
        <f>'C. Details of Existing PSAs'!P81</f>
        <v>0</v>
      </c>
      <c r="J84" s="166">
        <f>'C. Details of Existing PSAs'!Q81</f>
        <v>0</v>
      </c>
      <c r="K84" s="166">
        <f>'C. Details of Existing PSAs'!R81</f>
        <v>0</v>
      </c>
      <c r="L84" s="166">
        <f>'C. Details of Existing PSAs'!S81</f>
        <v>0</v>
      </c>
      <c r="M84" s="166">
        <f>'C. Details of Existing PSAs'!T81</f>
        <v>0</v>
      </c>
      <c r="N84" s="166">
        <f>'C. Details of Existing PSAs'!U81</f>
        <v>0</v>
      </c>
      <c r="O84" s="166">
        <f>'C. Details of Existing PSAs'!V81</f>
        <v>0</v>
      </c>
      <c r="P84" s="166">
        <f>'C. Details of Existing PSAs'!W81</f>
        <v>0</v>
      </c>
      <c r="Q84" s="166">
        <f>'C. Details of Existing PSAs'!X81</f>
        <v>0</v>
      </c>
      <c r="R84" s="166">
        <f>'C. Details of Existing PSAs'!Y81</f>
        <v>0</v>
      </c>
      <c r="S84" s="166">
        <f>'C. Details of Existing PSAs'!Z81</f>
        <v>0</v>
      </c>
      <c r="T84" s="166">
        <f>'C. Details of Existing PSAs'!AA81</f>
        <v>0</v>
      </c>
      <c r="U84" s="166">
        <f>'C. Details of Existing PSAs'!AB81</f>
        <v>0</v>
      </c>
      <c r="V84" s="166">
        <f>'C. Details of Existing PSAs'!AC81</f>
        <v>0</v>
      </c>
      <c r="W84" s="166">
        <f>'C. Details of Existing PSAs'!AD81</f>
        <v>0</v>
      </c>
      <c r="X84" s="166">
        <f>'C. Details of Existing PSAs'!AE81</f>
        <v>0</v>
      </c>
      <c r="Y84" s="166">
        <f>'C. Details of Existing PSAs'!AF81</f>
        <v>0</v>
      </c>
      <c r="Z84" s="166">
        <f>'C. Details of Existing PSAs'!AG81</f>
        <v>0</v>
      </c>
      <c r="AA84" s="166">
        <f>'C. Details of Existing PSAs'!AH81</f>
        <v>0</v>
      </c>
      <c r="AB84" s="166">
        <f>'C. Details of Existing PSAs'!AI81</f>
        <v>0</v>
      </c>
      <c r="AC84" s="166">
        <f>'C. Details of Existing PSAs'!AJ81</f>
        <v>0</v>
      </c>
      <c r="AD84" s="166"/>
      <c r="AE84" s="16" t="str">
        <f t="shared" si="33"/>
        <v>FALSE</v>
      </c>
    </row>
    <row r="85" spans="3:31" ht="28.8" x14ac:dyDescent="0.3">
      <c r="C85" s="7">
        <f t="shared" ref="C85:G85" si="38">C84</f>
        <v>38</v>
      </c>
      <c r="D85" s="146" t="str">
        <f t="shared" si="38"/>
        <v>Distribution Utility 2 (DU2)</v>
      </c>
      <c r="E85" s="146">
        <f t="shared" si="38"/>
        <v>0</v>
      </c>
      <c r="F85" s="108">
        <f t="shared" si="38"/>
        <v>0</v>
      </c>
      <c r="G85">
        <f t="shared" si="38"/>
        <v>0</v>
      </c>
      <c r="H85" s="16" t="str">
        <f>'C. Details of Existing PSAs'!O82</f>
        <v>MWh</v>
      </c>
      <c r="I85" s="166">
        <f>'C. Details of Existing PSAs'!P82</f>
        <v>0</v>
      </c>
      <c r="J85" s="166">
        <f>'C. Details of Existing PSAs'!Q82</f>
        <v>0</v>
      </c>
      <c r="K85" s="166">
        <f>'C. Details of Existing PSAs'!R82</f>
        <v>0</v>
      </c>
      <c r="L85" s="166">
        <f>'C. Details of Existing PSAs'!S82</f>
        <v>0</v>
      </c>
      <c r="M85" s="166">
        <f>'C. Details of Existing PSAs'!T82</f>
        <v>0</v>
      </c>
      <c r="N85" s="166">
        <f>'C. Details of Existing PSAs'!U82</f>
        <v>0</v>
      </c>
      <c r="O85" s="166">
        <f>'C. Details of Existing PSAs'!V82</f>
        <v>0</v>
      </c>
      <c r="P85" s="166">
        <f>'C. Details of Existing PSAs'!W82</f>
        <v>0</v>
      </c>
      <c r="Q85" s="166">
        <f>'C. Details of Existing PSAs'!X82</f>
        <v>0</v>
      </c>
      <c r="R85" s="166">
        <f>'C. Details of Existing PSAs'!Y82</f>
        <v>0</v>
      </c>
      <c r="S85" s="166">
        <f>'C. Details of Existing PSAs'!Z82</f>
        <v>0</v>
      </c>
      <c r="T85" s="166">
        <f>'C. Details of Existing PSAs'!AA82</f>
        <v>0</v>
      </c>
      <c r="U85" s="166">
        <f>'C. Details of Existing PSAs'!AB82</f>
        <v>0</v>
      </c>
      <c r="V85" s="166">
        <f>'C. Details of Existing PSAs'!AC82</f>
        <v>0</v>
      </c>
      <c r="W85" s="166">
        <f>'C. Details of Existing PSAs'!AD82</f>
        <v>0</v>
      </c>
      <c r="X85" s="166">
        <f>'C. Details of Existing PSAs'!AE82</f>
        <v>0</v>
      </c>
      <c r="Y85" s="166">
        <f>'C. Details of Existing PSAs'!AF82</f>
        <v>0</v>
      </c>
      <c r="Z85" s="166">
        <f>'C. Details of Existing PSAs'!AG82</f>
        <v>0</v>
      </c>
      <c r="AA85" s="166">
        <f>'C. Details of Existing PSAs'!AH82</f>
        <v>0</v>
      </c>
      <c r="AB85" s="166">
        <f>'C. Details of Existing PSAs'!AI82</f>
        <v>0</v>
      </c>
      <c r="AC85" s="166">
        <f>'C. Details of Existing PSAs'!AJ82</f>
        <v>0</v>
      </c>
      <c r="AD85" s="166"/>
      <c r="AE85" s="16" t="str">
        <f t="shared" si="33"/>
        <v>FALSE</v>
      </c>
    </row>
    <row r="86" spans="3:31" ht="28.8" x14ac:dyDescent="0.3">
      <c r="C86" s="7">
        <f>'C. Details of Existing PSAs'!C83</f>
        <v>39</v>
      </c>
      <c r="D86" s="146" t="str">
        <f>'C. Details of Existing PSAs'!D83</f>
        <v>Distribution Utility 2 (DU2)</v>
      </c>
      <c r="E86" s="146">
        <f>'C. Details of Existing PSAs'!E83</f>
        <v>0</v>
      </c>
      <c r="F86" s="108">
        <f>'C. Details of Existing PSAs'!F83</f>
        <v>0</v>
      </c>
      <c r="G86">
        <f>'C. Details of Existing PSAs'!G83</f>
        <v>0</v>
      </c>
      <c r="H86" s="16" t="str">
        <f>'C. Details of Existing PSAs'!O83</f>
        <v>MW</v>
      </c>
      <c r="I86" s="166">
        <f>'C. Details of Existing PSAs'!P83</f>
        <v>0</v>
      </c>
      <c r="J86" s="166">
        <f>'C. Details of Existing PSAs'!Q83</f>
        <v>0</v>
      </c>
      <c r="K86" s="166">
        <f>'C. Details of Existing PSAs'!R83</f>
        <v>0</v>
      </c>
      <c r="L86" s="166">
        <f>'C. Details of Existing PSAs'!S83</f>
        <v>0</v>
      </c>
      <c r="M86" s="166">
        <f>'C. Details of Existing PSAs'!T83</f>
        <v>0</v>
      </c>
      <c r="N86" s="166">
        <f>'C. Details of Existing PSAs'!U83</f>
        <v>0</v>
      </c>
      <c r="O86" s="166">
        <f>'C. Details of Existing PSAs'!V83</f>
        <v>0</v>
      </c>
      <c r="P86" s="166">
        <f>'C. Details of Existing PSAs'!W83</f>
        <v>0</v>
      </c>
      <c r="Q86" s="166">
        <f>'C. Details of Existing PSAs'!X83</f>
        <v>0</v>
      </c>
      <c r="R86" s="166">
        <f>'C. Details of Existing PSAs'!Y83</f>
        <v>0</v>
      </c>
      <c r="S86" s="166">
        <f>'C. Details of Existing PSAs'!Z83</f>
        <v>0</v>
      </c>
      <c r="T86" s="166">
        <f>'C. Details of Existing PSAs'!AA83</f>
        <v>0</v>
      </c>
      <c r="U86" s="166">
        <f>'C. Details of Existing PSAs'!AB83</f>
        <v>0</v>
      </c>
      <c r="V86" s="166">
        <f>'C. Details of Existing PSAs'!AC83</f>
        <v>0</v>
      </c>
      <c r="W86" s="166">
        <f>'C. Details of Existing PSAs'!AD83</f>
        <v>0</v>
      </c>
      <c r="X86" s="166">
        <f>'C. Details of Existing PSAs'!AE83</f>
        <v>0</v>
      </c>
      <c r="Y86" s="166">
        <f>'C. Details of Existing PSAs'!AF83</f>
        <v>0</v>
      </c>
      <c r="Z86" s="166">
        <f>'C. Details of Existing PSAs'!AG83</f>
        <v>0</v>
      </c>
      <c r="AA86" s="166">
        <f>'C. Details of Existing PSAs'!AH83</f>
        <v>0</v>
      </c>
      <c r="AB86" s="166">
        <f>'C. Details of Existing PSAs'!AI83</f>
        <v>0</v>
      </c>
      <c r="AC86" s="166">
        <f>'C. Details of Existing PSAs'!AJ83</f>
        <v>0</v>
      </c>
      <c r="AD86" s="166"/>
      <c r="AE86" s="16" t="str">
        <f t="shared" si="33"/>
        <v>FALSE</v>
      </c>
    </row>
    <row r="87" spans="3:31" ht="28.8" x14ac:dyDescent="0.3">
      <c r="C87" s="7">
        <f t="shared" ref="C87:G87" si="39">C86</f>
        <v>39</v>
      </c>
      <c r="D87" s="146" t="str">
        <f t="shared" si="39"/>
        <v>Distribution Utility 2 (DU2)</v>
      </c>
      <c r="E87" s="146">
        <f t="shared" si="39"/>
        <v>0</v>
      </c>
      <c r="F87" s="108">
        <f t="shared" si="39"/>
        <v>0</v>
      </c>
      <c r="G87">
        <f t="shared" si="39"/>
        <v>0</v>
      </c>
      <c r="H87" s="16" t="str">
        <f>'C. Details of Existing PSAs'!O84</f>
        <v>MWh</v>
      </c>
      <c r="I87" s="166">
        <f>'C. Details of Existing PSAs'!P84</f>
        <v>0</v>
      </c>
      <c r="J87" s="166">
        <f>'C. Details of Existing PSAs'!Q84</f>
        <v>0</v>
      </c>
      <c r="K87" s="166">
        <f>'C. Details of Existing PSAs'!R84</f>
        <v>0</v>
      </c>
      <c r="L87" s="166">
        <f>'C. Details of Existing PSAs'!S84</f>
        <v>0</v>
      </c>
      <c r="M87" s="166">
        <f>'C. Details of Existing PSAs'!T84</f>
        <v>0</v>
      </c>
      <c r="N87" s="166">
        <f>'C. Details of Existing PSAs'!U84</f>
        <v>0</v>
      </c>
      <c r="O87" s="166">
        <f>'C. Details of Existing PSAs'!V84</f>
        <v>0</v>
      </c>
      <c r="P87" s="166">
        <f>'C. Details of Existing PSAs'!W84</f>
        <v>0</v>
      </c>
      <c r="Q87" s="166">
        <f>'C. Details of Existing PSAs'!X84</f>
        <v>0</v>
      </c>
      <c r="R87" s="166">
        <f>'C. Details of Existing PSAs'!Y84</f>
        <v>0</v>
      </c>
      <c r="S87" s="166">
        <f>'C. Details of Existing PSAs'!Z84</f>
        <v>0</v>
      </c>
      <c r="T87" s="166">
        <f>'C. Details of Existing PSAs'!AA84</f>
        <v>0</v>
      </c>
      <c r="U87" s="166">
        <f>'C. Details of Existing PSAs'!AB84</f>
        <v>0</v>
      </c>
      <c r="V87" s="166">
        <f>'C. Details of Existing PSAs'!AC84</f>
        <v>0</v>
      </c>
      <c r="W87" s="166">
        <f>'C. Details of Existing PSAs'!AD84</f>
        <v>0</v>
      </c>
      <c r="X87" s="166">
        <f>'C. Details of Existing PSAs'!AE84</f>
        <v>0</v>
      </c>
      <c r="Y87" s="166">
        <f>'C. Details of Existing PSAs'!AF84</f>
        <v>0</v>
      </c>
      <c r="Z87" s="166">
        <f>'C. Details of Existing PSAs'!AG84</f>
        <v>0</v>
      </c>
      <c r="AA87" s="166">
        <f>'C. Details of Existing PSAs'!AH84</f>
        <v>0</v>
      </c>
      <c r="AB87" s="166">
        <f>'C. Details of Existing PSAs'!AI84</f>
        <v>0</v>
      </c>
      <c r="AC87" s="166">
        <f>'C. Details of Existing PSAs'!AJ84</f>
        <v>0</v>
      </c>
      <c r="AD87" s="166"/>
      <c r="AE87" s="16" t="str">
        <f t="shared" si="33"/>
        <v>FALSE</v>
      </c>
    </row>
    <row r="88" spans="3:31" ht="28.8" x14ac:dyDescent="0.3">
      <c r="C88" s="7">
        <f>'C. Details of Existing PSAs'!C85</f>
        <v>40</v>
      </c>
      <c r="D88" s="146" t="str">
        <f>'C. Details of Existing PSAs'!D85</f>
        <v>Distribution Utility 2 (DU2)</v>
      </c>
      <c r="E88" s="146">
        <f>'C. Details of Existing PSAs'!E85</f>
        <v>0</v>
      </c>
      <c r="F88" s="108">
        <f>'C. Details of Existing PSAs'!F85</f>
        <v>0</v>
      </c>
      <c r="G88">
        <f>'C. Details of Existing PSAs'!G85</f>
        <v>0</v>
      </c>
      <c r="H88" s="16" t="str">
        <f>'C. Details of Existing PSAs'!O85</f>
        <v>MW</v>
      </c>
      <c r="I88" s="166">
        <f>'C. Details of Existing PSAs'!P85</f>
        <v>0</v>
      </c>
      <c r="J88" s="166">
        <f>'C. Details of Existing PSAs'!Q85</f>
        <v>0</v>
      </c>
      <c r="K88" s="166">
        <f>'C. Details of Existing PSAs'!R85</f>
        <v>0</v>
      </c>
      <c r="L88" s="166">
        <f>'C. Details of Existing PSAs'!S85</f>
        <v>0</v>
      </c>
      <c r="M88" s="166">
        <f>'C. Details of Existing PSAs'!T85</f>
        <v>0</v>
      </c>
      <c r="N88" s="166">
        <f>'C. Details of Existing PSAs'!U85</f>
        <v>0</v>
      </c>
      <c r="O88" s="166">
        <f>'C. Details of Existing PSAs'!V85</f>
        <v>0</v>
      </c>
      <c r="P88" s="166">
        <f>'C. Details of Existing PSAs'!W85</f>
        <v>0</v>
      </c>
      <c r="Q88" s="166">
        <f>'C. Details of Existing PSAs'!X85</f>
        <v>0</v>
      </c>
      <c r="R88" s="166">
        <f>'C. Details of Existing PSAs'!Y85</f>
        <v>0</v>
      </c>
      <c r="S88" s="166">
        <f>'C. Details of Existing PSAs'!Z85</f>
        <v>0</v>
      </c>
      <c r="T88" s="166">
        <f>'C. Details of Existing PSAs'!AA85</f>
        <v>0</v>
      </c>
      <c r="U88" s="166">
        <f>'C. Details of Existing PSAs'!AB85</f>
        <v>0</v>
      </c>
      <c r="V88" s="166">
        <f>'C. Details of Existing PSAs'!AC85</f>
        <v>0</v>
      </c>
      <c r="W88" s="166">
        <f>'C. Details of Existing PSAs'!AD85</f>
        <v>0</v>
      </c>
      <c r="X88" s="166">
        <f>'C. Details of Existing PSAs'!AE85</f>
        <v>0</v>
      </c>
      <c r="Y88" s="166">
        <f>'C. Details of Existing PSAs'!AF85</f>
        <v>0</v>
      </c>
      <c r="Z88" s="166">
        <f>'C. Details of Existing PSAs'!AG85</f>
        <v>0</v>
      </c>
      <c r="AA88" s="166">
        <f>'C. Details of Existing PSAs'!AH85</f>
        <v>0</v>
      </c>
      <c r="AB88" s="166">
        <f>'C. Details of Existing PSAs'!AI85</f>
        <v>0</v>
      </c>
      <c r="AC88" s="166">
        <f>'C. Details of Existing PSAs'!AJ85</f>
        <v>0</v>
      </c>
      <c r="AD88" s="166"/>
      <c r="AE88" s="16" t="str">
        <f t="shared" si="33"/>
        <v>FALSE</v>
      </c>
    </row>
    <row r="89" spans="3:31" ht="28.8" x14ac:dyDescent="0.3">
      <c r="C89" s="7">
        <f t="shared" ref="C89:G89" si="40">C88</f>
        <v>40</v>
      </c>
      <c r="D89" s="146" t="str">
        <f t="shared" si="40"/>
        <v>Distribution Utility 2 (DU2)</v>
      </c>
      <c r="E89" s="146">
        <f t="shared" si="40"/>
        <v>0</v>
      </c>
      <c r="F89" s="108">
        <f t="shared" si="40"/>
        <v>0</v>
      </c>
      <c r="G89">
        <f t="shared" si="40"/>
        <v>0</v>
      </c>
      <c r="H89" s="16" t="str">
        <f>'C. Details of Existing PSAs'!O86</f>
        <v>MWh</v>
      </c>
      <c r="I89" s="166">
        <f>'C. Details of Existing PSAs'!P86</f>
        <v>0</v>
      </c>
      <c r="J89" s="166">
        <f>'C. Details of Existing PSAs'!Q86</f>
        <v>0</v>
      </c>
      <c r="K89" s="166">
        <f>'C. Details of Existing PSAs'!R86</f>
        <v>0</v>
      </c>
      <c r="L89" s="166">
        <f>'C. Details of Existing PSAs'!S86</f>
        <v>0</v>
      </c>
      <c r="M89" s="166">
        <f>'C. Details of Existing PSAs'!T86</f>
        <v>0</v>
      </c>
      <c r="N89" s="166">
        <f>'C. Details of Existing PSAs'!U86</f>
        <v>0</v>
      </c>
      <c r="O89" s="166">
        <f>'C. Details of Existing PSAs'!V86</f>
        <v>0</v>
      </c>
      <c r="P89" s="166">
        <f>'C. Details of Existing PSAs'!W86</f>
        <v>0</v>
      </c>
      <c r="Q89" s="166">
        <f>'C. Details of Existing PSAs'!X86</f>
        <v>0</v>
      </c>
      <c r="R89" s="166">
        <f>'C. Details of Existing PSAs'!Y86</f>
        <v>0</v>
      </c>
      <c r="S89" s="166">
        <f>'C. Details of Existing PSAs'!Z86</f>
        <v>0</v>
      </c>
      <c r="T89" s="166">
        <f>'C. Details of Existing PSAs'!AA86</f>
        <v>0</v>
      </c>
      <c r="U89" s="166">
        <f>'C. Details of Existing PSAs'!AB86</f>
        <v>0</v>
      </c>
      <c r="V89" s="166">
        <f>'C. Details of Existing PSAs'!AC86</f>
        <v>0</v>
      </c>
      <c r="W89" s="166">
        <f>'C. Details of Existing PSAs'!AD86</f>
        <v>0</v>
      </c>
      <c r="X89" s="166">
        <f>'C. Details of Existing PSAs'!AE86</f>
        <v>0</v>
      </c>
      <c r="Y89" s="166">
        <f>'C. Details of Existing PSAs'!AF86</f>
        <v>0</v>
      </c>
      <c r="Z89" s="166">
        <f>'C. Details of Existing PSAs'!AG86</f>
        <v>0</v>
      </c>
      <c r="AA89" s="166">
        <f>'C. Details of Existing PSAs'!AH86</f>
        <v>0</v>
      </c>
      <c r="AB89" s="166">
        <f>'C. Details of Existing PSAs'!AI86</f>
        <v>0</v>
      </c>
      <c r="AC89" s="166">
        <f>'C. Details of Existing PSAs'!AJ86</f>
        <v>0</v>
      </c>
      <c r="AD89" s="166"/>
      <c r="AE89" s="16" t="str">
        <f t="shared" si="33"/>
        <v>FALSE</v>
      </c>
    </row>
    <row r="90" spans="3:31" ht="28.8" x14ac:dyDescent="0.3">
      <c r="C90" s="7">
        <f>'C. Details of Existing PSAs'!C87</f>
        <v>41</v>
      </c>
      <c r="D90" s="146" t="str">
        <f>'C. Details of Existing PSAs'!D87</f>
        <v>Distribution Utility 2 (DU2)</v>
      </c>
      <c r="E90" s="146">
        <f>'C. Details of Existing PSAs'!E87</f>
        <v>0</v>
      </c>
      <c r="F90" s="108">
        <f>'C. Details of Existing PSAs'!F87</f>
        <v>0</v>
      </c>
      <c r="G90">
        <f>'C. Details of Existing PSAs'!G87</f>
        <v>0</v>
      </c>
      <c r="H90" s="16" t="str">
        <f>'C. Details of Existing PSAs'!O87</f>
        <v>MW</v>
      </c>
      <c r="I90" s="166">
        <f>'C. Details of Existing PSAs'!P87</f>
        <v>0</v>
      </c>
      <c r="J90" s="166">
        <f>'C. Details of Existing PSAs'!Q87</f>
        <v>0</v>
      </c>
      <c r="K90" s="166">
        <f>'C. Details of Existing PSAs'!R87</f>
        <v>0</v>
      </c>
      <c r="L90" s="166">
        <f>'C. Details of Existing PSAs'!S87</f>
        <v>0</v>
      </c>
      <c r="M90" s="166">
        <f>'C. Details of Existing PSAs'!T87</f>
        <v>0</v>
      </c>
      <c r="N90" s="166">
        <f>'C. Details of Existing PSAs'!U87</f>
        <v>0</v>
      </c>
      <c r="O90" s="166">
        <f>'C. Details of Existing PSAs'!V87</f>
        <v>0</v>
      </c>
      <c r="P90" s="166">
        <f>'C. Details of Existing PSAs'!W87</f>
        <v>0</v>
      </c>
      <c r="Q90" s="166">
        <f>'C. Details of Existing PSAs'!X87</f>
        <v>0</v>
      </c>
      <c r="R90" s="166">
        <f>'C. Details of Existing PSAs'!Y87</f>
        <v>0</v>
      </c>
      <c r="S90" s="166">
        <f>'C. Details of Existing PSAs'!Z87</f>
        <v>0</v>
      </c>
      <c r="T90" s="166">
        <f>'C. Details of Existing PSAs'!AA87</f>
        <v>0</v>
      </c>
      <c r="U90" s="166">
        <f>'C. Details of Existing PSAs'!AB87</f>
        <v>0</v>
      </c>
      <c r="V90" s="166">
        <f>'C. Details of Existing PSAs'!AC87</f>
        <v>0</v>
      </c>
      <c r="W90" s="166">
        <f>'C. Details of Existing PSAs'!AD87</f>
        <v>0</v>
      </c>
      <c r="X90" s="166">
        <f>'C. Details of Existing PSAs'!AE87</f>
        <v>0</v>
      </c>
      <c r="Y90" s="166">
        <f>'C. Details of Existing PSAs'!AF87</f>
        <v>0</v>
      </c>
      <c r="Z90" s="166">
        <f>'C. Details of Existing PSAs'!AG87</f>
        <v>0</v>
      </c>
      <c r="AA90" s="166">
        <f>'C. Details of Existing PSAs'!AH87</f>
        <v>0</v>
      </c>
      <c r="AB90" s="166">
        <f>'C. Details of Existing PSAs'!AI87</f>
        <v>0</v>
      </c>
      <c r="AC90" s="166">
        <f>'C. Details of Existing PSAs'!AJ87</f>
        <v>0</v>
      </c>
      <c r="AD90" s="166"/>
      <c r="AE90" s="16" t="str">
        <f t="shared" si="33"/>
        <v>FALSE</v>
      </c>
    </row>
    <row r="91" spans="3:31" ht="28.8" x14ac:dyDescent="0.3">
      <c r="C91" s="7">
        <f t="shared" ref="C91:G91" si="41">C90</f>
        <v>41</v>
      </c>
      <c r="D91" s="146" t="str">
        <f t="shared" si="41"/>
        <v>Distribution Utility 2 (DU2)</v>
      </c>
      <c r="E91" s="146">
        <f t="shared" si="41"/>
        <v>0</v>
      </c>
      <c r="F91" s="108">
        <f t="shared" si="41"/>
        <v>0</v>
      </c>
      <c r="G91">
        <f t="shared" si="41"/>
        <v>0</v>
      </c>
      <c r="H91" s="16" t="str">
        <f>'C. Details of Existing PSAs'!O88</f>
        <v>MWh</v>
      </c>
      <c r="I91" s="166">
        <f>'C. Details of Existing PSAs'!P88</f>
        <v>0</v>
      </c>
      <c r="J91" s="166">
        <f>'C. Details of Existing PSAs'!Q88</f>
        <v>0</v>
      </c>
      <c r="K91" s="166">
        <f>'C. Details of Existing PSAs'!R88</f>
        <v>0</v>
      </c>
      <c r="L91" s="166">
        <f>'C. Details of Existing PSAs'!S88</f>
        <v>0</v>
      </c>
      <c r="M91" s="166">
        <f>'C. Details of Existing PSAs'!T88</f>
        <v>0</v>
      </c>
      <c r="N91" s="166">
        <f>'C. Details of Existing PSAs'!U88</f>
        <v>0</v>
      </c>
      <c r="O91" s="166">
        <f>'C. Details of Existing PSAs'!V88</f>
        <v>0</v>
      </c>
      <c r="P91" s="166">
        <f>'C. Details of Existing PSAs'!W88</f>
        <v>0</v>
      </c>
      <c r="Q91" s="166">
        <f>'C. Details of Existing PSAs'!X88</f>
        <v>0</v>
      </c>
      <c r="R91" s="166">
        <f>'C. Details of Existing PSAs'!Y88</f>
        <v>0</v>
      </c>
      <c r="S91" s="166">
        <f>'C. Details of Existing PSAs'!Z88</f>
        <v>0</v>
      </c>
      <c r="T91" s="166">
        <f>'C. Details of Existing PSAs'!AA88</f>
        <v>0</v>
      </c>
      <c r="U91" s="166">
        <f>'C. Details of Existing PSAs'!AB88</f>
        <v>0</v>
      </c>
      <c r="V91" s="166">
        <f>'C. Details of Existing PSAs'!AC88</f>
        <v>0</v>
      </c>
      <c r="W91" s="166">
        <f>'C. Details of Existing PSAs'!AD88</f>
        <v>0</v>
      </c>
      <c r="X91" s="166">
        <f>'C. Details of Existing PSAs'!AE88</f>
        <v>0</v>
      </c>
      <c r="Y91" s="166">
        <f>'C. Details of Existing PSAs'!AF88</f>
        <v>0</v>
      </c>
      <c r="Z91" s="166">
        <f>'C. Details of Existing PSAs'!AG88</f>
        <v>0</v>
      </c>
      <c r="AA91" s="166">
        <f>'C. Details of Existing PSAs'!AH88</f>
        <v>0</v>
      </c>
      <c r="AB91" s="166">
        <f>'C. Details of Existing PSAs'!AI88</f>
        <v>0</v>
      </c>
      <c r="AC91" s="166">
        <f>'C. Details of Existing PSAs'!AJ88</f>
        <v>0</v>
      </c>
      <c r="AD91" s="166"/>
      <c r="AE91" s="16" t="str">
        <f t="shared" si="33"/>
        <v>FALSE</v>
      </c>
    </row>
    <row r="92" spans="3:31" ht="28.8" x14ac:dyDescent="0.3">
      <c r="C92" s="7">
        <f>'C. Details of Existing PSAs'!C89</f>
        <v>42</v>
      </c>
      <c r="D92" s="146" t="str">
        <f>'C. Details of Existing PSAs'!D89</f>
        <v>Distribution Utility 2 (DU2)</v>
      </c>
      <c r="E92" s="146">
        <f>'C. Details of Existing PSAs'!E89</f>
        <v>0</v>
      </c>
      <c r="F92" s="108">
        <f>'C. Details of Existing PSAs'!F89</f>
        <v>0</v>
      </c>
      <c r="G92">
        <f>'C. Details of Existing PSAs'!G89</f>
        <v>0</v>
      </c>
      <c r="H92" s="16" t="str">
        <f>'C. Details of Existing PSAs'!O89</f>
        <v>MW</v>
      </c>
      <c r="I92" s="166">
        <f>'C. Details of Existing PSAs'!P89</f>
        <v>0</v>
      </c>
      <c r="J92" s="166">
        <f>'C. Details of Existing PSAs'!Q89</f>
        <v>0</v>
      </c>
      <c r="K92" s="166">
        <f>'C. Details of Existing PSAs'!R89</f>
        <v>0</v>
      </c>
      <c r="L92" s="166">
        <f>'C. Details of Existing PSAs'!S89</f>
        <v>0</v>
      </c>
      <c r="M92" s="166">
        <f>'C. Details of Existing PSAs'!T89</f>
        <v>0</v>
      </c>
      <c r="N92" s="166">
        <f>'C. Details of Existing PSAs'!U89</f>
        <v>0</v>
      </c>
      <c r="O92" s="166">
        <f>'C. Details of Existing PSAs'!V89</f>
        <v>0</v>
      </c>
      <c r="P92" s="166">
        <f>'C. Details of Existing PSAs'!W89</f>
        <v>0</v>
      </c>
      <c r="Q92" s="166">
        <f>'C. Details of Existing PSAs'!X89</f>
        <v>0</v>
      </c>
      <c r="R92" s="166">
        <f>'C. Details of Existing PSAs'!Y89</f>
        <v>0</v>
      </c>
      <c r="S92" s="166">
        <f>'C. Details of Existing PSAs'!Z89</f>
        <v>0</v>
      </c>
      <c r="T92" s="166">
        <f>'C. Details of Existing PSAs'!AA89</f>
        <v>0</v>
      </c>
      <c r="U92" s="166">
        <f>'C. Details of Existing PSAs'!AB89</f>
        <v>0</v>
      </c>
      <c r="V92" s="166">
        <f>'C. Details of Existing PSAs'!AC89</f>
        <v>0</v>
      </c>
      <c r="W92" s="166">
        <f>'C. Details of Existing PSAs'!AD89</f>
        <v>0</v>
      </c>
      <c r="X92" s="166">
        <f>'C. Details of Existing PSAs'!AE89</f>
        <v>0</v>
      </c>
      <c r="Y92" s="166">
        <f>'C. Details of Existing PSAs'!AF89</f>
        <v>0</v>
      </c>
      <c r="Z92" s="166">
        <f>'C. Details of Existing PSAs'!AG89</f>
        <v>0</v>
      </c>
      <c r="AA92" s="166">
        <f>'C. Details of Existing PSAs'!AH89</f>
        <v>0</v>
      </c>
      <c r="AB92" s="166">
        <f>'C. Details of Existing PSAs'!AI89</f>
        <v>0</v>
      </c>
      <c r="AC92" s="166">
        <f>'C. Details of Existing PSAs'!AJ89</f>
        <v>0</v>
      </c>
      <c r="AD92" s="166"/>
      <c r="AE92" s="16" t="str">
        <f t="shared" si="33"/>
        <v>FALSE</v>
      </c>
    </row>
    <row r="93" spans="3:31" ht="28.8" x14ac:dyDescent="0.3">
      <c r="C93" s="7">
        <f t="shared" ref="C93:G93" si="42">C92</f>
        <v>42</v>
      </c>
      <c r="D93" s="146" t="str">
        <f t="shared" si="42"/>
        <v>Distribution Utility 2 (DU2)</v>
      </c>
      <c r="E93" s="146">
        <f t="shared" si="42"/>
        <v>0</v>
      </c>
      <c r="F93" s="108">
        <f t="shared" si="42"/>
        <v>0</v>
      </c>
      <c r="G93">
        <f t="shared" si="42"/>
        <v>0</v>
      </c>
      <c r="H93" s="16" t="str">
        <f>'C. Details of Existing PSAs'!O90</f>
        <v>MWh</v>
      </c>
      <c r="I93" s="166">
        <f>'C. Details of Existing PSAs'!P90</f>
        <v>0</v>
      </c>
      <c r="J93" s="166">
        <f>'C. Details of Existing PSAs'!Q90</f>
        <v>0</v>
      </c>
      <c r="K93" s="166">
        <f>'C. Details of Existing PSAs'!R90</f>
        <v>0</v>
      </c>
      <c r="L93" s="166">
        <f>'C. Details of Existing PSAs'!S90</f>
        <v>0</v>
      </c>
      <c r="M93" s="166">
        <f>'C. Details of Existing PSAs'!T90</f>
        <v>0</v>
      </c>
      <c r="N93" s="166">
        <f>'C. Details of Existing PSAs'!U90</f>
        <v>0</v>
      </c>
      <c r="O93" s="166">
        <f>'C. Details of Existing PSAs'!V90</f>
        <v>0</v>
      </c>
      <c r="P93" s="166">
        <f>'C. Details of Existing PSAs'!W90</f>
        <v>0</v>
      </c>
      <c r="Q93" s="166">
        <f>'C. Details of Existing PSAs'!X90</f>
        <v>0</v>
      </c>
      <c r="R93" s="166">
        <f>'C. Details of Existing PSAs'!Y90</f>
        <v>0</v>
      </c>
      <c r="S93" s="166">
        <f>'C. Details of Existing PSAs'!Z90</f>
        <v>0</v>
      </c>
      <c r="T93" s="166">
        <f>'C. Details of Existing PSAs'!AA90</f>
        <v>0</v>
      </c>
      <c r="U93" s="166">
        <f>'C. Details of Existing PSAs'!AB90</f>
        <v>0</v>
      </c>
      <c r="V93" s="166">
        <f>'C. Details of Existing PSAs'!AC90</f>
        <v>0</v>
      </c>
      <c r="W93" s="166">
        <f>'C. Details of Existing PSAs'!AD90</f>
        <v>0</v>
      </c>
      <c r="X93" s="166">
        <f>'C. Details of Existing PSAs'!AE90</f>
        <v>0</v>
      </c>
      <c r="Y93" s="166">
        <f>'C. Details of Existing PSAs'!AF90</f>
        <v>0</v>
      </c>
      <c r="Z93" s="166">
        <f>'C. Details of Existing PSAs'!AG90</f>
        <v>0</v>
      </c>
      <c r="AA93" s="166">
        <f>'C. Details of Existing PSAs'!AH90</f>
        <v>0</v>
      </c>
      <c r="AB93" s="166">
        <f>'C. Details of Existing PSAs'!AI90</f>
        <v>0</v>
      </c>
      <c r="AC93" s="166">
        <f>'C. Details of Existing PSAs'!AJ90</f>
        <v>0</v>
      </c>
      <c r="AD93" s="166"/>
      <c r="AE93" s="16" t="str">
        <f t="shared" si="33"/>
        <v>FALSE</v>
      </c>
    </row>
    <row r="94" spans="3:31" ht="28.8" x14ac:dyDescent="0.3">
      <c r="C94" s="7">
        <f>'C. Details of Existing PSAs'!C91</f>
        <v>43</v>
      </c>
      <c r="D94" s="146" t="str">
        <f>'C. Details of Existing PSAs'!D91</f>
        <v>Distribution Utility 2 (DU2)</v>
      </c>
      <c r="E94" s="146">
        <f>'C. Details of Existing PSAs'!E91</f>
        <v>0</v>
      </c>
      <c r="F94" s="108">
        <f>'C. Details of Existing PSAs'!F91</f>
        <v>0</v>
      </c>
      <c r="G94">
        <f>'C. Details of Existing PSAs'!G91</f>
        <v>0</v>
      </c>
      <c r="H94" s="16" t="str">
        <f>'C. Details of Existing PSAs'!O91</f>
        <v>MW</v>
      </c>
      <c r="I94" s="166">
        <f>'C. Details of Existing PSAs'!P91</f>
        <v>0</v>
      </c>
      <c r="J94" s="166">
        <f>'C. Details of Existing PSAs'!Q91</f>
        <v>0</v>
      </c>
      <c r="K94" s="166">
        <f>'C. Details of Existing PSAs'!R91</f>
        <v>0</v>
      </c>
      <c r="L94" s="166">
        <f>'C. Details of Existing PSAs'!S91</f>
        <v>0</v>
      </c>
      <c r="M94" s="166">
        <f>'C. Details of Existing PSAs'!T91</f>
        <v>0</v>
      </c>
      <c r="N94" s="166">
        <f>'C. Details of Existing PSAs'!U91</f>
        <v>0</v>
      </c>
      <c r="O94" s="166">
        <f>'C. Details of Existing PSAs'!V91</f>
        <v>0</v>
      </c>
      <c r="P94" s="166">
        <f>'C. Details of Existing PSAs'!W91</f>
        <v>0</v>
      </c>
      <c r="Q94" s="166">
        <f>'C. Details of Existing PSAs'!X91</f>
        <v>0</v>
      </c>
      <c r="R94" s="166">
        <f>'C. Details of Existing PSAs'!Y91</f>
        <v>0</v>
      </c>
      <c r="S94" s="166">
        <f>'C. Details of Existing PSAs'!Z91</f>
        <v>0</v>
      </c>
      <c r="T94" s="166">
        <f>'C. Details of Existing PSAs'!AA91</f>
        <v>0</v>
      </c>
      <c r="U94" s="166">
        <f>'C. Details of Existing PSAs'!AB91</f>
        <v>0</v>
      </c>
      <c r="V94" s="166">
        <f>'C. Details of Existing PSAs'!AC91</f>
        <v>0</v>
      </c>
      <c r="W94" s="166">
        <f>'C. Details of Existing PSAs'!AD91</f>
        <v>0</v>
      </c>
      <c r="X94" s="166">
        <f>'C. Details of Existing PSAs'!AE91</f>
        <v>0</v>
      </c>
      <c r="Y94" s="166">
        <f>'C. Details of Existing PSAs'!AF91</f>
        <v>0</v>
      </c>
      <c r="Z94" s="166">
        <f>'C. Details of Existing PSAs'!AG91</f>
        <v>0</v>
      </c>
      <c r="AA94" s="166">
        <f>'C. Details of Existing PSAs'!AH91</f>
        <v>0</v>
      </c>
      <c r="AB94" s="166">
        <f>'C. Details of Existing PSAs'!AI91</f>
        <v>0</v>
      </c>
      <c r="AC94" s="166">
        <f>'C. Details of Existing PSAs'!AJ91</f>
        <v>0</v>
      </c>
      <c r="AD94" s="166"/>
      <c r="AE94" s="16" t="str">
        <f t="shared" si="33"/>
        <v>FALSE</v>
      </c>
    </row>
    <row r="95" spans="3:31" ht="28.8" x14ac:dyDescent="0.3">
      <c r="C95" s="7">
        <f t="shared" ref="C95:G95" si="43">C94</f>
        <v>43</v>
      </c>
      <c r="D95" s="146" t="str">
        <f t="shared" si="43"/>
        <v>Distribution Utility 2 (DU2)</v>
      </c>
      <c r="E95" s="146">
        <f t="shared" si="43"/>
        <v>0</v>
      </c>
      <c r="F95" s="108">
        <f t="shared" si="43"/>
        <v>0</v>
      </c>
      <c r="G95">
        <f t="shared" si="43"/>
        <v>0</v>
      </c>
      <c r="H95" s="16" t="str">
        <f>'C. Details of Existing PSAs'!O92</f>
        <v>MWh</v>
      </c>
      <c r="I95" s="166">
        <f>'C. Details of Existing PSAs'!P92</f>
        <v>0</v>
      </c>
      <c r="J95" s="166">
        <f>'C. Details of Existing PSAs'!Q92</f>
        <v>0</v>
      </c>
      <c r="K95" s="166">
        <f>'C. Details of Existing PSAs'!R92</f>
        <v>0</v>
      </c>
      <c r="L95" s="166">
        <f>'C. Details of Existing PSAs'!S92</f>
        <v>0</v>
      </c>
      <c r="M95" s="166">
        <f>'C. Details of Existing PSAs'!T92</f>
        <v>0</v>
      </c>
      <c r="N95" s="166">
        <f>'C. Details of Existing PSAs'!U92</f>
        <v>0</v>
      </c>
      <c r="O95" s="166">
        <f>'C. Details of Existing PSAs'!V92</f>
        <v>0</v>
      </c>
      <c r="P95" s="166">
        <f>'C. Details of Existing PSAs'!W92</f>
        <v>0</v>
      </c>
      <c r="Q95" s="166">
        <f>'C. Details of Existing PSAs'!X92</f>
        <v>0</v>
      </c>
      <c r="R95" s="166">
        <f>'C. Details of Existing PSAs'!Y92</f>
        <v>0</v>
      </c>
      <c r="S95" s="166">
        <f>'C. Details of Existing PSAs'!Z92</f>
        <v>0</v>
      </c>
      <c r="T95" s="166">
        <f>'C. Details of Existing PSAs'!AA92</f>
        <v>0</v>
      </c>
      <c r="U95" s="166">
        <f>'C. Details of Existing PSAs'!AB92</f>
        <v>0</v>
      </c>
      <c r="V95" s="166">
        <f>'C. Details of Existing PSAs'!AC92</f>
        <v>0</v>
      </c>
      <c r="W95" s="166">
        <f>'C. Details of Existing PSAs'!AD92</f>
        <v>0</v>
      </c>
      <c r="X95" s="166">
        <f>'C. Details of Existing PSAs'!AE92</f>
        <v>0</v>
      </c>
      <c r="Y95" s="166">
        <f>'C. Details of Existing PSAs'!AF92</f>
        <v>0</v>
      </c>
      <c r="Z95" s="166">
        <f>'C. Details of Existing PSAs'!AG92</f>
        <v>0</v>
      </c>
      <c r="AA95" s="166">
        <f>'C. Details of Existing PSAs'!AH92</f>
        <v>0</v>
      </c>
      <c r="AB95" s="166">
        <f>'C. Details of Existing PSAs'!AI92</f>
        <v>0</v>
      </c>
      <c r="AC95" s="166">
        <f>'C. Details of Existing PSAs'!AJ92</f>
        <v>0</v>
      </c>
      <c r="AD95" s="166"/>
      <c r="AE95" s="16" t="str">
        <f t="shared" si="33"/>
        <v>FALSE</v>
      </c>
    </row>
    <row r="96" spans="3:31" ht="28.8" x14ac:dyDescent="0.3">
      <c r="C96" s="7">
        <f>'C. Details of Existing PSAs'!C93</f>
        <v>44</v>
      </c>
      <c r="D96" s="146" t="str">
        <f>'C. Details of Existing PSAs'!D93</f>
        <v>Distribution Utility 2 (DU2)</v>
      </c>
      <c r="E96" s="146">
        <f>'C. Details of Existing PSAs'!E93</f>
        <v>0</v>
      </c>
      <c r="F96" s="108">
        <f>'C. Details of Existing PSAs'!F93</f>
        <v>0</v>
      </c>
      <c r="G96">
        <f>'C. Details of Existing PSAs'!G93</f>
        <v>0</v>
      </c>
      <c r="H96" s="16" t="str">
        <f>'C. Details of Existing PSAs'!O93</f>
        <v>MW</v>
      </c>
      <c r="I96" s="166">
        <f>'C. Details of Existing PSAs'!P93</f>
        <v>0</v>
      </c>
      <c r="J96" s="166">
        <f>'C. Details of Existing PSAs'!Q93</f>
        <v>0</v>
      </c>
      <c r="K96" s="166">
        <f>'C. Details of Existing PSAs'!R93</f>
        <v>0</v>
      </c>
      <c r="L96" s="166">
        <f>'C. Details of Existing PSAs'!S93</f>
        <v>0</v>
      </c>
      <c r="M96" s="166">
        <f>'C. Details of Existing PSAs'!T93</f>
        <v>0</v>
      </c>
      <c r="N96" s="166">
        <f>'C. Details of Existing PSAs'!U93</f>
        <v>0</v>
      </c>
      <c r="O96" s="166">
        <f>'C. Details of Existing PSAs'!V93</f>
        <v>0</v>
      </c>
      <c r="P96" s="166">
        <f>'C. Details of Existing PSAs'!W93</f>
        <v>0</v>
      </c>
      <c r="Q96" s="166">
        <f>'C. Details of Existing PSAs'!X93</f>
        <v>0</v>
      </c>
      <c r="R96" s="166">
        <f>'C. Details of Existing PSAs'!Y93</f>
        <v>0</v>
      </c>
      <c r="S96" s="166">
        <f>'C. Details of Existing PSAs'!Z93</f>
        <v>0</v>
      </c>
      <c r="T96" s="166">
        <f>'C. Details of Existing PSAs'!AA93</f>
        <v>0</v>
      </c>
      <c r="U96" s="166">
        <f>'C. Details of Existing PSAs'!AB93</f>
        <v>0</v>
      </c>
      <c r="V96" s="166">
        <f>'C. Details of Existing PSAs'!AC93</f>
        <v>0</v>
      </c>
      <c r="W96" s="166">
        <f>'C. Details of Existing PSAs'!AD93</f>
        <v>0</v>
      </c>
      <c r="X96" s="166">
        <f>'C. Details of Existing PSAs'!AE93</f>
        <v>0</v>
      </c>
      <c r="Y96" s="166">
        <f>'C. Details of Existing PSAs'!AF93</f>
        <v>0</v>
      </c>
      <c r="Z96" s="166">
        <f>'C. Details of Existing PSAs'!AG93</f>
        <v>0</v>
      </c>
      <c r="AA96" s="166">
        <f>'C. Details of Existing PSAs'!AH93</f>
        <v>0</v>
      </c>
      <c r="AB96" s="166">
        <f>'C. Details of Existing PSAs'!AI93</f>
        <v>0</v>
      </c>
      <c r="AC96" s="166">
        <f>'C. Details of Existing PSAs'!AJ93</f>
        <v>0</v>
      </c>
      <c r="AD96" s="166"/>
      <c r="AE96" s="16" t="str">
        <f t="shared" si="33"/>
        <v>FALSE</v>
      </c>
    </row>
    <row r="97" spans="3:31" ht="28.8" x14ac:dyDescent="0.3">
      <c r="C97" s="7">
        <f t="shared" ref="C97:G97" si="44">C96</f>
        <v>44</v>
      </c>
      <c r="D97" s="146" t="str">
        <f t="shared" si="44"/>
        <v>Distribution Utility 2 (DU2)</v>
      </c>
      <c r="E97" s="146">
        <f t="shared" si="44"/>
        <v>0</v>
      </c>
      <c r="F97" s="108">
        <f t="shared" si="44"/>
        <v>0</v>
      </c>
      <c r="G97">
        <f t="shared" si="44"/>
        <v>0</v>
      </c>
      <c r="H97" s="16" t="str">
        <f>'C. Details of Existing PSAs'!O94</f>
        <v>MWh</v>
      </c>
      <c r="I97" s="166">
        <f>'C. Details of Existing PSAs'!P94</f>
        <v>0</v>
      </c>
      <c r="J97" s="166">
        <f>'C. Details of Existing PSAs'!Q94</f>
        <v>0</v>
      </c>
      <c r="K97" s="166">
        <f>'C. Details of Existing PSAs'!R94</f>
        <v>0</v>
      </c>
      <c r="L97" s="166">
        <f>'C. Details of Existing PSAs'!S94</f>
        <v>0</v>
      </c>
      <c r="M97" s="166">
        <f>'C. Details of Existing PSAs'!T94</f>
        <v>0</v>
      </c>
      <c r="N97" s="166">
        <f>'C. Details of Existing PSAs'!U94</f>
        <v>0</v>
      </c>
      <c r="O97" s="166">
        <f>'C. Details of Existing PSAs'!V94</f>
        <v>0</v>
      </c>
      <c r="P97" s="166">
        <f>'C. Details of Existing PSAs'!W94</f>
        <v>0</v>
      </c>
      <c r="Q97" s="166">
        <f>'C. Details of Existing PSAs'!X94</f>
        <v>0</v>
      </c>
      <c r="R97" s="166">
        <f>'C. Details of Existing PSAs'!Y94</f>
        <v>0</v>
      </c>
      <c r="S97" s="166">
        <f>'C. Details of Existing PSAs'!Z94</f>
        <v>0</v>
      </c>
      <c r="T97" s="166">
        <f>'C. Details of Existing PSAs'!AA94</f>
        <v>0</v>
      </c>
      <c r="U97" s="166">
        <f>'C. Details of Existing PSAs'!AB94</f>
        <v>0</v>
      </c>
      <c r="V97" s="166">
        <f>'C. Details of Existing PSAs'!AC94</f>
        <v>0</v>
      </c>
      <c r="W97" s="166">
        <f>'C. Details of Existing PSAs'!AD94</f>
        <v>0</v>
      </c>
      <c r="X97" s="166">
        <f>'C. Details of Existing PSAs'!AE94</f>
        <v>0</v>
      </c>
      <c r="Y97" s="166">
        <f>'C. Details of Existing PSAs'!AF94</f>
        <v>0</v>
      </c>
      <c r="Z97" s="166">
        <f>'C. Details of Existing PSAs'!AG94</f>
        <v>0</v>
      </c>
      <c r="AA97" s="166">
        <f>'C. Details of Existing PSAs'!AH94</f>
        <v>0</v>
      </c>
      <c r="AB97" s="166">
        <f>'C. Details of Existing PSAs'!AI94</f>
        <v>0</v>
      </c>
      <c r="AC97" s="166">
        <f>'C. Details of Existing PSAs'!AJ94</f>
        <v>0</v>
      </c>
      <c r="AD97" s="166"/>
      <c r="AE97" s="16" t="str">
        <f t="shared" si="33"/>
        <v>FALSE</v>
      </c>
    </row>
    <row r="98" spans="3:31" ht="28.8" x14ac:dyDescent="0.3">
      <c r="C98" s="7">
        <f>'C. Details of Existing PSAs'!C95</f>
        <v>45</v>
      </c>
      <c r="D98" s="146" t="str">
        <f>'C. Details of Existing PSAs'!D95</f>
        <v>Distribution Utility 2 (DU2)</v>
      </c>
      <c r="E98" s="146">
        <f>'C. Details of Existing PSAs'!E95</f>
        <v>0</v>
      </c>
      <c r="F98" s="108">
        <f>'C. Details of Existing PSAs'!F95</f>
        <v>0</v>
      </c>
      <c r="G98">
        <f>'C. Details of Existing PSAs'!G95</f>
        <v>0</v>
      </c>
      <c r="H98" s="16" t="str">
        <f>'C. Details of Existing PSAs'!O95</f>
        <v>MW</v>
      </c>
      <c r="I98" s="166">
        <f>'C. Details of Existing PSAs'!P95</f>
        <v>0</v>
      </c>
      <c r="J98" s="166">
        <f>'C. Details of Existing PSAs'!Q95</f>
        <v>0</v>
      </c>
      <c r="K98" s="166">
        <f>'C. Details of Existing PSAs'!R95</f>
        <v>0</v>
      </c>
      <c r="L98" s="166">
        <f>'C. Details of Existing PSAs'!S95</f>
        <v>0</v>
      </c>
      <c r="M98" s="166">
        <f>'C. Details of Existing PSAs'!T95</f>
        <v>0</v>
      </c>
      <c r="N98" s="166">
        <f>'C. Details of Existing PSAs'!U95</f>
        <v>0</v>
      </c>
      <c r="O98" s="166">
        <f>'C. Details of Existing PSAs'!V95</f>
        <v>0</v>
      </c>
      <c r="P98" s="166">
        <f>'C. Details of Existing PSAs'!W95</f>
        <v>0</v>
      </c>
      <c r="Q98" s="166">
        <f>'C. Details of Existing PSAs'!X95</f>
        <v>0</v>
      </c>
      <c r="R98" s="166">
        <f>'C. Details of Existing PSAs'!Y95</f>
        <v>0</v>
      </c>
      <c r="S98" s="166">
        <f>'C. Details of Existing PSAs'!Z95</f>
        <v>0</v>
      </c>
      <c r="T98" s="166">
        <f>'C. Details of Existing PSAs'!AA95</f>
        <v>0</v>
      </c>
      <c r="U98" s="166">
        <f>'C. Details of Existing PSAs'!AB95</f>
        <v>0</v>
      </c>
      <c r="V98" s="166">
        <f>'C. Details of Existing PSAs'!AC95</f>
        <v>0</v>
      </c>
      <c r="W98" s="166">
        <f>'C. Details of Existing PSAs'!AD95</f>
        <v>0</v>
      </c>
      <c r="X98" s="166">
        <f>'C. Details of Existing PSAs'!AE95</f>
        <v>0</v>
      </c>
      <c r="Y98" s="166">
        <f>'C. Details of Existing PSAs'!AF95</f>
        <v>0</v>
      </c>
      <c r="Z98" s="166">
        <f>'C. Details of Existing PSAs'!AG95</f>
        <v>0</v>
      </c>
      <c r="AA98" s="166">
        <f>'C. Details of Existing PSAs'!AH95</f>
        <v>0</v>
      </c>
      <c r="AB98" s="166">
        <f>'C. Details of Existing PSAs'!AI95</f>
        <v>0</v>
      </c>
      <c r="AC98" s="166">
        <f>'C. Details of Existing PSAs'!AJ95</f>
        <v>0</v>
      </c>
      <c r="AD98" s="166"/>
      <c r="AE98" s="16" t="str">
        <f t="shared" si="33"/>
        <v>FALSE</v>
      </c>
    </row>
    <row r="99" spans="3:31" ht="28.8" x14ac:dyDescent="0.3">
      <c r="C99" s="7">
        <f t="shared" ref="C99:G99" si="45">C98</f>
        <v>45</v>
      </c>
      <c r="D99" s="146" t="str">
        <f t="shared" si="45"/>
        <v>Distribution Utility 2 (DU2)</v>
      </c>
      <c r="E99" s="146">
        <f t="shared" si="45"/>
        <v>0</v>
      </c>
      <c r="F99" s="108">
        <f t="shared" si="45"/>
        <v>0</v>
      </c>
      <c r="G99">
        <f t="shared" si="45"/>
        <v>0</v>
      </c>
      <c r="H99" s="16" t="str">
        <f>'C. Details of Existing PSAs'!O96</f>
        <v>MWh</v>
      </c>
      <c r="I99" s="166">
        <f>'C. Details of Existing PSAs'!P96</f>
        <v>0</v>
      </c>
      <c r="J99" s="166">
        <f>'C. Details of Existing PSAs'!Q96</f>
        <v>0</v>
      </c>
      <c r="K99" s="166">
        <f>'C. Details of Existing PSAs'!R96</f>
        <v>0</v>
      </c>
      <c r="L99" s="166">
        <f>'C. Details of Existing PSAs'!S96</f>
        <v>0</v>
      </c>
      <c r="M99" s="166">
        <f>'C. Details of Existing PSAs'!T96</f>
        <v>0</v>
      </c>
      <c r="N99" s="166">
        <f>'C. Details of Existing PSAs'!U96</f>
        <v>0</v>
      </c>
      <c r="O99" s="166">
        <f>'C. Details of Existing PSAs'!V96</f>
        <v>0</v>
      </c>
      <c r="P99" s="166">
        <f>'C. Details of Existing PSAs'!W96</f>
        <v>0</v>
      </c>
      <c r="Q99" s="166">
        <f>'C. Details of Existing PSAs'!X96</f>
        <v>0</v>
      </c>
      <c r="R99" s="166">
        <f>'C. Details of Existing PSAs'!Y96</f>
        <v>0</v>
      </c>
      <c r="S99" s="166">
        <f>'C. Details of Existing PSAs'!Z96</f>
        <v>0</v>
      </c>
      <c r="T99" s="166">
        <f>'C. Details of Existing PSAs'!AA96</f>
        <v>0</v>
      </c>
      <c r="U99" s="166">
        <f>'C. Details of Existing PSAs'!AB96</f>
        <v>0</v>
      </c>
      <c r="V99" s="166">
        <f>'C. Details of Existing PSAs'!AC96</f>
        <v>0</v>
      </c>
      <c r="W99" s="166">
        <f>'C. Details of Existing PSAs'!AD96</f>
        <v>0</v>
      </c>
      <c r="X99" s="166">
        <f>'C. Details of Existing PSAs'!AE96</f>
        <v>0</v>
      </c>
      <c r="Y99" s="166">
        <f>'C. Details of Existing PSAs'!AF96</f>
        <v>0</v>
      </c>
      <c r="Z99" s="166">
        <f>'C. Details of Existing PSAs'!AG96</f>
        <v>0</v>
      </c>
      <c r="AA99" s="166">
        <f>'C. Details of Existing PSAs'!AH96</f>
        <v>0</v>
      </c>
      <c r="AB99" s="166">
        <f>'C. Details of Existing PSAs'!AI96</f>
        <v>0</v>
      </c>
      <c r="AC99" s="166">
        <f>'C. Details of Existing PSAs'!AJ96</f>
        <v>0</v>
      </c>
      <c r="AD99" s="166"/>
      <c r="AE99" s="16" t="str">
        <f t="shared" si="33"/>
        <v>FALSE</v>
      </c>
    </row>
    <row r="100" spans="3:31" ht="28.8" x14ac:dyDescent="0.3">
      <c r="C100" s="7">
        <f>'C. Details of Existing PSAs'!C97</f>
        <v>46</v>
      </c>
      <c r="D100" s="146" t="str">
        <f>'C. Details of Existing PSAs'!D97</f>
        <v>Distribution Utility 2 (DU2)</v>
      </c>
      <c r="E100" s="146">
        <f>'C. Details of Existing PSAs'!E97</f>
        <v>0</v>
      </c>
      <c r="F100" s="108">
        <f>'C. Details of Existing PSAs'!F97</f>
        <v>0</v>
      </c>
      <c r="G100">
        <f>'C. Details of Existing PSAs'!G97</f>
        <v>0</v>
      </c>
      <c r="H100" s="16" t="str">
        <f>'C. Details of Existing PSAs'!O97</f>
        <v>MW</v>
      </c>
      <c r="I100" s="166">
        <f>'C. Details of Existing PSAs'!P97</f>
        <v>0</v>
      </c>
      <c r="J100" s="166">
        <f>'C. Details of Existing PSAs'!Q97</f>
        <v>0</v>
      </c>
      <c r="K100" s="166">
        <f>'C. Details of Existing PSAs'!R97</f>
        <v>0</v>
      </c>
      <c r="L100" s="166">
        <f>'C. Details of Existing PSAs'!S97</f>
        <v>0</v>
      </c>
      <c r="M100" s="166">
        <f>'C. Details of Existing PSAs'!T97</f>
        <v>0</v>
      </c>
      <c r="N100" s="166">
        <f>'C. Details of Existing PSAs'!U97</f>
        <v>0</v>
      </c>
      <c r="O100" s="166">
        <f>'C. Details of Existing PSAs'!V97</f>
        <v>0</v>
      </c>
      <c r="P100" s="166">
        <f>'C. Details of Existing PSAs'!W97</f>
        <v>0</v>
      </c>
      <c r="Q100" s="166">
        <f>'C. Details of Existing PSAs'!X97</f>
        <v>0</v>
      </c>
      <c r="R100" s="166">
        <f>'C. Details of Existing PSAs'!Y97</f>
        <v>0</v>
      </c>
      <c r="S100" s="166">
        <f>'C. Details of Existing PSAs'!Z97</f>
        <v>0</v>
      </c>
      <c r="T100" s="166">
        <f>'C. Details of Existing PSAs'!AA97</f>
        <v>0</v>
      </c>
      <c r="U100" s="166">
        <f>'C. Details of Existing PSAs'!AB97</f>
        <v>0</v>
      </c>
      <c r="V100" s="166">
        <f>'C. Details of Existing PSAs'!AC97</f>
        <v>0</v>
      </c>
      <c r="W100" s="166">
        <f>'C. Details of Existing PSAs'!AD97</f>
        <v>0</v>
      </c>
      <c r="X100" s="166">
        <f>'C. Details of Existing PSAs'!AE97</f>
        <v>0</v>
      </c>
      <c r="Y100" s="166">
        <f>'C. Details of Existing PSAs'!AF97</f>
        <v>0</v>
      </c>
      <c r="Z100" s="166">
        <f>'C. Details of Existing PSAs'!AG97</f>
        <v>0</v>
      </c>
      <c r="AA100" s="166">
        <f>'C. Details of Existing PSAs'!AH97</f>
        <v>0</v>
      </c>
      <c r="AB100" s="166">
        <f>'C. Details of Existing PSAs'!AI97</f>
        <v>0</v>
      </c>
      <c r="AC100" s="166">
        <f>'C. Details of Existing PSAs'!AJ97</f>
        <v>0</v>
      </c>
      <c r="AD100" s="166"/>
      <c r="AE100" s="16" t="str">
        <f t="shared" si="33"/>
        <v>FALSE</v>
      </c>
    </row>
    <row r="101" spans="3:31" ht="28.8" x14ac:dyDescent="0.3">
      <c r="C101" s="7">
        <f t="shared" ref="C101:G101" si="46">C100</f>
        <v>46</v>
      </c>
      <c r="D101" s="146" t="str">
        <f t="shared" si="46"/>
        <v>Distribution Utility 2 (DU2)</v>
      </c>
      <c r="E101" s="146">
        <f t="shared" si="46"/>
        <v>0</v>
      </c>
      <c r="F101" s="108">
        <f t="shared" si="46"/>
        <v>0</v>
      </c>
      <c r="G101">
        <f t="shared" si="46"/>
        <v>0</v>
      </c>
      <c r="H101" s="16" t="str">
        <f>'C. Details of Existing PSAs'!O98</f>
        <v>MWh</v>
      </c>
      <c r="I101" s="166">
        <f>'C. Details of Existing PSAs'!P98</f>
        <v>0</v>
      </c>
      <c r="J101" s="166">
        <f>'C. Details of Existing PSAs'!Q98</f>
        <v>0</v>
      </c>
      <c r="K101" s="166">
        <f>'C. Details of Existing PSAs'!R98</f>
        <v>0</v>
      </c>
      <c r="L101" s="166">
        <f>'C. Details of Existing PSAs'!S98</f>
        <v>0</v>
      </c>
      <c r="M101" s="166">
        <f>'C. Details of Existing PSAs'!T98</f>
        <v>0</v>
      </c>
      <c r="N101" s="166">
        <f>'C. Details of Existing PSAs'!U98</f>
        <v>0</v>
      </c>
      <c r="O101" s="166">
        <f>'C. Details of Existing PSAs'!V98</f>
        <v>0</v>
      </c>
      <c r="P101" s="166">
        <f>'C. Details of Existing PSAs'!W98</f>
        <v>0</v>
      </c>
      <c r="Q101" s="166">
        <f>'C. Details of Existing PSAs'!X98</f>
        <v>0</v>
      </c>
      <c r="R101" s="166">
        <f>'C. Details of Existing PSAs'!Y98</f>
        <v>0</v>
      </c>
      <c r="S101" s="166">
        <f>'C. Details of Existing PSAs'!Z98</f>
        <v>0</v>
      </c>
      <c r="T101" s="166">
        <f>'C. Details of Existing PSAs'!AA98</f>
        <v>0</v>
      </c>
      <c r="U101" s="166">
        <f>'C. Details of Existing PSAs'!AB98</f>
        <v>0</v>
      </c>
      <c r="V101" s="166">
        <f>'C. Details of Existing PSAs'!AC98</f>
        <v>0</v>
      </c>
      <c r="W101" s="166">
        <f>'C. Details of Existing PSAs'!AD98</f>
        <v>0</v>
      </c>
      <c r="X101" s="166">
        <f>'C. Details of Existing PSAs'!AE98</f>
        <v>0</v>
      </c>
      <c r="Y101" s="166">
        <f>'C. Details of Existing PSAs'!AF98</f>
        <v>0</v>
      </c>
      <c r="Z101" s="166">
        <f>'C. Details of Existing PSAs'!AG98</f>
        <v>0</v>
      </c>
      <c r="AA101" s="166">
        <f>'C. Details of Existing PSAs'!AH98</f>
        <v>0</v>
      </c>
      <c r="AB101" s="166">
        <f>'C. Details of Existing PSAs'!AI98</f>
        <v>0</v>
      </c>
      <c r="AC101" s="166">
        <f>'C. Details of Existing PSAs'!AJ98</f>
        <v>0</v>
      </c>
      <c r="AD101" s="166"/>
      <c r="AE101" s="16" t="str">
        <f t="shared" si="33"/>
        <v>FALSE</v>
      </c>
    </row>
    <row r="102" spans="3:31" ht="28.8" x14ac:dyDescent="0.3">
      <c r="C102" s="7">
        <f>'C. Details of Existing PSAs'!C99</f>
        <v>47</v>
      </c>
      <c r="D102" s="146" t="str">
        <f>'C. Details of Existing PSAs'!D99</f>
        <v>Distribution Utility 2 (DU2)</v>
      </c>
      <c r="E102" s="146">
        <f>'C. Details of Existing PSAs'!E99</f>
        <v>0</v>
      </c>
      <c r="F102" s="108">
        <f>'C. Details of Existing PSAs'!F99</f>
        <v>0</v>
      </c>
      <c r="G102">
        <f>'C. Details of Existing PSAs'!G99</f>
        <v>0</v>
      </c>
      <c r="H102" s="16" t="str">
        <f>'C. Details of Existing PSAs'!O99</f>
        <v>MW</v>
      </c>
      <c r="I102" s="166">
        <f>'C. Details of Existing PSAs'!P99</f>
        <v>0</v>
      </c>
      <c r="J102" s="166">
        <f>'C. Details of Existing PSAs'!Q99</f>
        <v>0</v>
      </c>
      <c r="K102" s="166">
        <f>'C. Details of Existing PSAs'!R99</f>
        <v>0</v>
      </c>
      <c r="L102" s="166">
        <f>'C. Details of Existing PSAs'!S99</f>
        <v>0</v>
      </c>
      <c r="M102" s="166">
        <f>'C. Details of Existing PSAs'!T99</f>
        <v>0</v>
      </c>
      <c r="N102" s="166">
        <f>'C. Details of Existing PSAs'!U99</f>
        <v>0</v>
      </c>
      <c r="O102" s="166">
        <f>'C. Details of Existing PSAs'!V99</f>
        <v>0</v>
      </c>
      <c r="P102" s="166">
        <f>'C. Details of Existing PSAs'!W99</f>
        <v>0</v>
      </c>
      <c r="Q102" s="166">
        <f>'C. Details of Existing PSAs'!X99</f>
        <v>0</v>
      </c>
      <c r="R102" s="166">
        <f>'C. Details of Existing PSAs'!Y99</f>
        <v>0</v>
      </c>
      <c r="S102" s="166">
        <f>'C. Details of Existing PSAs'!Z99</f>
        <v>0</v>
      </c>
      <c r="T102" s="166">
        <f>'C. Details of Existing PSAs'!AA99</f>
        <v>0</v>
      </c>
      <c r="U102" s="166">
        <f>'C. Details of Existing PSAs'!AB99</f>
        <v>0</v>
      </c>
      <c r="V102" s="166">
        <f>'C. Details of Existing PSAs'!AC99</f>
        <v>0</v>
      </c>
      <c r="W102" s="166">
        <f>'C. Details of Existing PSAs'!AD99</f>
        <v>0</v>
      </c>
      <c r="X102" s="166">
        <f>'C. Details of Existing PSAs'!AE99</f>
        <v>0</v>
      </c>
      <c r="Y102" s="166">
        <f>'C. Details of Existing PSAs'!AF99</f>
        <v>0</v>
      </c>
      <c r="Z102" s="166">
        <f>'C. Details of Existing PSAs'!AG99</f>
        <v>0</v>
      </c>
      <c r="AA102" s="166">
        <f>'C. Details of Existing PSAs'!AH99</f>
        <v>0</v>
      </c>
      <c r="AB102" s="166">
        <f>'C. Details of Existing PSAs'!AI99</f>
        <v>0</v>
      </c>
      <c r="AC102" s="166">
        <f>'C. Details of Existing PSAs'!AJ99</f>
        <v>0</v>
      </c>
      <c r="AD102" s="166"/>
      <c r="AE102" s="16" t="str">
        <f t="shared" si="33"/>
        <v>FALSE</v>
      </c>
    </row>
    <row r="103" spans="3:31" ht="28.8" x14ac:dyDescent="0.3">
      <c r="C103" s="7">
        <f t="shared" ref="C103:G103" si="47">C102</f>
        <v>47</v>
      </c>
      <c r="D103" s="146" t="str">
        <f t="shared" si="47"/>
        <v>Distribution Utility 2 (DU2)</v>
      </c>
      <c r="E103" s="146">
        <f t="shared" si="47"/>
        <v>0</v>
      </c>
      <c r="F103" s="108">
        <f t="shared" si="47"/>
        <v>0</v>
      </c>
      <c r="G103">
        <f t="shared" si="47"/>
        <v>0</v>
      </c>
      <c r="H103" s="16" t="str">
        <f>'C. Details of Existing PSAs'!O100</f>
        <v>MWh</v>
      </c>
      <c r="I103" s="166">
        <f>'C. Details of Existing PSAs'!P100</f>
        <v>0</v>
      </c>
      <c r="J103" s="166">
        <f>'C. Details of Existing PSAs'!Q100</f>
        <v>0</v>
      </c>
      <c r="K103" s="166">
        <f>'C. Details of Existing PSAs'!R100</f>
        <v>0</v>
      </c>
      <c r="L103" s="166">
        <f>'C. Details of Existing PSAs'!S100</f>
        <v>0</v>
      </c>
      <c r="M103" s="166">
        <f>'C. Details of Existing PSAs'!T100</f>
        <v>0</v>
      </c>
      <c r="N103" s="166">
        <f>'C. Details of Existing PSAs'!U100</f>
        <v>0</v>
      </c>
      <c r="O103" s="166">
        <f>'C. Details of Existing PSAs'!V100</f>
        <v>0</v>
      </c>
      <c r="P103" s="166">
        <f>'C. Details of Existing PSAs'!W100</f>
        <v>0</v>
      </c>
      <c r="Q103" s="166">
        <f>'C. Details of Existing PSAs'!X100</f>
        <v>0</v>
      </c>
      <c r="R103" s="166">
        <f>'C. Details of Existing PSAs'!Y100</f>
        <v>0</v>
      </c>
      <c r="S103" s="166">
        <f>'C. Details of Existing PSAs'!Z100</f>
        <v>0</v>
      </c>
      <c r="T103" s="166">
        <f>'C. Details of Existing PSAs'!AA100</f>
        <v>0</v>
      </c>
      <c r="U103" s="166">
        <f>'C. Details of Existing PSAs'!AB100</f>
        <v>0</v>
      </c>
      <c r="V103" s="166">
        <f>'C. Details of Existing PSAs'!AC100</f>
        <v>0</v>
      </c>
      <c r="W103" s="166">
        <f>'C. Details of Existing PSAs'!AD100</f>
        <v>0</v>
      </c>
      <c r="X103" s="166">
        <f>'C. Details of Existing PSAs'!AE100</f>
        <v>0</v>
      </c>
      <c r="Y103" s="166">
        <f>'C. Details of Existing PSAs'!AF100</f>
        <v>0</v>
      </c>
      <c r="Z103" s="166">
        <f>'C. Details of Existing PSAs'!AG100</f>
        <v>0</v>
      </c>
      <c r="AA103" s="166">
        <f>'C. Details of Existing PSAs'!AH100</f>
        <v>0</v>
      </c>
      <c r="AB103" s="166">
        <f>'C. Details of Existing PSAs'!AI100</f>
        <v>0</v>
      </c>
      <c r="AC103" s="166">
        <f>'C. Details of Existing PSAs'!AJ100</f>
        <v>0</v>
      </c>
      <c r="AD103" s="166"/>
      <c r="AE103" s="16" t="str">
        <f t="shared" si="33"/>
        <v>FALSE</v>
      </c>
    </row>
    <row r="104" spans="3:31" ht="28.8" x14ac:dyDescent="0.3">
      <c r="C104" s="7">
        <f>'C. Details of Existing PSAs'!C101</f>
        <v>48</v>
      </c>
      <c r="D104" s="146" t="str">
        <f>'C. Details of Existing PSAs'!D101</f>
        <v>Distribution Utility 2 (DU2)</v>
      </c>
      <c r="E104" s="146">
        <f>'C. Details of Existing PSAs'!E101</f>
        <v>0</v>
      </c>
      <c r="F104" s="108">
        <f>'C. Details of Existing PSAs'!F101</f>
        <v>0</v>
      </c>
      <c r="G104">
        <f>'C. Details of Existing PSAs'!G101</f>
        <v>0</v>
      </c>
      <c r="H104" s="16" t="str">
        <f>'C. Details of Existing PSAs'!O101</f>
        <v>MW</v>
      </c>
      <c r="I104" s="166">
        <f>'C. Details of Existing PSAs'!P101</f>
        <v>0</v>
      </c>
      <c r="J104" s="166">
        <f>'C. Details of Existing PSAs'!Q101</f>
        <v>0</v>
      </c>
      <c r="K104" s="166">
        <f>'C. Details of Existing PSAs'!R101</f>
        <v>0</v>
      </c>
      <c r="L104" s="166">
        <f>'C. Details of Existing PSAs'!S101</f>
        <v>0</v>
      </c>
      <c r="M104" s="166">
        <f>'C. Details of Existing PSAs'!T101</f>
        <v>0</v>
      </c>
      <c r="N104" s="166">
        <f>'C. Details of Existing PSAs'!U101</f>
        <v>0</v>
      </c>
      <c r="O104" s="166">
        <f>'C. Details of Existing PSAs'!V101</f>
        <v>0</v>
      </c>
      <c r="P104" s="166">
        <f>'C. Details of Existing PSAs'!W101</f>
        <v>0</v>
      </c>
      <c r="Q104" s="166">
        <f>'C. Details of Existing PSAs'!X101</f>
        <v>0</v>
      </c>
      <c r="R104" s="166">
        <f>'C. Details of Existing PSAs'!Y101</f>
        <v>0</v>
      </c>
      <c r="S104" s="166">
        <f>'C. Details of Existing PSAs'!Z101</f>
        <v>0</v>
      </c>
      <c r="T104" s="166">
        <f>'C. Details of Existing PSAs'!AA101</f>
        <v>0</v>
      </c>
      <c r="U104" s="166">
        <f>'C. Details of Existing PSAs'!AB101</f>
        <v>0</v>
      </c>
      <c r="V104" s="166">
        <f>'C. Details of Existing PSAs'!AC101</f>
        <v>0</v>
      </c>
      <c r="W104" s="166">
        <f>'C. Details of Existing PSAs'!AD101</f>
        <v>0</v>
      </c>
      <c r="X104" s="166">
        <f>'C. Details of Existing PSAs'!AE101</f>
        <v>0</v>
      </c>
      <c r="Y104" s="166">
        <f>'C. Details of Existing PSAs'!AF101</f>
        <v>0</v>
      </c>
      <c r="Z104" s="166">
        <f>'C. Details of Existing PSAs'!AG101</f>
        <v>0</v>
      </c>
      <c r="AA104" s="166">
        <f>'C. Details of Existing PSAs'!AH101</f>
        <v>0</v>
      </c>
      <c r="AB104" s="166">
        <f>'C. Details of Existing PSAs'!AI101</f>
        <v>0</v>
      </c>
      <c r="AC104" s="166">
        <f>'C. Details of Existing PSAs'!AJ101</f>
        <v>0</v>
      </c>
      <c r="AD104" s="166"/>
      <c r="AE104" s="16" t="str">
        <f t="shared" si="33"/>
        <v>FALSE</v>
      </c>
    </row>
    <row r="105" spans="3:31" ht="28.8" x14ac:dyDescent="0.3">
      <c r="C105" s="7">
        <f t="shared" ref="C105:G105" si="48">C104</f>
        <v>48</v>
      </c>
      <c r="D105" s="146" t="str">
        <f t="shared" si="48"/>
        <v>Distribution Utility 2 (DU2)</v>
      </c>
      <c r="E105" s="146">
        <f t="shared" si="48"/>
        <v>0</v>
      </c>
      <c r="F105" s="108">
        <f t="shared" si="48"/>
        <v>0</v>
      </c>
      <c r="G105">
        <f t="shared" si="48"/>
        <v>0</v>
      </c>
      <c r="H105" s="16" t="str">
        <f>'C. Details of Existing PSAs'!O102</f>
        <v>MWh</v>
      </c>
      <c r="I105" s="166">
        <f>'C. Details of Existing PSAs'!P102</f>
        <v>0</v>
      </c>
      <c r="J105" s="166">
        <f>'C. Details of Existing PSAs'!Q102</f>
        <v>0</v>
      </c>
      <c r="K105" s="166">
        <f>'C. Details of Existing PSAs'!R102</f>
        <v>0</v>
      </c>
      <c r="L105" s="166">
        <f>'C. Details of Existing PSAs'!S102</f>
        <v>0</v>
      </c>
      <c r="M105" s="166">
        <f>'C. Details of Existing PSAs'!T102</f>
        <v>0</v>
      </c>
      <c r="N105" s="166">
        <f>'C. Details of Existing PSAs'!U102</f>
        <v>0</v>
      </c>
      <c r="O105" s="166">
        <f>'C. Details of Existing PSAs'!V102</f>
        <v>0</v>
      </c>
      <c r="P105" s="166">
        <f>'C. Details of Existing PSAs'!W102</f>
        <v>0</v>
      </c>
      <c r="Q105" s="166">
        <f>'C. Details of Existing PSAs'!X102</f>
        <v>0</v>
      </c>
      <c r="R105" s="166">
        <f>'C. Details of Existing PSAs'!Y102</f>
        <v>0</v>
      </c>
      <c r="S105" s="166">
        <f>'C. Details of Existing PSAs'!Z102</f>
        <v>0</v>
      </c>
      <c r="T105" s="166">
        <f>'C. Details of Existing PSAs'!AA102</f>
        <v>0</v>
      </c>
      <c r="U105" s="166">
        <f>'C. Details of Existing PSAs'!AB102</f>
        <v>0</v>
      </c>
      <c r="V105" s="166">
        <f>'C. Details of Existing PSAs'!AC102</f>
        <v>0</v>
      </c>
      <c r="W105" s="166">
        <f>'C. Details of Existing PSAs'!AD102</f>
        <v>0</v>
      </c>
      <c r="X105" s="166">
        <f>'C. Details of Existing PSAs'!AE102</f>
        <v>0</v>
      </c>
      <c r="Y105" s="166">
        <f>'C. Details of Existing PSAs'!AF102</f>
        <v>0</v>
      </c>
      <c r="Z105" s="166">
        <f>'C. Details of Existing PSAs'!AG102</f>
        <v>0</v>
      </c>
      <c r="AA105" s="166">
        <f>'C. Details of Existing PSAs'!AH102</f>
        <v>0</v>
      </c>
      <c r="AB105" s="166">
        <f>'C. Details of Existing PSAs'!AI102</f>
        <v>0</v>
      </c>
      <c r="AC105" s="166">
        <f>'C. Details of Existing PSAs'!AJ102</f>
        <v>0</v>
      </c>
      <c r="AD105" s="166"/>
      <c r="AE105" s="16" t="str">
        <f t="shared" si="33"/>
        <v>FALSE</v>
      </c>
    </row>
    <row r="106" spans="3:31" ht="28.8" x14ac:dyDescent="0.3">
      <c r="C106" s="7">
        <f>'C. Details of Existing PSAs'!C103</f>
        <v>49</v>
      </c>
      <c r="D106" s="146" t="str">
        <f>'C. Details of Existing PSAs'!D103</f>
        <v>Distribution Utility 2 (DU2)</v>
      </c>
      <c r="E106" s="146">
        <f>'C. Details of Existing PSAs'!E103</f>
        <v>0</v>
      </c>
      <c r="F106" s="108">
        <f>'C. Details of Existing PSAs'!F103</f>
        <v>0</v>
      </c>
      <c r="G106">
        <f>'C. Details of Existing PSAs'!G103</f>
        <v>0</v>
      </c>
      <c r="H106" s="16" t="str">
        <f>'C. Details of Existing PSAs'!O103</f>
        <v>MW</v>
      </c>
      <c r="I106" s="166">
        <f>'C. Details of Existing PSAs'!P103</f>
        <v>0</v>
      </c>
      <c r="J106" s="166">
        <f>'C. Details of Existing PSAs'!Q103</f>
        <v>0</v>
      </c>
      <c r="K106" s="166">
        <f>'C. Details of Existing PSAs'!R103</f>
        <v>0</v>
      </c>
      <c r="L106" s="166">
        <f>'C. Details of Existing PSAs'!S103</f>
        <v>0</v>
      </c>
      <c r="M106" s="166">
        <f>'C. Details of Existing PSAs'!T103</f>
        <v>0</v>
      </c>
      <c r="N106" s="166">
        <f>'C. Details of Existing PSAs'!U103</f>
        <v>0</v>
      </c>
      <c r="O106" s="166">
        <f>'C. Details of Existing PSAs'!V103</f>
        <v>0</v>
      </c>
      <c r="P106" s="166">
        <f>'C. Details of Existing PSAs'!W103</f>
        <v>0</v>
      </c>
      <c r="Q106" s="166">
        <f>'C. Details of Existing PSAs'!X103</f>
        <v>0</v>
      </c>
      <c r="R106" s="166">
        <f>'C. Details of Existing PSAs'!Y103</f>
        <v>0</v>
      </c>
      <c r="S106" s="166">
        <f>'C. Details of Existing PSAs'!Z103</f>
        <v>0</v>
      </c>
      <c r="T106" s="166">
        <f>'C. Details of Existing PSAs'!AA103</f>
        <v>0</v>
      </c>
      <c r="U106" s="166">
        <f>'C. Details of Existing PSAs'!AB103</f>
        <v>0</v>
      </c>
      <c r="V106" s="166">
        <f>'C. Details of Existing PSAs'!AC103</f>
        <v>0</v>
      </c>
      <c r="W106" s="166">
        <f>'C. Details of Existing PSAs'!AD103</f>
        <v>0</v>
      </c>
      <c r="X106" s="166">
        <f>'C. Details of Existing PSAs'!AE103</f>
        <v>0</v>
      </c>
      <c r="Y106" s="166">
        <f>'C. Details of Existing PSAs'!AF103</f>
        <v>0</v>
      </c>
      <c r="Z106" s="166">
        <f>'C. Details of Existing PSAs'!AG103</f>
        <v>0</v>
      </c>
      <c r="AA106" s="166">
        <f>'C. Details of Existing PSAs'!AH103</f>
        <v>0</v>
      </c>
      <c r="AB106" s="166">
        <f>'C. Details of Existing PSAs'!AI103</f>
        <v>0</v>
      </c>
      <c r="AC106" s="166">
        <f>'C. Details of Existing PSAs'!AJ103</f>
        <v>0</v>
      </c>
      <c r="AD106" s="166"/>
      <c r="AE106" s="16" t="str">
        <f t="shared" si="33"/>
        <v>FALSE</v>
      </c>
    </row>
    <row r="107" spans="3:31" ht="28.8" x14ac:dyDescent="0.3">
      <c r="C107" s="7">
        <f t="shared" ref="C107:G107" si="49">C106</f>
        <v>49</v>
      </c>
      <c r="D107" s="146" t="str">
        <f t="shared" si="49"/>
        <v>Distribution Utility 2 (DU2)</v>
      </c>
      <c r="E107" s="146">
        <f t="shared" si="49"/>
        <v>0</v>
      </c>
      <c r="F107" s="108">
        <f t="shared" si="49"/>
        <v>0</v>
      </c>
      <c r="G107">
        <f t="shared" si="49"/>
        <v>0</v>
      </c>
      <c r="H107" s="16" t="str">
        <f>'C. Details of Existing PSAs'!O104</f>
        <v>MWh</v>
      </c>
      <c r="I107" s="166">
        <f>'C. Details of Existing PSAs'!P104</f>
        <v>0</v>
      </c>
      <c r="J107" s="166">
        <f>'C. Details of Existing PSAs'!Q104</f>
        <v>0</v>
      </c>
      <c r="K107" s="166">
        <f>'C. Details of Existing PSAs'!R104</f>
        <v>0</v>
      </c>
      <c r="L107" s="166">
        <f>'C. Details of Existing PSAs'!S104</f>
        <v>0</v>
      </c>
      <c r="M107" s="166">
        <f>'C. Details of Existing PSAs'!T104</f>
        <v>0</v>
      </c>
      <c r="N107" s="166">
        <f>'C. Details of Existing PSAs'!U104</f>
        <v>0</v>
      </c>
      <c r="O107" s="166">
        <f>'C. Details of Existing PSAs'!V104</f>
        <v>0</v>
      </c>
      <c r="P107" s="166">
        <f>'C. Details of Existing PSAs'!W104</f>
        <v>0</v>
      </c>
      <c r="Q107" s="166">
        <f>'C. Details of Existing PSAs'!X104</f>
        <v>0</v>
      </c>
      <c r="R107" s="166">
        <f>'C. Details of Existing PSAs'!Y104</f>
        <v>0</v>
      </c>
      <c r="S107" s="166">
        <f>'C. Details of Existing PSAs'!Z104</f>
        <v>0</v>
      </c>
      <c r="T107" s="166">
        <f>'C. Details of Existing PSAs'!AA104</f>
        <v>0</v>
      </c>
      <c r="U107" s="166">
        <f>'C. Details of Existing PSAs'!AB104</f>
        <v>0</v>
      </c>
      <c r="V107" s="166">
        <f>'C. Details of Existing PSAs'!AC104</f>
        <v>0</v>
      </c>
      <c r="W107" s="166">
        <f>'C. Details of Existing PSAs'!AD104</f>
        <v>0</v>
      </c>
      <c r="X107" s="166">
        <f>'C. Details of Existing PSAs'!AE104</f>
        <v>0</v>
      </c>
      <c r="Y107" s="166">
        <f>'C. Details of Existing PSAs'!AF104</f>
        <v>0</v>
      </c>
      <c r="Z107" s="166">
        <f>'C. Details of Existing PSAs'!AG104</f>
        <v>0</v>
      </c>
      <c r="AA107" s="166">
        <f>'C. Details of Existing PSAs'!AH104</f>
        <v>0</v>
      </c>
      <c r="AB107" s="166">
        <f>'C. Details of Existing PSAs'!AI104</f>
        <v>0</v>
      </c>
      <c r="AC107" s="166">
        <f>'C. Details of Existing PSAs'!AJ104</f>
        <v>0</v>
      </c>
      <c r="AD107" s="166"/>
      <c r="AE107" s="16" t="str">
        <f t="shared" si="33"/>
        <v>FALSE</v>
      </c>
    </row>
    <row r="108" spans="3:31" ht="28.8" x14ac:dyDescent="0.3">
      <c r="C108" s="7">
        <f>'C. Details of Existing PSAs'!C105</f>
        <v>50</v>
      </c>
      <c r="D108" s="146" t="str">
        <f>'C. Details of Existing PSAs'!D105</f>
        <v>Distribution Utility 2 (DU2)</v>
      </c>
      <c r="E108" s="146">
        <f>'C. Details of Existing PSAs'!E105</f>
        <v>0</v>
      </c>
      <c r="F108" s="108">
        <f>'C. Details of Existing PSAs'!F105</f>
        <v>0</v>
      </c>
      <c r="G108">
        <f>'C. Details of Existing PSAs'!G105</f>
        <v>0</v>
      </c>
      <c r="H108" s="16" t="str">
        <f>'C. Details of Existing PSAs'!O105</f>
        <v>MW</v>
      </c>
      <c r="I108" s="166">
        <f>'C. Details of Existing PSAs'!P105</f>
        <v>0</v>
      </c>
      <c r="J108" s="166">
        <f>'C. Details of Existing PSAs'!Q105</f>
        <v>0</v>
      </c>
      <c r="K108" s="166">
        <f>'C. Details of Existing PSAs'!R105</f>
        <v>0</v>
      </c>
      <c r="L108" s="166">
        <f>'C. Details of Existing PSAs'!S105</f>
        <v>0</v>
      </c>
      <c r="M108" s="166">
        <f>'C. Details of Existing PSAs'!T105</f>
        <v>0</v>
      </c>
      <c r="N108" s="166">
        <f>'C. Details of Existing PSAs'!U105</f>
        <v>0</v>
      </c>
      <c r="O108" s="166">
        <f>'C. Details of Existing PSAs'!V105</f>
        <v>0</v>
      </c>
      <c r="P108" s="166">
        <f>'C. Details of Existing PSAs'!W105</f>
        <v>0</v>
      </c>
      <c r="Q108" s="166">
        <f>'C. Details of Existing PSAs'!X105</f>
        <v>0</v>
      </c>
      <c r="R108" s="166">
        <f>'C. Details of Existing PSAs'!Y105</f>
        <v>0</v>
      </c>
      <c r="S108" s="166">
        <f>'C. Details of Existing PSAs'!Z105</f>
        <v>0</v>
      </c>
      <c r="T108" s="166">
        <f>'C. Details of Existing PSAs'!AA105</f>
        <v>0</v>
      </c>
      <c r="U108" s="166">
        <f>'C. Details of Existing PSAs'!AB105</f>
        <v>0</v>
      </c>
      <c r="V108" s="166">
        <f>'C. Details of Existing PSAs'!AC105</f>
        <v>0</v>
      </c>
      <c r="W108" s="166">
        <f>'C. Details of Existing PSAs'!AD105</f>
        <v>0</v>
      </c>
      <c r="X108" s="166">
        <f>'C. Details of Existing PSAs'!AE105</f>
        <v>0</v>
      </c>
      <c r="Y108" s="166">
        <f>'C. Details of Existing PSAs'!AF105</f>
        <v>0</v>
      </c>
      <c r="Z108" s="166">
        <f>'C. Details of Existing PSAs'!AG105</f>
        <v>0</v>
      </c>
      <c r="AA108" s="166">
        <f>'C. Details of Existing PSAs'!AH105</f>
        <v>0</v>
      </c>
      <c r="AB108" s="166">
        <f>'C. Details of Existing PSAs'!AI105</f>
        <v>0</v>
      </c>
      <c r="AC108" s="166">
        <f>'C. Details of Existing PSAs'!AJ105</f>
        <v>0</v>
      </c>
      <c r="AD108" s="166"/>
      <c r="AE108" s="16" t="str">
        <f t="shared" si="33"/>
        <v>FALSE</v>
      </c>
    </row>
    <row r="109" spans="3:31" ht="28.8" x14ac:dyDescent="0.3">
      <c r="C109" s="7">
        <f t="shared" ref="C109:G109" si="50">C108</f>
        <v>50</v>
      </c>
      <c r="D109" s="146" t="str">
        <f t="shared" si="50"/>
        <v>Distribution Utility 2 (DU2)</v>
      </c>
      <c r="E109" s="146">
        <f t="shared" si="50"/>
        <v>0</v>
      </c>
      <c r="F109" s="108">
        <f t="shared" si="50"/>
        <v>0</v>
      </c>
      <c r="G109">
        <f t="shared" si="50"/>
        <v>0</v>
      </c>
      <c r="H109" s="16" t="str">
        <f>'C. Details of Existing PSAs'!O106</f>
        <v>MWh</v>
      </c>
      <c r="I109" s="166">
        <f>'C. Details of Existing PSAs'!P106</f>
        <v>0</v>
      </c>
      <c r="J109" s="166">
        <f>'C. Details of Existing PSAs'!Q106</f>
        <v>0</v>
      </c>
      <c r="K109" s="166">
        <f>'C. Details of Existing PSAs'!R106</f>
        <v>0</v>
      </c>
      <c r="L109" s="166">
        <f>'C. Details of Existing PSAs'!S106</f>
        <v>0</v>
      </c>
      <c r="M109" s="166">
        <f>'C. Details of Existing PSAs'!T106</f>
        <v>0</v>
      </c>
      <c r="N109" s="166">
        <f>'C. Details of Existing PSAs'!U106</f>
        <v>0</v>
      </c>
      <c r="O109" s="166">
        <f>'C. Details of Existing PSAs'!V106</f>
        <v>0</v>
      </c>
      <c r="P109" s="166">
        <f>'C. Details of Existing PSAs'!W106</f>
        <v>0</v>
      </c>
      <c r="Q109" s="166">
        <f>'C. Details of Existing PSAs'!X106</f>
        <v>0</v>
      </c>
      <c r="R109" s="166">
        <f>'C. Details of Existing PSAs'!Y106</f>
        <v>0</v>
      </c>
      <c r="S109" s="166">
        <f>'C. Details of Existing PSAs'!Z106</f>
        <v>0</v>
      </c>
      <c r="T109" s="166">
        <f>'C. Details of Existing PSAs'!AA106</f>
        <v>0</v>
      </c>
      <c r="U109" s="166">
        <f>'C. Details of Existing PSAs'!AB106</f>
        <v>0</v>
      </c>
      <c r="V109" s="166">
        <f>'C. Details of Existing PSAs'!AC106</f>
        <v>0</v>
      </c>
      <c r="W109" s="166">
        <f>'C. Details of Existing PSAs'!AD106</f>
        <v>0</v>
      </c>
      <c r="X109" s="166">
        <f>'C. Details of Existing PSAs'!AE106</f>
        <v>0</v>
      </c>
      <c r="Y109" s="166">
        <f>'C. Details of Existing PSAs'!AF106</f>
        <v>0</v>
      </c>
      <c r="Z109" s="166">
        <f>'C. Details of Existing PSAs'!AG106</f>
        <v>0</v>
      </c>
      <c r="AA109" s="166">
        <f>'C. Details of Existing PSAs'!AH106</f>
        <v>0</v>
      </c>
      <c r="AB109" s="166">
        <f>'C. Details of Existing PSAs'!AI106</f>
        <v>0</v>
      </c>
      <c r="AC109" s="166">
        <f>'C. Details of Existing PSAs'!AJ106</f>
        <v>0</v>
      </c>
      <c r="AD109" s="166"/>
      <c r="AE109" s="16" t="str">
        <f t="shared" si="33"/>
        <v>FALSE</v>
      </c>
    </row>
    <row r="110" spans="3:31" ht="28.8" x14ac:dyDescent="0.3">
      <c r="C110" s="7">
        <f>'C. Details of Existing PSAs'!C107</f>
        <v>51</v>
      </c>
      <c r="D110" s="146" t="str">
        <f>'C. Details of Existing PSAs'!D107</f>
        <v>Distribution Utility 2 (DU2)</v>
      </c>
      <c r="E110" s="146">
        <f>'C. Details of Existing PSAs'!E107</f>
        <v>0</v>
      </c>
      <c r="F110" s="108">
        <f>'C. Details of Existing PSAs'!F107</f>
        <v>0</v>
      </c>
      <c r="G110">
        <f>'C. Details of Existing PSAs'!G107</f>
        <v>0</v>
      </c>
      <c r="H110" s="16" t="str">
        <f>'C. Details of Existing PSAs'!O107</f>
        <v>MW</v>
      </c>
      <c r="I110" s="166">
        <f>'C. Details of Existing PSAs'!P107</f>
        <v>0</v>
      </c>
      <c r="J110" s="166">
        <f>'C. Details of Existing PSAs'!Q107</f>
        <v>0</v>
      </c>
      <c r="K110" s="166">
        <f>'C. Details of Existing PSAs'!R107</f>
        <v>0</v>
      </c>
      <c r="L110" s="166">
        <f>'C. Details of Existing PSAs'!S107</f>
        <v>0</v>
      </c>
      <c r="M110" s="166">
        <f>'C. Details of Existing PSAs'!T107</f>
        <v>0</v>
      </c>
      <c r="N110" s="166">
        <f>'C. Details of Existing PSAs'!U107</f>
        <v>0</v>
      </c>
      <c r="O110" s="166">
        <f>'C. Details of Existing PSAs'!V107</f>
        <v>0</v>
      </c>
      <c r="P110" s="166">
        <f>'C. Details of Existing PSAs'!W107</f>
        <v>0</v>
      </c>
      <c r="Q110" s="166">
        <f>'C. Details of Existing PSAs'!X107</f>
        <v>0</v>
      </c>
      <c r="R110" s="166">
        <f>'C. Details of Existing PSAs'!Y107</f>
        <v>0</v>
      </c>
      <c r="S110" s="166">
        <f>'C. Details of Existing PSAs'!Z107</f>
        <v>0</v>
      </c>
      <c r="T110" s="166">
        <f>'C. Details of Existing PSAs'!AA107</f>
        <v>0</v>
      </c>
      <c r="U110" s="166">
        <f>'C. Details of Existing PSAs'!AB107</f>
        <v>0</v>
      </c>
      <c r="V110" s="166">
        <f>'C. Details of Existing PSAs'!AC107</f>
        <v>0</v>
      </c>
      <c r="W110" s="166">
        <f>'C. Details of Existing PSAs'!AD107</f>
        <v>0</v>
      </c>
      <c r="X110" s="166">
        <f>'C. Details of Existing PSAs'!AE107</f>
        <v>0</v>
      </c>
      <c r="Y110" s="166">
        <f>'C. Details of Existing PSAs'!AF107</f>
        <v>0</v>
      </c>
      <c r="Z110" s="166">
        <f>'C. Details of Existing PSAs'!AG107</f>
        <v>0</v>
      </c>
      <c r="AA110" s="166">
        <f>'C. Details of Existing PSAs'!AH107</f>
        <v>0</v>
      </c>
      <c r="AB110" s="166">
        <f>'C. Details of Existing PSAs'!AI107</f>
        <v>0</v>
      </c>
      <c r="AC110" s="166">
        <f>'C. Details of Existing PSAs'!AJ107</f>
        <v>0</v>
      </c>
      <c r="AD110" s="166"/>
      <c r="AE110" s="16" t="str">
        <f t="shared" si="33"/>
        <v>FALSE</v>
      </c>
    </row>
    <row r="111" spans="3:31" ht="28.8" x14ac:dyDescent="0.3">
      <c r="C111" s="7">
        <f t="shared" ref="C111:G111" si="51">C110</f>
        <v>51</v>
      </c>
      <c r="D111" s="146" t="str">
        <f t="shared" si="51"/>
        <v>Distribution Utility 2 (DU2)</v>
      </c>
      <c r="E111" s="146">
        <f t="shared" si="51"/>
        <v>0</v>
      </c>
      <c r="F111" s="108">
        <f t="shared" si="51"/>
        <v>0</v>
      </c>
      <c r="G111">
        <f t="shared" si="51"/>
        <v>0</v>
      </c>
      <c r="H111" s="16" t="str">
        <f>'C. Details of Existing PSAs'!O108</f>
        <v>MWh</v>
      </c>
      <c r="I111" s="166">
        <f>'C. Details of Existing PSAs'!P108</f>
        <v>0</v>
      </c>
      <c r="J111" s="166">
        <f>'C. Details of Existing PSAs'!Q108</f>
        <v>0</v>
      </c>
      <c r="K111" s="166">
        <f>'C. Details of Existing PSAs'!R108</f>
        <v>0</v>
      </c>
      <c r="L111" s="166">
        <f>'C. Details of Existing PSAs'!S108</f>
        <v>0</v>
      </c>
      <c r="M111" s="166">
        <f>'C. Details of Existing PSAs'!T108</f>
        <v>0</v>
      </c>
      <c r="N111" s="166">
        <f>'C. Details of Existing PSAs'!U108</f>
        <v>0</v>
      </c>
      <c r="O111" s="166">
        <f>'C. Details of Existing PSAs'!V108</f>
        <v>0</v>
      </c>
      <c r="P111" s="166">
        <f>'C. Details of Existing PSAs'!W108</f>
        <v>0</v>
      </c>
      <c r="Q111" s="166">
        <f>'C. Details of Existing PSAs'!X108</f>
        <v>0</v>
      </c>
      <c r="R111" s="166">
        <f>'C. Details of Existing PSAs'!Y108</f>
        <v>0</v>
      </c>
      <c r="S111" s="166">
        <f>'C. Details of Existing PSAs'!Z108</f>
        <v>0</v>
      </c>
      <c r="T111" s="166">
        <f>'C. Details of Existing PSAs'!AA108</f>
        <v>0</v>
      </c>
      <c r="U111" s="166">
        <f>'C. Details of Existing PSAs'!AB108</f>
        <v>0</v>
      </c>
      <c r="V111" s="166">
        <f>'C. Details of Existing PSAs'!AC108</f>
        <v>0</v>
      </c>
      <c r="W111" s="166">
        <f>'C. Details of Existing PSAs'!AD108</f>
        <v>0</v>
      </c>
      <c r="X111" s="166">
        <f>'C. Details of Existing PSAs'!AE108</f>
        <v>0</v>
      </c>
      <c r="Y111" s="166">
        <f>'C. Details of Existing PSAs'!AF108</f>
        <v>0</v>
      </c>
      <c r="Z111" s="166">
        <f>'C. Details of Existing PSAs'!AG108</f>
        <v>0</v>
      </c>
      <c r="AA111" s="166">
        <f>'C. Details of Existing PSAs'!AH108</f>
        <v>0</v>
      </c>
      <c r="AB111" s="166">
        <f>'C. Details of Existing PSAs'!AI108</f>
        <v>0</v>
      </c>
      <c r="AC111" s="166">
        <f>'C. Details of Existing PSAs'!AJ108</f>
        <v>0</v>
      </c>
      <c r="AD111" s="166"/>
      <c r="AE111" s="16" t="str">
        <f t="shared" si="33"/>
        <v>FALSE</v>
      </c>
    </row>
    <row r="112" spans="3:31" ht="28.8" x14ac:dyDescent="0.3">
      <c r="C112" s="7">
        <f>'C. Details of Existing PSAs'!C109</f>
        <v>52</v>
      </c>
      <c r="D112" s="146" t="str">
        <f>'C. Details of Existing PSAs'!D109</f>
        <v>Distribution Utility 2 (DU2)</v>
      </c>
      <c r="E112" s="146">
        <f>'C. Details of Existing PSAs'!E109</f>
        <v>0</v>
      </c>
      <c r="F112" s="108">
        <f>'C. Details of Existing PSAs'!F109</f>
        <v>0</v>
      </c>
      <c r="G112">
        <f>'C. Details of Existing PSAs'!G109</f>
        <v>0</v>
      </c>
      <c r="H112" s="16" t="str">
        <f>'C. Details of Existing PSAs'!O109</f>
        <v>MW</v>
      </c>
      <c r="I112" s="166">
        <f>'C. Details of Existing PSAs'!P109</f>
        <v>0</v>
      </c>
      <c r="J112" s="166">
        <f>'C. Details of Existing PSAs'!Q109</f>
        <v>0</v>
      </c>
      <c r="K112" s="166">
        <f>'C. Details of Existing PSAs'!R109</f>
        <v>0</v>
      </c>
      <c r="L112" s="166">
        <f>'C. Details of Existing PSAs'!S109</f>
        <v>0</v>
      </c>
      <c r="M112" s="166">
        <f>'C. Details of Existing PSAs'!T109</f>
        <v>0</v>
      </c>
      <c r="N112" s="166">
        <f>'C. Details of Existing PSAs'!U109</f>
        <v>0</v>
      </c>
      <c r="O112" s="166">
        <f>'C. Details of Existing PSAs'!V109</f>
        <v>0</v>
      </c>
      <c r="P112" s="166">
        <f>'C. Details of Existing PSAs'!W109</f>
        <v>0</v>
      </c>
      <c r="Q112" s="166">
        <f>'C. Details of Existing PSAs'!X109</f>
        <v>0</v>
      </c>
      <c r="R112" s="166">
        <f>'C. Details of Existing PSAs'!Y109</f>
        <v>0</v>
      </c>
      <c r="S112" s="166">
        <f>'C. Details of Existing PSAs'!Z109</f>
        <v>0</v>
      </c>
      <c r="T112" s="166">
        <f>'C. Details of Existing PSAs'!AA109</f>
        <v>0</v>
      </c>
      <c r="U112" s="166">
        <f>'C. Details of Existing PSAs'!AB109</f>
        <v>0</v>
      </c>
      <c r="V112" s="166">
        <f>'C. Details of Existing PSAs'!AC109</f>
        <v>0</v>
      </c>
      <c r="W112" s="166">
        <f>'C. Details of Existing PSAs'!AD109</f>
        <v>0</v>
      </c>
      <c r="X112" s="166">
        <f>'C. Details of Existing PSAs'!AE109</f>
        <v>0</v>
      </c>
      <c r="Y112" s="166">
        <f>'C. Details of Existing PSAs'!AF109</f>
        <v>0</v>
      </c>
      <c r="Z112" s="166">
        <f>'C. Details of Existing PSAs'!AG109</f>
        <v>0</v>
      </c>
      <c r="AA112" s="166">
        <f>'C. Details of Existing PSAs'!AH109</f>
        <v>0</v>
      </c>
      <c r="AB112" s="166">
        <f>'C. Details of Existing PSAs'!AI109</f>
        <v>0</v>
      </c>
      <c r="AC112" s="166">
        <f>'C. Details of Existing PSAs'!AJ109</f>
        <v>0</v>
      </c>
      <c r="AD112" s="166"/>
      <c r="AE112" s="16" t="str">
        <f t="shared" si="33"/>
        <v>FALSE</v>
      </c>
    </row>
    <row r="113" spans="3:31" ht="28.8" x14ac:dyDescent="0.3">
      <c r="C113" s="7">
        <f t="shared" ref="C113:G113" si="52">C112</f>
        <v>52</v>
      </c>
      <c r="D113" s="146" t="str">
        <f t="shared" si="52"/>
        <v>Distribution Utility 2 (DU2)</v>
      </c>
      <c r="E113" s="146">
        <f t="shared" si="52"/>
        <v>0</v>
      </c>
      <c r="F113" s="108">
        <f t="shared" si="52"/>
        <v>0</v>
      </c>
      <c r="G113">
        <f t="shared" si="52"/>
        <v>0</v>
      </c>
      <c r="H113" s="16" t="str">
        <f>'C. Details of Existing PSAs'!O110</f>
        <v>MWh</v>
      </c>
      <c r="I113" s="166">
        <f>'C. Details of Existing PSAs'!P110</f>
        <v>0</v>
      </c>
      <c r="J113" s="166">
        <f>'C. Details of Existing PSAs'!Q110</f>
        <v>0</v>
      </c>
      <c r="K113" s="166">
        <f>'C. Details of Existing PSAs'!R110</f>
        <v>0</v>
      </c>
      <c r="L113" s="166">
        <f>'C. Details of Existing PSAs'!S110</f>
        <v>0</v>
      </c>
      <c r="M113" s="166">
        <f>'C. Details of Existing PSAs'!T110</f>
        <v>0</v>
      </c>
      <c r="N113" s="166">
        <f>'C. Details of Existing PSAs'!U110</f>
        <v>0</v>
      </c>
      <c r="O113" s="166">
        <f>'C. Details of Existing PSAs'!V110</f>
        <v>0</v>
      </c>
      <c r="P113" s="166">
        <f>'C. Details of Existing PSAs'!W110</f>
        <v>0</v>
      </c>
      <c r="Q113" s="166">
        <f>'C. Details of Existing PSAs'!X110</f>
        <v>0</v>
      </c>
      <c r="R113" s="166">
        <f>'C. Details of Existing PSAs'!Y110</f>
        <v>0</v>
      </c>
      <c r="S113" s="166">
        <f>'C. Details of Existing PSAs'!Z110</f>
        <v>0</v>
      </c>
      <c r="T113" s="166">
        <f>'C. Details of Existing PSAs'!AA110</f>
        <v>0</v>
      </c>
      <c r="U113" s="166">
        <f>'C. Details of Existing PSAs'!AB110</f>
        <v>0</v>
      </c>
      <c r="V113" s="166">
        <f>'C. Details of Existing PSAs'!AC110</f>
        <v>0</v>
      </c>
      <c r="W113" s="166">
        <f>'C. Details of Existing PSAs'!AD110</f>
        <v>0</v>
      </c>
      <c r="X113" s="166">
        <f>'C. Details of Existing PSAs'!AE110</f>
        <v>0</v>
      </c>
      <c r="Y113" s="166">
        <f>'C. Details of Existing PSAs'!AF110</f>
        <v>0</v>
      </c>
      <c r="Z113" s="166">
        <f>'C. Details of Existing PSAs'!AG110</f>
        <v>0</v>
      </c>
      <c r="AA113" s="166">
        <f>'C. Details of Existing PSAs'!AH110</f>
        <v>0</v>
      </c>
      <c r="AB113" s="166">
        <f>'C. Details of Existing PSAs'!AI110</f>
        <v>0</v>
      </c>
      <c r="AC113" s="166">
        <f>'C. Details of Existing PSAs'!AJ110</f>
        <v>0</v>
      </c>
      <c r="AD113" s="166"/>
      <c r="AE113" s="16" t="str">
        <f t="shared" si="33"/>
        <v>FALSE</v>
      </c>
    </row>
    <row r="114" spans="3:31" ht="28.8" x14ac:dyDescent="0.3">
      <c r="C114" s="7">
        <f>'C. Details of Existing PSAs'!C111</f>
        <v>53</v>
      </c>
      <c r="D114" s="146" t="str">
        <f>'C. Details of Existing PSAs'!D111</f>
        <v>Distribution Utility 2 (DU2)</v>
      </c>
      <c r="E114" s="146">
        <f>'C. Details of Existing PSAs'!E111</f>
        <v>0</v>
      </c>
      <c r="F114" s="108">
        <f>'C. Details of Existing PSAs'!F111</f>
        <v>0</v>
      </c>
      <c r="G114">
        <f>'C. Details of Existing PSAs'!G111</f>
        <v>0</v>
      </c>
      <c r="H114" s="16" t="str">
        <f>'C. Details of Existing PSAs'!O111</f>
        <v>MW</v>
      </c>
      <c r="I114" s="166">
        <f>'C. Details of Existing PSAs'!P111</f>
        <v>0</v>
      </c>
      <c r="J114" s="166">
        <f>'C. Details of Existing PSAs'!Q111</f>
        <v>0</v>
      </c>
      <c r="K114" s="166">
        <f>'C. Details of Existing PSAs'!R111</f>
        <v>0</v>
      </c>
      <c r="L114" s="166">
        <f>'C. Details of Existing PSAs'!S111</f>
        <v>0</v>
      </c>
      <c r="M114" s="166">
        <f>'C. Details of Existing PSAs'!T111</f>
        <v>0</v>
      </c>
      <c r="N114" s="166">
        <f>'C. Details of Existing PSAs'!U111</f>
        <v>0</v>
      </c>
      <c r="O114" s="166">
        <f>'C. Details of Existing PSAs'!V111</f>
        <v>0</v>
      </c>
      <c r="P114" s="166">
        <f>'C. Details of Existing PSAs'!W111</f>
        <v>0</v>
      </c>
      <c r="Q114" s="166">
        <f>'C. Details of Existing PSAs'!X111</f>
        <v>0</v>
      </c>
      <c r="R114" s="166">
        <f>'C. Details of Existing PSAs'!Y111</f>
        <v>0</v>
      </c>
      <c r="S114" s="166">
        <f>'C. Details of Existing PSAs'!Z111</f>
        <v>0</v>
      </c>
      <c r="T114" s="166">
        <f>'C. Details of Existing PSAs'!AA111</f>
        <v>0</v>
      </c>
      <c r="U114" s="166">
        <f>'C. Details of Existing PSAs'!AB111</f>
        <v>0</v>
      </c>
      <c r="V114" s="166">
        <f>'C. Details of Existing PSAs'!AC111</f>
        <v>0</v>
      </c>
      <c r="W114" s="166">
        <f>'C. Details of Existing PSAs'!AD111</f>
        <v>0</v>
      </c>
      <c r="X114" s="166">
        <f>'C. Details of Existing PSAs'!AE111</f>
        <v>0</v>
      </c>
      <c r="Y114" s="166">
        <f>'C. Details of Existing PSAs'!AF111</f>
        <v>0</v>
      </c>
      <c r="Z114" s="166">
        <f>'C. Details of Existing PSAs'!AG111</f>
        <v>0</v>
      </c>
      <c r="AA114" s="166">
        <f>'C. Details of Existing PSAs'!AH111</f>
        <v>0</v>
      </c>
      <c r="AB114" s="166">
        <f>'C. Details of Existing PSAs'!AI111</f>
        <v>0</v>
      </c>
      <c r="AC114" s="166">
        <f>'C. Details of Existing PSAs'!AJ111</f>
        <v>0</v>
      </c>
      <c r="AD114" s="166"/>
      <c r="AE114" s="16" t="str">
        <f t="shared" si="33"/>
        <v>FALSE</v>
      </c>
    </row>
    <row r="115" spans="3:31" ht="28.8" x14ac:dyDescent="0.3">
      <c r="C115" s="7">
        <f t="shared" ref="C115:G115" si="53">C114</f>
        <v>53</v>
      </c>
      <c r="D115" s="146" t="str">
        <f t="shared" si="53"/>
        <v>Distribution Utility 2 (DU2)</v>
      </c>
      <c r="E115" s="146">
        <f t="shared" si="53"/>
        <v>0</v>
      </c>
      <c r="F115" s="108">
        <f t="shared" si="53"/>
        <v>0</v>
      </c>
      <c r="G115">
        <f t="shared" si="53"/>
        <v>0</v>
      </c>
      <c r="H115" s="16" t="str">
        <f>'C. Details of Existing PSAs'!O112</f>
        <v>MWh</v>
      </c>
      <c r="I115" s="166">
        <f>'C. Details of Existing PSAs'!P112</f>
        <v>0</v>
      </c>
      <c r="J115" s="166">
        <f>'C. Details of Existing PSAs'!Q112</f>
        <v>0</v>
      </c>
      <c r="K115" s="166">
        <f>'C. Details of Existing PSAs'!R112</f>
        <v>0</v>
      </c>
      <c r="L115" s="166">
        <f>'C. Details of Existing PSAs'!S112</f>
        <v>0</v>
      </c>
      <c r="M115" s="166">
        <f>'C. Details of Existing PSAs'!T112</f>
        <v>0</v>
      </c>
      <c r="N115" s="166">
        <f>'C. Details of Existing PSAs'!U112</f>
        <v>0</v>
      </c>
      <c r="O115" s="166">
        <f>'C. Details of Existing PSAs'!V112</f>
        <v>0</v>
      </c>
      <c r="P115" s="166">
        <f>'C. Details of Existing PSAs'!W112</f>
        <v>0</v>
      </c>
      <c r="Q115" s="166">
        <f>'C. Details of Existing PSAs'!X112</f>
        <v>0</v>
      </c>
      <c r="R115" s="166">
        <f>'C. Details of Existing PSAs'!Y112</f>
        <v>0</v>
      </c>
      <c r="S115" s="166">
        <f>'C. Details of Existing PSAs'!Z112</f>
        <v>0</v>
      </c>
      <c r="T115" s="166">
        <f>'C. Details of Existing PSAs'!AA112</f>
        <v>0</v>
      </c>
      <c r="U115" s="166">
        <f>'C. Details of Existing PSAs'!AB112</f>
        <v>0</v>
      </c>
      <c r="V115" s="166">
        <f>'C. Details of Existing PSAs'!AC112</f>
        <v>0</v>
      </c>
      <c r="W115" s="166">
        <f>'C. Details of Existing PSAs'!AD112</f>
        <v>0</v>
      </c>
      <c r="X115" s="166">
        <f>'C. Details of Existing PSAs'!AE112</f>
        <v>0</v>
      </c>
      <c r="Y115" s="166">
        <f>'C. Details of Existing PSAs'!AF112</f>
        <v>0</v>
      </c>
      <c r="Z115" s="166">
        <f>'C. Details of Existing PSAs'!AG112</f>
        <v>0</v>
      </c>
      <c r="AA115" s="166">
        <f>'C. Details of Existing PSAs'!AH112</f>
        <v>0</v>
      </c>
      <c r="AB115" s="166">
        <f>'C. Details of Existing PSAs'!AI112</f>
        <v>0</v>
      </c>
      <c r="AC115" s="166">
        <f>'C. Details of Existing PSAs'!AJ112</f>
        <v>0</v>
      </c>
      <c r="AD115" s="166"/>
      <c r="AE115" s="16" t="str">
        <f t="shared" si="33"/>
        <v>FALSE</v>
      </c>
    </row>
    <row r="116" spans="3:31" ht="28.8" x14ac:dyDescent="0.3">
      <c r="C116" s="7">
        <f>'C. Details of Existing PSAs'!C113</f>
        <v>54</v>
      </c>
      <c r="D116" s="146" t="str">
        <f>'C. Details of Existing PSAs'!D113</f>
        <v>Distribution Utility 2 (DU2)</v>
      </c>
      <c r="E116" s="146">
        <f>'C. Details of Existing PSAs'!E113</f>
        <v>0</v>
      </c>
      <c r="F116" s="108">
        <f>'C. Details of Existing PSAs'!F113</f>
        <v>0</v>
      </c>
      <c r="G116">
        <f>'C. Details of Existing PSAs'!G113</f>
        <v>0</v>
      </c>
      <c r="H116" s="16" t="str">
        <f>'C. Details of Existing PSAs'!O113</f>
        <v>MW</v>
      </c>
      <c r="I116" s="166">
        <f>'C. Details of Existing PSAs'!P113</f>
        <v>0</v>
      </c>
      <c r="J116" s="166">
        <f>'C. Details of Existing PSAs'!Q113</f>
        <v>0</v>
      </c>
      <c r="K116" s="166">
        <f>'C. Details of Existing PSAs'!R113</f>
        <v>0</v>
      </c>
      <c r="L116" s="166">
        <f>'C. Details of Existing PSAs'!S113</f>
        <v>0</v>
      </c>
      <c r="M116" s="166">
        <f>'C. Details of Existing PSAs'!T113</f>
        <v>0</v>
      </c>
      <c r="N116" s="166">
        <f>'C. Details of Existing PSAs'!U113</f>
        <v>0</v>
      </c>
      <c r="O116" s="166">
        <f>'C. Details of Existing PSAs'!V113</f>
        <v>0</v>
      </c>
      <c r="P116" s="166">
        <f>'C. Details of Existing PSAs'!W113</f>
        <v>0</v>
      </c>
      <c r="Q116" s="166">
        <f>'C. Details of Existing PSAs'!X113</f>
        <v>0</v>
      </c>
      <c r="R116" s="166">
        <f>'C. Details of Existing PSAs'!Y113</f>
        <v>0</v>
      </c>
      <c r="S116" s="166">
        <f>'C. Details of Existing PSAs'!Z113</f>
        <v>0</v>
      </c>
      <c r="T116" s="166">
        <f>'C. Details of Existing PSAs'!AA113</f>
        <v>0</v>
      </c>
      <c r="U116" s="166">
        <f>'C. Details of Existing PSAs'!AB113</f>
        <v>0</v>
      </c>
      <c r="V116" s="166">
        <f>'C. Details of Existing PSAs'!AC113</f>
        <v>0</v>
      </c>
      <c r="W116" s="166">
        <f>'C. Details of Existing PSAs'!AD113</f>
        <v>0</v>
      </c>
      <c r="X116" s="166">
        <f>'C. Details of Existing PSAs'!AE113</f>
        <v>0</v>
      </c>
      <c r="Y116" s="166">
        <f>'C. Details of Existing PSAs'!AF113</f>
        <v>0</v>
      </c>
      <c r="Z116" s="166">
        <f>'C. Details of Existing PSAs'!AG113</f>
        <v>0</v>
      </c>
      <c r="AA116" s="166">
        <f>'C. Details of Existing PSAs'!AH113</f>
        <v>0</v>
      </c>
      <c r="AB116" s="166">
        <f>'C. Details of Existing PSAs'!AI113</f>
        <v>0</v>
      </c>
      <c r="AC116" s="166">
        <f>'C. Details of Existing PSAs'!AJ113</f>
        <v>0</v>
      </c>
      <c r="AD116" s="166"/>
      <c r="AE116" s="16" t="str">
        <f t="shared" si="33"/>
        <v>FALSE</v>
      </c>
    </row>
    <row r="117" spans="3:31" ht="28.8" x14ac:dyDescent="0.3">
      <c r="C117" s="7">
        <f t="shared" ref="C117:G117" si="54">C116</f>
        <v>54</v>
      </c>
      <c r="D117" s="146" t="str">
        <f t="shared" si="54"/>
        <v>Distribution Utility 2 (DU2)</v>
      </c>
      <c r="E117" s="146">
        <f t="shared" si="54"/>
        <v>0</v>
      </c>
      <c r="F117" s="108">
        <f t="shared" si="54"/>
        <v>0</v>
      </c>
      <c r="G117">
        <f t="shared" si="54"/>
        <v>0</v>
      </c>
      <c r="H117" s="16" t="str">
        <f>'C. Details of Existing PSAs'!O114</f>
        <v>MWh</v>
      </c>
      <c r="I117" s="166">
        <f>'C. Details of Existing PSAs'!P114</f>
        <v>0</v>
      </c>
      <c r="J117" s="166">
        <f>'C. Details of Existing PSAs'!Q114</f>
        <v>0</v>
      </c>
      <c r="K117" s="166">
        <f>'C. Details of Existing PSAs'!R114</f>
        <v>0</v>
      </c>
      <c r="L117" s="166">
        <f>'C. Details of Existing PSAs'!S114</f>
        <v>0</v>
      </c>
      <c r="M117" s="166">
        <f>'C. Details of Existing PSAs'!T114</f>
        <v>0</v>
      </c>
      <c r="N117" s="166">
        <f>'C. Details of Existing PSAs'!U114</f>
        <v>0</v>
      </c>
      <c r="O117" s="166">
        <f>'C. Details of Existing PSAs'!V114</f>
        <v>0</v>
      </c>
      <c r="P117" s="166">
        <f>'C. Details of Existing PSAs'!W114</f>
        <v>0</v>
      </c>
      <c r="Q117" s="166">
        <f>'C. Details of Existing PSAs'!X114</f>
        <v>0</v>
      </c>
      <c r="R117" s="166">
        <f>'C. Details of Existing PSAs'!Y114</f>
        <v>0</v>
      </c>
      <c r="S117" s="166">
        <f>'C. Details of Existing PSAs'!Z114</f>
        <v>0</v>
      </c>
      <c r="T117" s="166">
        <f>'C. Details of Existing PSAs'!AA114</f>
        <v>0</v>
      </c>
      <c r="U117" s="166">
        <f>'C. Details of Existing PSAs'!AB114</f>
        <v>0</v>
      </c>
      <c r="V117" s="166">
        <f>'C. Details of Existing PSAs'!AC114</f>
        <v>0</v>
      </c>
      <c r="W117" s="166">
        <f>'C. Details of Existing PSAs'!AD114</f>
        <v>0</v>
      </c>
      <c r="X117" s="166">
        <f>'C. Details of Existing PSAs'!AE114</f>
        <v>0</v>
      </c>
      <c r="Y117" s="166">
        <f>'C. Details of Existing PSAs'!AF114</f>
        <v>0</v>
      </c>
      <c r="Z117" s="166">
        <f>'C. Details of Existing PSAs'!AG114</f>
        <v>0</v>
      </c>
      <c r="AA117" s="166">
        <f>'C. Details of Existing PSAs'!AH114</f>
        <v>0</v>
      </c>
      <c r="AB117" s="166">
        <f>'C. Details of Existing PSAs'!AI114</f>
        <v>0</v>
      </c>
      <c r="AC117" s="166">
        <f>'C. Details of Existing PSAs'!AJ114</f>
        <v>0</v>
      </c>
      <c r="AD117" s="166"/>
      <c r="AE117" s="16" t="str">
        <f t="shared" si="33"/>
        <v>FALSE</v>
      </c>
    </row>
    <row r="118" spans="3:31" ht="28.8" x14ac:dyDescent="0.3">
      <c r="C118" s="7">
        <f>'C. Details of Existing PSAs'!C115</f>
        <v>55</v>
      </c>
      <c r="D118" s="146" t="str">
        <f>'C. Details of Existing PSAs'!D115</f>
        <v>Distribution Utility 2 (DU2)</v>
      </c>
      <c r="E118" s="146">
        <f>'C. Details of Existing PSAs'!E115</f>
        <v>0</v>
      </c>
      <c r="F118" s="108">
        <f>'C. Details of Existing PSAs'!F115</f>
        <v>0</v>
      </c>
      <c r="G118">
        <f>'C. Details of Existing PSAs'!G115</f>
        <v>0</v>
      </c>
      <c r="H118" s="16" t="str">
        <f>'C. Details of Existing PSAs'!O115</f>
        <v>MW</v>
      </c>
      <c r="I118" s="166">
        <f>'C. Details of Existing PSAs'!P115</f>
        <v>0</v>
      </c>
      <c r="J118" s="166">
        <f>'C. Details of Existing PSAs'!Q115</f>
        <v>0</v>
      </c>
      <c r="K118" s="166">
        <f>'C. Details of Existing PSAs'!R115</f>
        <v>0</v>
      </c>
      <c r="L118" s="166">
        <f>'C. Details of Existing PSAs'!S115</f>
        <v>0</v>
      </c>
      <c r="M118" s="166">
        <f>'C. Details of Existing PSAs'!T115</f>
        <v>0</v>
      </c>
      <c r="N118" s="166">
        <f>'C. Details of Existing PSAs'!U115</f>
        <v>0</v>
      </c>
      <c r="O118" s="166">
        <f>'C. Details of Existing PSAs'!V115</f>
        <v>0</v>
      </c>
      <c r="P118" s="166">
        <f>'C. Details of Existing PSAs'!W115</f>
        <v>0</v>
      </c>
      <c r="Q118" s="166">
        <f>'C. Details of Existing PSAs'!X115</f>
        <v>0</v>
      </c>
      <c r="R118" s="166">
        <f>'C. Details of Existing PSAs'!Y115</f>
        <v>0</v>
      </c>
      <c r="S118" s="166">
        <f>'C. Details of Existing PSAs'!Z115</f>
        <v>0</v>
      </c>
      <c r="T118" s="166">
        <f>'C. Details of Existing PSAs'!AA115</f>
        <v>0</v>
      </c>
      <c r="U118" s="166">
        <f>'C. Details of Existing PSAs'!AB115</f>
        <v>0</v>
      </c>
      <c r="V118" s="166">
        <f>'C. Details of Existing PSAs'!AC115</f>
        <v>0</v>
      </c>
      <c r="W118" s="166">
        <f>'C. Details of Existing PSAs'!AD115</f>
        <v>0</v>
      </c>
      <c r="X118" s="166">
        <f>'C. Details of Existing PSAs'!AE115</f>
        <v>0</v>
      </c>
      <c r="Y118" s="166">
        <f>'C. Details of Existing PSAs'!AF115</f>
        <v>0</v>
      </c>
      <c r="Z118" s="166">
        <f>'C. Details of Existing PSAs'!AG115</f>
        <v>0</v>
      </c>
      <c r="AA118" s="166">
        <f>'C. Details of Existing PSAs'!AH115</f>
        <v>0</v>
      </c>
      <c r="AB118" s="166">
        <f>'C. Details of Existing PSAs'!AI115</f>
        <v>0</v>
      </c>
      <c r="AC118" s="166">
        <f>'C. Details of Existing PSAs'!AJ115</f>
        <v>0</v>
      </c>
      <c r="AD118" s="166"/>
      <c r="AE118" s="16" t="str">
        <f t="shared" si="33"/>
        <v>FALSE</v>
      </c>
    </row>
    <row r="119" spans="3:31" ht="28.8" x14ac:dyDescent="0.3">
      <c r="C119" s="7">
        <f t="shared" ref="C119:G119" si="55">C118</f>
        <v>55</v>
      </c>
      <c r="D119" s="146" t="str">
        <f t="shared" si="55"/>
        <v>Distribution Utility 2 (DU2)</v>
      </c>
      <c r="E119" s="146">
        <f t="shared" si="55"/>
        <v>0</v>
      </c>
      <c r="F119" s="108">
        <f t="shared" si="55"/>
        <v>0</v>
      </c>
      <c r="G119">
        <f t="shared" si="55"/>
        <v>0</v>
      </c>
      <c r="H119" s="16" t="str">
        <f>'C. Details of Existing PSAs'!O116</f>
        <v>MWh</v>
      </c>
      <c r="I119" s="166">
        <f>'C. Details of Existing PSAs'!P116</f>
        <v>0</v>
      </c>
      <c r="J119" s="166">
        <f>'C. Details of Existing PSAs'!Q116</f>
        <v>0</v>
      </c>
      <c r="K119" s="166">
        <f>'C. Details of Existing PSAs'!R116</f>
        <v>0</v>
      </c>
      <c r="L119" s="166">
        <f>'C. Details of Existing PSAs'!S116</f>
        <v>0</v>
      </c>
      <c r="M119" s="166">
        <f>'C. Details of Existing PSAs'!T116</f>
        <v>0</v>
      </c>
      <c r="N119" s="166">
        <f>'C. Details of Existing PSAs'!U116</f>
        <v>0</v>
      </c>
      <c r="O119" s="166">
        <f>'C. Details of Existing PSAs'!V116</f>
        <v>0</v>
      </c>
      <c r="P119" s="166">
        <f>'C. Details of Existing PSAs'!W116</f>
        <v>0</v>
      </c>
      <c r="Q119" s="166">
        <f>'C. Details of Existing PSAs'!X116</f>
        <v>0</v>
      </c>
      <c r="R119" s="166">
        <f>'C. Details of Existing PSAs'!Y116</f>
        <v>0</v>
      </c>
      <c r="S119" s="166">
        <f>'C. Details of Existing PSAs'!Z116</f>
        <v>0</v>
      </c>
      <c r="T119" s="166">
        <f>'C. Details of Existing PSAs'!AA116</f>
        <v>0</v>
      </c>
      <c r="U119" s="166">
        <f>'C. Details of Existing PSAs'!AB116</f>
        <v>0</v>
      </c>
      <c r="V119" s="166">
        <f>'C. Details of Existing PSAs'!AC116</f>
        <v>0</v>
      </c>
      <c r="W119" s="166">
        <f>'C. Details of Existing PSAs'!AD116</f>
        <v>0</v>
      </c>
      <c r="X119" s="166">
        <f>'C. Details of Existing PSAs'!AE116</f>
        <v>0</v>
      </c>
      <c r="Y119" s="166">
        <f>'C. Details of Existing PSAs'!AF116</f>
        <v>0</v>
      </c>
      <c r="Z119" s="166">
        <f>'C. Details of Existing PSAs'!AG116</f>
        <v>0</v>
      </c>
      <c r="AA119" s="166">
        <f>'C. Details of Existing PSAs'!AH116</f>
        <v>0</v>
      </c>
      <c r="AB119" s="166">
        <f>'C. Details of Existing PSAs'!AI116</f>
        <v>0</v>
      </c>
      <c r="AC119" s="166">
        <f>'C. Details of Existing PSAs'!AJ116</f>
        <v>0</v>
      </c>
      <c r="AD119" s="166"/>
      <c r="AE119" s="16" t="str">
        <f t="shared" si="33"/>
        <v>FALSE</v>
      </c>
    </row>
    <row r="120" spans="3:31" ht="28.8" x14ac:dyDescent="0.3">
      <c r="C120" s="7">
        <f>'C. Details of Existing PSAs'!C117</f>
        <v>56</v>
      </c>
      <c r="D120" s="146" t="str">
        <f>'C. Details of Existing PSAs'!D117</f>
        <v>Distribution Utility 2 (DU2)</v>
      </c>
      <c r="E120" s="146">
        <f>'C. Details of Existing PSAs'!E117</f>
        <v>0</v>
      </c>
      <c r="F120" s="108">
        <f>'C. Details of Existing PSAs'!F117</f>
        <v>0</v>
      </c>
      <c r="G120">
        <f>'C. Details of Existing PSAs'!G117</f>
        <v>0</v>
      </c>
      <c r="H120" s="16" t="str">
        <f>'C. Details of Existing PSAs'!O117</f>
        <v>MW</v>
      </c>
      <c r="I120" s="166">
        <f>'C. Details of Existing PSAs'!P117</f>
        <v>0</v>
      </c>
      <c r="J120" s="166">
        <f>'C. Details of Existing PSAs'!Q117</f>
        <v>0</v>
      </c>
      <c r="K120" s="166">
        <f>'C. Details of Existing PSAs'!R117</f>
        <v>0</v>
      </c>
      <c r="L120" s="166">
        <f>'C. Details of Existing PSAs'!S117</f>
        <v>0</v>
      </c>
      <c r="M120" s="166">
        <f>'C. Details of Existing PSAs'!T117</f>
        <v>0</v>
      </c>
      <c r="N120" s="166">
        <f>'C. Details of Existing PSAs'!U117</f>
        <v>0</v>
      </c>
      <c r="O120" s="166">
        <f>'C. Details of Existing PSAs'!V117</f>
        <v>0</v>
      </c>
      <c r="P120" s="166">
        <f>'C. Details of Existing PSAs'!W117</f>
        <v>0</v>
      </c>
      <c r="Q120" s="166">
        <f>'C. Details of Existing PSAs'!X117</f>
        <v>0</v>
      </c>
      <c r="R120" s="166">
        <f>'C. Details of Existing PSAs'!Y117</f>
        <v>0</v>
      </c>
      <c r="S120" s="166">
        <f>'C. Details of Existing PSAs'!Z117</f>
        <v>0</v>
      </c>
      <c r="T120" s="166">
        <f>'C. Details of Existing PSAs'!AA117</f>
        <v>0</v>
      </c>
      <c r="U120" s="166">
        <f>'C. Details of Existing PSAs'!AB117</f>
        <v>0</v>
      </c>
      <c r="V120" s="166">
        <f>'C. Details of Existing PSAs'!AC117</f>
        <v>0</v>
      </c>
      <c r="W120" s="166">
        <f>'C. Details of Existing PSAs'!AD117</f>
        <v>0</v>
      </c>
      <c r="X120" s="166">
        <f>'C. Details of Existing PSAs'!AE117</f>
        <v>0</v>
      </c>
      <c r="Y120" s="166">
        <f>'C. Details of Existing PSAs'!AF117</f>
        <v>0</v>
      </c>
      <c r="Z120" s="166">
        <f>'C. Details of Existing PSAs'!AG117</f>
        <v>0</v>
      </c>
      <c r="AA120" s="166">
        <f>'C. Details of Existing PSAs'!AH117</f>
        <v>0</v>
      </c>
      <c r="AB120" s="166">
        <f>'C. Details of Existing PSAs'!AI117</f>
        <v>0</v>
      </c>
      <c r="AC120" s="166">
        <f>'C. Details of Existing PSAs'!AJ117</f>
        <v>0</v>
      </c>
      <c r="AD120" s="166"/>
      <c r="AE120" s="16" t="str">
        <f t="shared" si="33"/>
        <v>FALSE</v>
      </c>
    </row>
    <row r="121" spans="3:31" ht="28.8" x14ac:dyDescent="0.3">
      <c r="C121" s="7">
        <f t="shared" ref="C121:G121" si="56">C120</f>
        <v>56</v>
      </c>
      <c r="D121" s="146" t="str">
        <f t="shared" si="56"/>
        <v>Distribution Utility 2 (DU2)</v>
      </c>
      <c r="E121" s="146">
        <f t="shared" si="56"/>
        <v>0</v>
      </c>
      <c r="F121" s="108">
        <f t="shared" si="56"/>
        <v>0</v>
      </c>
      <c r="G121">
        <f t="shared" si="56"/>
        <v>0</v>
      </c>
      <c r="H121" s="16" t="str">
        <f>'C. Details of Existing PSAs'!O118</f>
        <v>MWh</v>
      </c>
      <c r="I121" s="166">
        <f>'C. Details of Existing PSAs'!P118</f>
        <v>0</v>
      </c>
      <c r="J121" s="166">
        <f>'C. Details of Existing PSAs'!Q118</f>
        <v>0</v>
      </c>
      <c r="K121" s="166">
        <f>'C. Details of Existing PSAs'!R118</f>
        <v>0</v>
      </c>
      <c r="L121" s="166">
        <f>'C. Details of Existing PSAs'!S118</f>
        <v>0</v>
      </c>
      <c r="M121" s="166">
        <f>'C. Details of Existing PSAs'!T118</f>
        <v>0</v>
      </c>
      <c r="N121" s="166">
        <f>'C. Details of Existing PSAs'!U118</f>
        <v>0</v>
      </c>
      <c r="O121" s="166">
        <f>'C. Details of Existing PSAs'!V118</f>
        <v>0</v>
      </c>
      <c r="P121" s="166">
        <f>'C. Details of Existing PSAs'!W118</f>
        <v>0</v>
      </c>
      <c r="Q121" s="166">
        <f>'C. Details of Existing PSAs'!X118</f>
        <v>0</v>
      </c>
      <c r="R121" s="166">
        <f>'C. Details of Existing PSAs'!Y118</f>
        <v>0</v>
      </c>
      <c r="S121" s="166">
        <f>'C. Details of Existing PSAs'!Z118</f>
        <v>0</v>
      </c>
      <c r="T121" s="166">
        <f>'C. Details of Existing PSAs'!AA118</f>
        <v>0</v>
      </c>
      <c r="U121" s="166">
        <f>'C. Details of Existing PSAs'!AB118</f>
        <v>0</v>
      </c>
      <c r="V121" s="166">
        <f>'C. Details of Existing PSAs'!AC118</f>
        <v>0</v>
      </c>
      <c r="W121" s="166">
        <f>'C. Details of Existing PSAs'!AD118</f>
        <v>0</v>
      </c>
      <c r="X121" s="166">
        <f>'C. Details of Existing PSAs'!AE118</f>
        <v>0</v>
      </c>
      <c r="Y121" s="166">
        <f>'C. Details of Existing PSAs'!AF118</f>
        <v>0</v>
      </c>
      <c r="Z121" s="166">
        <f>'C. Details of Existing PSAs'!AG118</f>
        <v>0</v>
      </c>
      <c r="AA121" s="166">
        <f>'C. Details of Existing PSAs'!AH118</f>
        <v>0</v>
      </c>
      <c r="AB121" s="166">
        <f>'C. Details of Existing PSAs'!AI118</f>
        <v>0</v>
      </c>
      <c r="AC121" s="166">
        <f>'C. Details of Existing PSAs'!AJ118</f>
        <v>0</v>
      </c>
      <c r="AD121" s="166"/>
      <c r="AE121" s="16" t="str">
        <f t="shared" si="33"/>
        <v>FALSE</v>
      </c>
    </row>
    <row r="122" spans="3:31" ht="28.8" x14ac:dyDescent="0.3">
      <c r="C122" s="7">
        <f>'C. Details of Existing PSAs'!C119</f>
        <v>57</v>
      </c>
      <c r="D122" s="146" t="str">
        <f>'C. Details of Existing PSAs'!D119</f>
        <v>Distribution Utility 2 (DU2)</v>
      </c>
      <c r="E122" s="146">
        <f>'C. Details of Existing PSAs'!E119</f>
        <v>0</v>
      </c>
      <c r="F122" s="108">
        <f>'C. Details of Existing PSAs'!F119</f>
        <v>0</v>
      </c>
      <c r="G122">
        <f>'C. Details of Existing PSAs'!G119</f>
        <v>0</v>
      </c>
      <c r="H122" s="16" t="str">
        <f>'C. Details of Existing PSAs'!O119</f>
        <v>MW</v>
      </c>
      <c r="I122" s="166">
        <f>'C. Details of Existing PSAs'!P119</f>
        <v>0</v>
      </c>
      <c r="J122" s="166">
        <f>'C. Details of Existing PSAs'!Q119</f>
        <v>0</v>
      </c>
      <c r="K122" s="166">
        <f>'C. Details of Existing PSAs'!R119</f>
        <v>0</v>
      </c>
      <c r="L122" s="166">
        <f>'C. Details of Existing PSAs'!S119</f>
        <v>0</v>
      </c>
      <c r="M122" s="166">
        <f>'C. Details of Existing PSAs'!T119</f>
        <v>0</v>
      </c>
      <c r="N122" s="166">
        <f>'C. Details of Existing PSAs'!U119</f>
        <v>0</v>
      </c>
      <c r="O122" s="166">
        <f>'C. Details of Existing PSAs'!V119</f>
        <v>0</v>
      </c>
      <c r="P122" s="166">
        <f>'C. Details of Existing PSAs'!W119</f>
        <v>0</v>
      </c>
      <c r="Q122" s="166">
        <f>'C. Details of Existing PSAs'!X119</f>
        <v>0</v>
      </c>
      <c r="R122" s="166">
        <f>'C. Details of Existing PSAs'!Y119</f>
        <v>0</v>
      </c>
      <c r="S122" s="166">
        <f>'C. Details of Existing PSAs'!Z119</f>
        <v>0</v>
      </c>
      <c r="T122" s="166">
        <f>'C. Details of Existing PSAs'!AA119</f>
        <v>0</v>
      </c>
      <c r="U122" s="166">
        <f>'C. Details of Existing PSAs'!AB119</f>
        <v>0</v>
      </c>
      <c r="V122" s="166">
        <f>'C. Details of Existing PSAs'!AC119</f>
        <v>0</v>
      </c>
      <c r="W122" s="166">
        <f>'C. Details of Existing PSAs'!AD119</f>
        <v>0</v>
      </c>
      <c r="X122" s="166">
        <f>'C. Details of Existing PSAs'!AE119</f>
        <v>0</v>
      </c>
      <c r="Y122" s="166">
        <f>'C. Details of Existing PSAs'!AF119</f>
        <v>0</v>
      </c>
      <c r="Z122" s="166">
        <f>'C. Details of Existing PSAs'!AG119</f>
        <v>0</v>
      </c>
      <c r="AA122" s="166">
        <f>'C. Details of Existing PSAs'!AH119</f>
        <v>0</v>
      </c>
      <c r="AB122" s="166">
        <f>'C. Details of Existing PSAs'!AI119</f>
        <v>0</v>
      </c>
      <c r="AC122" s="166">
        <f>'C. Details of Existing PSAs'!AJ119</f>
        <v>0</v>
      </c>
      <c r="AD122" s="166"/>
      <c r="AE122" s="16" t="str">
        <f t="shared" si="33"/>
        <v>FALSE</v>
      </c>
    </row>
    <row r="123" spans="3:31" ht="28.8" x14ac:dyDescent="0.3">
      <c r="C123" s="7">
        <f t="shared" ref="C123:G123" si="57">C122</f>
        <v>57</v>
      </c>
      <c r="D123" s="146" t="str">
        <f t="shared" si="57"/>
        <v>Distribution Utility 2 (DU2)</v>
      </c>
      <c r="E123" s="146">
        <f t="shared" si="57"/>
        <v>0</v>
      </c>
      <c r="F123" s="108">
        <f t="shared" si="57"/>
        <v>0</v>
      </c>
      <c r="G123">
        <f t="shared" si="57"/>
        <v>0</v>
      </c>
      <c r="H123" s="16" t="str">
        <f>'C. Details of Existing PSAs'!O120</f>
        <v>MWh</v>
      </c>
      <c r="I123" s="166">
        <f>'C. Details of Existing PSAs'!P120</f>
        <v>0</v>
      </c>
      <c r="J123" s="166">
        <f>'C. Details of Existing PSAs'!Q120</f>
        <v>0</v>
      </c>
      <c r="K123" s="166">
        <f>'C. Details of Existing PSAs'!R120</f>
        <v>0</v>
      </c>
      <c r="L123" s="166">
        <f>'C. Details of Existing PSAs'!S120</f>
        <v>0</v>
      </c>
      <c r="M123" s="166">
        <f>'C. Details of Existing PSAs'!T120</f>
        <v>0</v>
      </c>
      <c r="N123" s="166">
        <f>'C. Details of Existing PSAs'!U120</f>
        <v>0</v>
      </c>
      <c r="O123" s="166">
        <f>'C. Details of Existing PSAs'!V120</f>
        <v>0</v>
      </c>
      <c r="P123" s="166">
        <f>'C. Details of Existing PSAs'!W120</f>
        <v>0</v>
      </c>
      <c r="Q123" s="166">
        <f>'C. Details of Existing PSAs'!X120</f>
        <v>0</v>
      </c>
      <c r="R123" s="166">
        <f>'C. Details of Existing PSAs'!Y120</f>
        <v>0</v>
      </c>
      <c r="S123" s="166">
        <f>'C. Details of Existing PSAs'!Z120</f>
        <v>0</v>
      </c>
      <c r="T123" s="166">
        <f>'C. Details of Existing PSAs'!AA120</f>
        <v>0</v>
      </c>
      <c r="U123" s="166">
        <f>'C. Details of Existing PSAs'!AB120</f>
        <v>0</v>
      </c>
      <c r="V123" s="166">
        <f>'C. Details of Existing PSAs'!AC120</f>
        <v>0</v>
      </c>
      <c r="W123" s="166">
        <f>'C. Details of Existing PSAs'!AD120</f>
        <v>0</v>
      </c>
      <c r="X123" s="166">
        <f>'C. Details of Existing PSAs'!AE120</f>
        <v>0</v>
      </c>
      <c r="Y123" s="166">
        <f>'C. Details of Existing PSAs'!AF120</f>
        <v>0</v>
      </c>
      <c r="Z123" s="166">
        <f>'C. Details of Existing PSAs'!AG120</f>
        <v>0</v>
      </c>
      <c r="AA123" s="166">
        <f>'C. Details of Existing PSAs'!AH120</f>
        <v>0</v>
      </c>
      <c r="AB123" s="166">
        <f>'C. Details of Existing PSAs'!AI120</f>
        <v>0</v>
      </c>
      <c r="AC123" s="166">
        <f>'C. Details of Existing PSAs'!AJ120</f>
        <v>0</v>
      </c>
      <c r="AD123" s="166"/>
      <c r="AE123" s="16" t="str">
        <f t="shared" si="33"/>
        <v>FALSE</v>
      </c>
    </row>
    <row r="124" spans="3:31" ht="28.8" x14ac:dyDescent="0.3">
      <c r="C124" s="7">
        <f>'C. Details of Existing PSAs'!C121</f>
        <v>58</v>
      </c>
      <c r="D124" s="146" t="str">
        <f>'C. Details of Existing PSAs'!D121</f>
        <v>Distribution Utility 2 (DU2)</v>
      </c>
      <c r="E124" s="146">
        <f>'C. Details of Existing PSAs'!E121</f>
        <v>0</v>
      </c>
      <c r="F124" s="108">
        <f>'C. Details of Existing PSAs'!F121</f>
        <v>0</v>
      </c>
      <c r="G124">
        <f>'C. Details of Existing PSAs'!G121</f>
        <v>0</v>
      </c>
      <c r="H124" s="16" t="str">
        <f>'C. Details of Existing PSAs'!O121</f>
        <v>MW</v>
      </c>
      <c r="I124" s="166">
        <f>'C. Details of Existing PSAs'!P121</f>
        <v>0</v>
      </c>
      <c r="J124" s="166">
        <f>'C. Details of Existing PSAs'!Q121</f>
        <v>0</v>
      </c>
      <c r="K124" s="166">
        <f>'C. Details of Existing PSAs'!R121</f>
        <v>0</v>
      </c>
      <c r="L124" s="166">
        <f>'C. Details of Existing PSAs'!S121</f>
        <v>0</v>
      </c>
      <c r="M124" s="166">
        <f>'C. Details of Existing PSAs'!T121</f>
        <v>0</v>
      </c>
      <c r="N124" s="166">
        <f>'C. Details of Existing PSAs'!U121</f>
        <v>0</v>
      </c>
      <c r="O124" s="166">
        <f>'C. Details of Existing PSAs'!V121</f>
        <v>0</v>
      </c>
      <c r="P124" s="166">
        <f>'C. Details of Existing PSAs'!W121</f>
        <v>0</v>
      </c>
      <c r="Q124" s="166">
        <f>'C. Details of Existing PSAs'!X121</f>
        <v>0</v>
      </c>
      <c r="R124" s="166">
        <f>'C. Details of Existing PSAs'!Y121</f>
        <v>0</v>
      </c>
      <c r="S124" s="166">
        <f>'C. Details of Existing PSAs'!Z121</f>
        <v>0</v>
      </c>
      <c r="T124" s="166">
        <f>'C. Details of Existing PSAs'!AA121</f>
        <v>0</v>
      </c>
      <c r="U124" s="166">
        <f>'C. Details of Existing PSAs'!AB121</f>
        <v>0</v>
      </c>
      <c r="V124" s="166">
        <f>'C. Details of Existing PSAs'!AC121</f>
        <v>0</v>
      </c>
      <c r="W124" s="166">
        <f>'C. Details of Existing PSAs'!AD121</f>
        <v>0</v>
      </c>
      <c r="X124" s="166">
        <f>'C. Details of Existing PSAs'!AE121</f>
        <v>0</v>
      </c>
      <c r="Y124" s="166">
        <f>'C. Details of Existing PSAs'!AF121</f>
        <v>0</v>
      </c>
      <c r="Z124" s="166">
        <f>'C. Details of Existing PSAs'!AG121</f>
        <v>0</v>
      </c>
      <c r="AA124" s="166">
        <f>'C. Details of Existing PSAs'!AH121</f>
        <v>0</v>
      </c>
      <c r="AB124" s="166">
        <f>'C. Details of Existing PSAs'!AI121</f>
        <v>0</v>
      </c>
      <c r="AC124" s="166">
        <f>'C. Details of Existing PSAs'!AJ121</f>
        <v>0</v>
      </c>
      <c r="AD124" s="166"/>
      <c r="AE124" s="16" t="str">
        <f t="shared" si="33"/>
        <v>FALSE</v>
      </c>
    </row>
    <row r="125" spans="3:31" ht="28.8" x14ac:dyDescent="0.3">
      <c r="C125" s="7">
        <f t="shared" ref="C125:G125" si="58">C124</f>
        <v>58</v>
      </c>
      <c r="D125" s="146" t="str">
        <f t="shared" si="58"/>
        <v>Distribution Utility 2 (DU2)</v>
      </c>
      <c r="E125" s="146">
        <f t="shared" si="58"/>
        <v>0</v>
      </c>
      <c r="F125" s="108">
        <f t="shared" si="58"/>
        <v>0</v>
      </c>
      <c r="G125">
        <f t="shared" si="58"/>
        <v>0</v>
      </c>
      <c r="H125" s="16" t="str">
        <f>'C. Details of Existing PSAs'!O122</f>
        <v>MWh</v>
      </c>
      <c r="I125" s="166">
        <f>'C. Details of Existing PSAs'!P122</f>
        <v>0</v>
      </c>
      <c r="J125" s="166">
        <f>'C. Details of Existing PSAs'!Q122</f>
        <v>0</v>
      </c>
      <c r="K125" s="166">
        <f>'C. Details of Existing PSAs'!R122</f>
        <v>0</v>
      </c>
      <c r="L125" s="166">
        <f>'C. Details of Existing PSAs'!S122</f>
        <v>0</v>
      </c>
      <c r="M125" s="166">
        <f>'C. Details of Existing PSAs'!T122</f>
        <v>0</v>
      </c>
      <c r="N125" s="166">
        <f>'C. Details of Existing PSAs'!U122</f>
        <v>0</v>
      </c>
      <c r="O125" s="166">
        <f>'C. Details of Existing PSAs'!V122</f>
        <v>0</v>
      </c>
      <c r="P125" s="166">
        <f>'C. Details of Existing PSAs'!W122</f>
        <v>0</v>
      </c>
      <c r="Q125" s="166">
        <f>'C. Details of Existing PSAs'!X122</f>
        <v>0</v>
      </c>
      <c r="R125" s="166">
        <f>'C. Details of Existing PSAs'!Y122</f>
        <v>0</v>
      </c>
      <c r="S125" s="166">
        <f>'C. Details of Existing PSAs'!Z122</f>
        <v>0</v>
      </c>
      <c r="T125" s="166">
        <f>'C. Details of Existing PSAs'!AA122</f>
        <v>0</v>
      </c>
      <c r="U125" s="166">
        <f>'C. Details of Existing PSAs'!AB122</f>
        <v>0</v>
      </c>
      <c r="V125" s="166">
        <f>'C. Details of Existing PSAs'!AC122</f>
        <v>0</v>
      </c>
      <c r="W125" s="166">
        <f>'C. Details of Existing PSAs'!AD122</f>
        <v>0</v>
      </c>
      <c r="X125" s="166">
        <f>'C. Details of Existing PSAs'!AE122</f>
        <v>0</v>
      </c>
      <c r="Y125" s="166">
        <f>'C. Details of Existing PSAs'!AF122</f>
        <v>0</v>
      </c>
      <c r="Z125" s="166">
        <f>'C. Details of Existing PSAs'!AG122</f>
        <v>0</v>
      </c>
      <c r="AA125" s="166">
        <f>'C. Details of Existing PSAs'!AH122</f>
        <v>0</v>
      </c>
      <c r="AB125" s="166">
        <f>'C. Details of Existing PSAs'!AI122</f>
        <v>0</v>
      </c>
      <c r="AC125" s="166">
        <f>'C. Details of Existing PSAs'!AJ122</f>
        <v>0</v>
      </c>
      <c r="AD125" s="166"/>
      <c r="AE125" s="16" t="str">
        <f t="shared" si="33"/>
        <v>FALSE</v>
      </c>
    </row>
    <row r="126" spans="3:31" ht="28.8" x14ac:dyDescent="0.3">
      <c r="C126" s="7">
        <f>'C. Details of Existing PSAs'!C123</f>
        <v>59</v>
      </c>
      <c r="D126" s="146" t="str">
        <f>'C. Details of Existing PSAs'!D123</f>
        <v>Distribution Utility 2 (DU2)</v>
      </c>
      <c r="E126" s="146">
        <f>'C. Details of Existing PSAs'!E123</f>
        <v>0</v>
      </c>
      <c r="F126" s="108">
        <f>'C. Details of Existing PSAs'!F123</f>
        <v>0</v>
      </c>
      <c r="G126">
        <f>'C. Details of Existing PSAs'!G123</f>
        <v>0</v>
      </c>
      <c r="H126" s="16" t="str">
        <f>'C. Details of Existing PSAs'!O123</f>
        <v>MW</v>
      </c>
      <c r="I126" s="166">
        <f>'C. Details of Existing PSAs'!P123</f>
        <v>0</v>
      </c>
      <c r="J126" s="166">
        <f>'C. Details of Existing PSAs'!Q123</f>
        <v>0</v>
      </c>
      <c r="K126" s="166">
        <f>'C. Details of Existing PSAs'!R123</f>
        <v>0</v>
      </c>
      <c r="L126" s="166">
        <f>'C. Details of Existing PSAs'!S123</f>
        <v>0</v>
      </c>
      <c r="M126" s="166">
        <f>'C. Details of Existing PSAs'!T123</f>
        <v>0</v>
      </c>
      <c r="N126" s="166">
        <f>'C. Details of Existing PSAs'!U123</f>
        <v>0</v>
      </c>
      <c r="O126" s="166">
        <f>'C. Details of Existing PSAs'!V123</f>
        <v>0</v>
      </c>
      <c r="P126" s="166">
        <f>'C. Details of Existing PSAs'!W123</f>
        <v>0</v>
      </c>
      <c r="Q126" s="166">
        <f>'C. Details of Existing PSAs'!X123</f>
        <v>0</v>
      </c>
      <c r="R126" s="166">
        <f>'C. Details of Existing PSAs'!Y123</f>
        <v>0</v>
      </c>
      <c r="S126" s="166">
        <f>'C. Details of Existing PSAs'!Z123</f>
        <v>0</v>
      </c>
      <c r="T126" s="166">
        <f>'C. Details of Existing PSAs'!AA123</f>
        <v>0</v>
      </c>
      <c r="U126" s="166">
        <f>'C. Details of Existing PSAs'!AB123</f>
        <v>0</v>
      </c>
      <c r="V126" s="166">
        <f>'C. Details of Existing PSAs'!AC123</f>
        <v>0</v>
      </c>
      <c r="W126" s="166">
        <f>'C. Details of Existing PSAs'!AD123</f>
        <v>0</v>
      </c>
      <c r="X126" s="166">
        <f>'C. Details of Existing PSAs'!AE123</f>
        <v>0</v>
      </c>
      <c r="Y126" s="166">
        <f>'C. Details of Existing PSAs'!AF123</f>
        <v>0</v>
      </c>
      <c r="Z126" s="166">
        <f>'C. Details of Existing PSAs'!AG123</f>
        <v>0</v>
      </c>
      <c r="AA126" s="166">
        <f>'C. Details of Existing PSAs'!AH123</f>
        <v>0</v>
      </c>
      <c r="AB126" s="166">
        <f>'C. Details of Existing PSAs'!AI123</f>
        <v>0</v>
      </c>
      <c r="AC126" s="166">
        <f>'C. Details of Existing PSAs'!AJ123</f>
        <v>0</v>
      </c>
      <c r="AD126" s="166"/>
      <c r="AE126" s="16" t="str">
        <f t="shared" si="33"/>
        <v>FALSE</v>
      </c>
    </row>
    <row r="127" spans="3:31" ht="28.8" x14ac:dyDescent="0.3">
      <c r="C127" s="7">
        <f t="shared" ref="C127:G127" si="59">C126</f>
        <v>59</v>
      </c>
      <c r="D127" s="146" t="str">
        <f t="shared" si="59"/>
        <v>Distribution Utility 2 (DU2)</v>
      </c>
      <c r="E127" s="146">
        <f t="shared" si="59"/>
        <v>0</v>
      </c>
      <c r="F127" s="108">
        <f t="shared" si="59"/>
        <v>0</v>
      </c>
      <c r="G127">
        <f t="shared" si="59"/>
        <v>0</v>
      </c>
      <c r="H127" s="16" t="str">
        <f>'C. Details of Existing PSAs'!O124</f>
        <v>MWh</v>
      </c>
      <c r="I127" s="166">
        <f>'C. Details of Existing PSAs'!P124</f>
        <v>0</v>
      </c>
      <c r="J127" s="166">
        <f>'C. Details of Existing PSAs'!Q124</f>
        <v>0</v>
      </c>
      <c r="K127" s="166">
        <f>'C. Details of Existing PSAs'!R124</f>
        <v>0</v>
      </c>
      <c r="L127" s="166">
        <f>'C. Details of Existing PSAs'!S124</f>
        <v>0</v>
      </c>
      <c r="M127" s="166">
        <f>'C. Details of Existing PSAs'!T124</f>
        <v>0</v>
      </c>
      <c r="N127" s="166">
        <f>'C. Details of Existing PSAs'!U124</f>
        <v>0</v>
      </c>
      <c r="O127" s="166">
        <f>'C. Details of Existing PSAs'!V124</f>
        <v>0</v>
      </c>
      <c r="P127" s="166">
        <f>'C. Details of Existing PSAs'!W124</f>
        <v>0</v>
      </c>
      <c r="Q127" s="166">
        <f>'C. Details of Existing PSAs'!X124</f>
        <v>0</v>
      </c>
      <c r="R127" s="166">
        <f>'C. Details of Existing PSAs'!Y124</f>
        <v>0</v>
      </c>
      <c r="S127" s="166">
        <f>'C. Details of Existing PSAs'!Z124</f>
        <v>0</v>
      </c>
      <c r="T127" s="166">
        <f>'C. Details of Existing PSAs'!AA124</f>
        <v>0</v>
      </c>
      <c r="U127" s="166">
        <f>'C. Details of Existing PSAs'!AB124</f>
        <v>0</v>
      </c>
      <c r="V127" s="166">
        <f>'C. Details of Existing PSAs'!AC124</f>
        <v>0</v>
      </c>
      <c r="W127" s="166">
        <f>'C. Details of Existing PSAs'!AD124</f>
        <v>0</v>
      </c>
      <c r="X127" s="166">
        <f>'C. Details of Existing PSAs'!AE124</f>
        <v>0</v>
      </c>
      <c r="Y127" s="166">
        <f>'C. Details of Existing PSAs'!AF124</f>
        <v>0</v>
      </c>
      <c r="Z127" s="166">
        <f>'C. Details of Existing PSAs'!AG124</f>
        <v>0</v>
      </c>
      <c r="AA127" s="166">
        <f>'C. Details of Existing PSAs'!AH124</f>
        <v>0</v>
      </c>
      <c r="AB127" s="166">
        <f>'C. Details of Existing PSAs'!AI124</f>
        <v>0</v>
      </c>
      <c r="AC127" s="166">
        <f>'C. Details of Existing PSAs'!AJ124</f>
        <v>0</v>
      </c>
      <c r="AD127" s="166"/>
      <c r="AE127" s="16" t="str">
        <f t="shared" si="33"/>
        <v>FALSE</v>
      </c>
    </row>
    <row r="128" spans="3:31" ht="28.8" x14ac:dyDescent="0.3">
      <c r="C128" s="7">
        <f>'C. Details of Existing PSAs'!C125</f>
        <v>60</v>
      </c>
      <c r="D128" s="146" t="str">
        <f>'C. Details of Existing PSAs'!D125</f>
        <v>Distribution Utility 2 (DU2)</v>
      </c>
      <c r="E128" s="146">
        <f>'C. Details of Existing PSAs'!E125</f>
        <v>0</v>
      </c>
      <c r="F128" s="108">
        <f>'C. Details of Existing PSAs'!F125</f>
        <v>0</v>
      </c>
      <c r="G128">
        <f>'C. Details of Existing PSAs'!G125</f>
        <v>0</v>
      </c>
      <c r="H128" s="16" t="str">
        <f>'C. Details of Existing PSAs'!O125</f>
        <v>MW</v>
      </c>
      <c r="I128" s="166">
        <f>'C. Details of Existing PSAs'!P125</f>
        <v>0</v>
      </c>
      <c r="J128" s="166">
        <f>'C. Details of Existing PSAs'!Q125</f>
        <v>0</v>
      </c>
      <c r="K128" s="166">
        <f>'C. Details of Existing PSAs'!R125</f>
        <v>0</v>
      </c>
      <c r="L128" s="166">
        <f>'C. Details of Existing PSAs'!S125</f>
        <v>0</v>
      </c>
      <c r="M128" s="166">
        <f>'C. Details of Existing PSAs'!T125</f>
        <v>0</v>
      </c>
      <c r="N128" s="166">
        <f>'C. Details of Existing PSAs'!U125</f>
        <v>0</v>
      </c>
      <c r="O128" s="166">
        <f>'C. Details of Existing PSAs'!V125</f>
        <v>0</v>
      </c>
      <c r="P128" s="166">
        <f>'C. Details of Existing PSAs'!W125</f>
        <v>0</v>
      </c>
      <c r="Q128" s="166">
        <f>'C. Details of Existing PSAs'!X125</f>
        <v>0</v>
      </c>
      <c r="R128" s="166">
        <f>'C. Details of Existing PSAs'!Y125</f>
        <v>0</v>
      </c>
      <c r="S128" s="166">
        <f>'C. Details of Existing PSAs'!Z125</f>
        <v>0</v>
      </c>
      <c r="T128" s="166">
        <f>'C. Details of Existing PSAs'!AA125</f>
        <v>0</v>
      </c>
      <c r="U128" s="166">
        <f>'C. Details of Existing PSAs'!AB125</f>
        <v>0</v>
      </c>
      <c r="V128" s="166">
        <f>'C. Details of Existing PSAs'!AC125</f>
        <v>0</v>
      </c>
      <c r="W128" s="166">
        <f>'C. Details of Existing PSAs'!AD125</f>
        <v>0</v>
      </c>
      <c r="X128" s="166">
        <f>'C. Details of Existing PSAs'!AE125</f>
        <v>0</v>
      </c>
      <c r="Y128" s="166">
        <f>'C. Details of Existing PSAs'!AF125</f>
        <v>0</v>
      </c>
      <c r="Z128" s="166">
        <f>'C. Details of Existing PSAs'!AG125</f>
        <v>0</v>
      </c>
      <c r="AA128" s="166">
        <f>'C. Details of Existing PSAs'!AH125</f>
        <v>0</v>
      </c>
      <c r="AB128" s="166">
        <f>'C. Details of Existing PSAs'!AI125</f>
        <v>0</v>
      </c>
      <c r="AC128" s="166">
        <f>'C. Details of Existing PSAs'!AJ125</f>
        <v>0</v>
      </c>
      <c r="AD128" s="166"/>
      <c r="AE128" s="16" t="str">
        <f t="shared" si="33"/>
        <v>FALSE</v>
      </c>
    </row>
    <row r="129" spans="3:31" ht="29.4" thickBot="1" x14ac:dyDescent="0.35">
      <c r="C129" s="7">
        <f t="shared" ref="C129:G129" si="60">C128</f>
        <v>60</v>
      </c>
      <c r="D129" s="146" t="str">
        <f t="shared" si="60"/>
        <v>Distribution Utility 2 (DU2)</v>
      </c>
      <c r="E129" s="146">
        <f t="shared" si="60"/>
        <v>0</v>
      </c>
      <c r="F129" s="108">
        <f t="shared" si="60"/>
        <v>0</v>
      </c>
      <c r="G129">
        <f t="shared" si="60"/>
        <v>0</v>
      </c>
      <c r="H129" s="16" t="str">
        <f>'C. Details of Existing PSAs'!O126</f>
        <v>MWh</v>
      </c>
      <c r="I129" s="166">
        <f>'C. Details of Existing PSAs'!P126</f>
        <v>0</v>
      </c>
      <c r="J129" s="166">
        <f>'C. Details of Existing PSAs'!Q126</f>
        <v>0</v>
      </c>
      <c r="K129" s="166">
        <f>'C. Details of Existing PSAs'!R126</f>
        <v>0</v>
      </c>
      <c r="L129" s="166">
        <f>'C. Details of Existing PSAs'!S126</f>
        <v>0</v>
      </c>
      <c r="M129" s="166">
        <f>'C. Details of Existing PSAs'!T126</f>
        <v>0</v>
      </c>
      <c r="N129" s="166">
        <f>'C. Details of Existing PSAs'!U126</f>
        <v>0</v>
      </c>
      <c r="O129" s="166">
        <f>'C. Details of Existing PSAs'!V126</f>
        <v>0</v>
      </c>
      <c r="P129" s="166">
        <f>'C. Details of Existing PSAs'!W126</f>
        <v>0</v>
      </c>
      <c r="Q129" s="166">
        <f>'C. Details of Existing PSAs'!X126</f>
        <v>0</v>
      </c>
      <c r="R129" s="166">
        <f>'C. Details of Existing PSAs'!Y126</f>
        <v>0</v>
      </c>
      <c r="S129" s="166">
        <f>'C. Details of Existing PSAs'!Z126</f>
        <v>0</v>
      </c>
      <c r="T129" s="166">
        <f>'C. Details of Existing PSAs'!AA126</f>
        <v>0</v>
      </c>
      <c r="U129" s="166">
        <f>'C. Details of Existing PSAs'!AB126</f>
        <v>0</v>
      </c>
      <c r="V129" s="166">
        <f>'C. Details of Existing PSAs'!AC126</f>
        <v>0</v>
      </c>
      <c r="W129" s="166">
        <f>'C. Details of Existing PSAs'!AD126</f>
        <v>0</v>
      </c>
      <c r="X129" s="166">
        <f>'C. Details of Existing PSAs'!AE126</f>
        <v>0</v>
      </c>
      <c r="Y129" s="166">
        <f>'C. Details of Existing PSAs'!AF126</f>
        <v>0</v>
      </c>
      <c r="Z129" s="166">
        <f>'C. Details of Existing PSAs'!AG126</f>
        <v>0</v>
      </c>
      <c r="AA129" s="166">
        <f>'C. Details of Existing PSAs'!AH126</f>
        <v>0</v>
      </c>
      <c r="AB129" s="166">
        <f>'C. Details of Existing PSAs'!AI126</f>
        <v>0</v>
      </c>
      <c r="AC129" s="166">
        <f>'C. Details of Existing PSAs'!AJ126</f>
        <v>0</v>
      </c>
      <c r="AD129" s="166"/>
      <c r="AE129" s="16" t="str">
        <f t="shared" si="33"/>
        <v>FALSE</v>
      </c>
    </row>
    <row r="130" spans="3:31" ht="28.8" x14ac:dyDescent="0.3">
      <c r="C130" s="168" t="s">
        <v>0</v>
      </c>
      <c r="D130" s="169" t="str">
        <f>'C. Details of Existing PSAs'!D7</f>
        <v>Distribution Utility 1 (DU1)</v>
      </c>
      <c r="E130" s="169">
        <f>'C. Details of Existing PSAs'!E7</f>
        <v>0</v>
      </c>
      <c r="F130" s="170" t="str">
        <f>D130</f>
        <v>Distribution Utility 1 (DU1)</v>
      </c>
      <c r="G130" s="171">
        <f>E130</f>
        <v>0</v>
      </c>
      <c r="H130" s="172" t="s">
        <v>143</v>
      </c>
      <c r="I130" s="179">
        <f>SUMIFS(I$10:I$129,$D$10:$D$129,$D130,$E$10:$E$129,$E130,$H$10:$H$129,$H130)</f>
        <v>0</v>
      </c>
      <c r="J130" s="179">
        <f t="shared" ref="J130:Y131" si="61">SUMIFS(J$10:J$129,$D$10:$D$129,$D130,$E$10:$E$129,$E130,$H$10:$H$129,$H130)</f>
        <v>0</v>
      </c>
      <c r="K130" s="179">
        <f t="shared" si="61"/>
        <v>0</v>
      </c>
      <c r="L130" s="179">
        <f t="shared" si="61"/>
        <v>0</v>
      </c>
      <c r="M130" s="179">
        <f t="shared" si="61"/>
        <v>0</v>
      </c>
      <c r="N130" s="179">
        <f t="shared" si="61"/>
        <v>0</v>
      </c>
      <c r="O130" s="179">
        <f t="shared" si="61"/>
        <v>0</v>
      </c>
      <c r="P130" s="179">
        <f t="shared" si="61"/>
        <v>0</v>
      </c>
      <c r="Q130" s="179">
        <f t="shared" si="61"/>
        <v>0</v>
      </c>
      <c r="R130" s="179">
        <f t="shared" si="61"/>
        <v>0</v>
      </c>
      <c r="S130" s="179">
        <f t="shared" si="61"/>
        <v>0</v>
      </c>
      <c r="T130" s="179">
        <f t="shared" si="61"/>
        <v>0</v>
      </c>
      <c r="U130" s="179">
        <f t="shared" si="61"/>
        <v>0</v>
      </c>
      <c r="V130" s="179">
        <f t="shared" si="61"/>
        <v>0</v>
      </c>
      <c r="W130" s="179">
        <f>SUMIFS(W$10:W$129,$D$10:$D$129,$D130,$E$10:$E$129,$E130,$H$10:$H$129,$H130)</f>
        <v>0</v>
      </c>
      <c r="X130" s="179">
        <f t="shared" si="61"/>
        <v>0</v>
      </c>
      <c r="Y130" s="179">
        <f t="shared" si="61"/>
        <v>0</v>
      </c>
      <c r="Z130" s="179">
        <f t="shared" ref="Z130:AC131" si="62">SUMIFS(Z$10:Z$129,$D$10:$D$129,$D130,$E$10:$E$129,$E130,$H$10:$H$129,$H130)</f>
        <v>0</v>
      </c>
      <c r="AA130" s="179">
        <f t="shared" si="62"/>
        <v>0</v>
      </c>
      <c r="AB130" s="179">
        <f t="shared" si="62"/>
        <v>0</v>
      </c>
      <c r="AC130" s="188">
        <f t="shared" si="62"/>
        <v>0</v>
      </c>
      <c r="AD130" s="396"/>
      <c r="AE130" s="395"/>
    </row>
    <row r="131" spans="3:31" ht="29.4" thickBot="1" x14ac:dyDescent="0.35">
      <c r="C131" s="173" t="s">
        <v>0</v>
      </c>
      <c r="D131" s="174" t="str">
        <f>'C. Details of Existing PSAs'!D67</f>
        <v>Distribution Utility 2 (DU2)</v>
      </c>
      <c r="E131" s="174">
        <f>'C. Details of Existing PSAs'!E67</f>
        <v>0</v>
      </c>
      <c r="F131" s="175" t="str">
        <f>D131</f>
        <v>Distribution Utility 2 (DU2)</v>
      </c>
      <c r="G131" s="176">
        <f>E131</f>
        <v>0</v>
      </c>
      <c r="H131" s="177" t="s">
        <v>143</v>
      </c>
      <c r="I131" s="180">
        <f t="shared" ref="I131" si="63">SUMIFS(I$10:I$129,$D$10:$D$129,$D131,$E$10:$E$129,$E131,$H$10:$H$129,$H131)</f>
        <v>0</v>
      </c>
      <c r="J131" s="180">
        <f t="shared" si="61"/>
        <v>0</v>
      </c>
      <c r="K131" s="180">
        <f t="shared" si="61"/>
        <v>0</v>
      </c>
      <c r="L131" s="180">
        <f t="shared" si="61"/>
        <v>0</v>
      </c>
      <c r="M131" s="180">
        <f t="shared" si="61"/>
        <v>0</v>
      </c>
      <c r="N131" s="180">
        <f t="shared" si="61"/>
        <v>0</v>
      </c>
      <c r="O131" s="180">
        <f t="shared" si="61"/>
        <v>0</v>
      </c>
      <c r="P131" s="180">
        <f t="shared" si="61"/>
        <v>0</v>
      </c>
      <c r="Q131" s="180">
        <f t="shared" si="61"/>
        <v>0</v>
      </c>
      <c r="R131" s="180">
        <f t="shared" si="61"/>
        <v>0</v>
      </c>
      <c r="S131" s="180">
        <f t="shared" si="61"/>
        <v>0</v>
      </c>
      <c r="T131" s="180">
        <f t="shared" si="61"/>
        <v>0</v>
      </c>
      <c r="U131" s="180">
        <f t="shared" si="61"/>
        <v>0</v>
      </c>
      <c r="V131" s="180">
        <f t="shared" si="61"/>
        <v>0</v>
      </c>
      <c r="W131" s="180">
        <f t="shared" si="61"/>
        <v>0</v>
      </c>
      <c r="X131" s="180">
        <f t="shared" si="61"/>
        <v>0</v>
      </c>
      <c r="Y131" s="180">
        <f t="shared" si="61"/>
        <v>0</v>
      </c>
      <c r="Z131" s="180">
        <f t="shared" si="62"/>
        <v>0</v>
      </c>
      <c r="AA131" s="180">
        <f t="shared" si="62"/>
        <v>0</v>
      </c>
      <c r="AB131" s="180">
        <f t="shared" si="62"/>
        <v>0</v>
      </c>
      <c r="AC131" s="189">
        <f t="shared" si="62"/>
        <v>0</v>
      </c>
      <c r="AD131" s="396"/>
      <c r="AE131" s="395"/>
    </row>
    <row r="132" spans="3:31" x14ac:dyDescent="0.3">
      <c r="G132" t="s">
        <v>146</v>
      </c>
      <c r="I132" s="16">
        <f>'C. Details of Existing PSAs'!P130</f>
        <v>0</v>
      </c>
      <c r="J132" s="16">
        <f>'C. Details of Existing PSAs'!Q130</f>
        <v>0</v>
      </c>
      <c r="K132" s="16">
        <f>'C. Details of Existing PSAs'!R130</f>
        <v>0</v>
      </c>
      <c r="L132" s="16">
        <f>'C. Details of Existing PSAs'!S130</f>
        <v>0</v>
      </c>
      <c r="M132" s="16">
        <f>'C. Details of Existing PSAs'!T130</f>
        <v>0</v>
      </c>
      <c r="N132" s="16">
        <f>'C. Details of Existing PSAs'!U130</f>
        <v>0</v>
      </c>
      <c r="O132" s="16">
        <f>'C. Details of Existing PSAs'!V130</f>
        <v>0</v>
      </c>
      <c r="P132" s="16">
        <f>'C. Details of Existing PSAs'!W130</f>
        <v>0</v>
      </c>
      <c r="Q132" s="16">
        <f>'C. Details of Existing PSAs'!X130</f>
        <v>0</v>
      </c>
      <c r="R132" s="16">
        <f>'C. Details of Existing PSAs'!Y130</f>
        <v>0</v>
      </c>
      <c r="S132" s="16">
        <f>'C. Details of Existing PSAs'!Z130</f>
        <v>0</v>
      </c>
      <c r="T132" s="16">
        <f>'C. Details of Existing PSAs'!AA130</f>
        <v>0</v>
      </c>
      <c r="U132" s="16">
        <f>'C. Details of Existing PSAs'!AB130</f>
        <v>0</v>
      </c>
      <c r="V132" s="16">
        <f>'C. Details of Existing PSAs'!AC130</f>
        <v>0</v>
      </c>
      <c r="W132" s="16">
        <f>'C. Details of Existing PSAs'!AD130</f>
        <v>0</v>
      </c>
      <c r="X132" s="16">
        <f>'C. Details of Existing PSAs'!AE130</f>
        <v>0</v>
      </c>
      <c r="Y132" s="16">
        <f>'C. Details of Existing PSAs'!AF130</f>
        <v>0</v>
      </c>
      <c r="Z132" s="16">
        <f>'C. Details of Existing PSAs'!AG130</f>
        <v>0</v>
      </c>
      <c r="AA132" s="16">
        <f>'C. Details of Existing PSAs'!AH130</f>
        <v>0</v>
      </c>
      <c r="AB132" s="16">
        <f>'C. Details of Existing PSAs'!AI130</f>
        <v>0</v>
      </c>
      <c r="AC132" s="16">
        <f>'C. Details of Existing PSAs'!AJ130</f>
        <v>0</v>
      </c>
    </row>
    <row r="133" spans="3:31" x14ac:dyDescent="0.3">
      <c r="D133" s="146"/>
      <c r="E133" s="146"/>
      <c r="G133" t="s">
        <v>155</v>
      </c>
      <c r="I133" s="166">
        <f>I132-I130-I131</f>
        <v>0</v>
      </c>
      <c r="J133" s="166">
        <f t="shared" ref="J133:AC133" si="64">J132-J130-J131</f>
        <v>0</v>
      </c>
      <c r="K133" s="166">
        <f t="shared" si="64"/>
        <v>0</v>
      </c>
      <c r="L133" s="166">
        <f t="shared" si="64"/>
        <v>0</v>
      </c>
      <c r="M133" s="166">
        <f t="shared" si="64"/>
        <v>0</v>
      </c>
      <c r="N133" s="166">
        <f t="shared" si="64"/>
        <v>0</v>
      </c>
      <c r="O133" s="166">
        <f t="shared" si="64"/>
        <v>0</v>
      </c>
      <c r="P133" s="166">
        <f t="shared" si="64"/>
        <v>0</v>
      </c>
      <c r="Q133" s="166">
        <f t="shared" si="64"/>
        <v>0</v>
      </c>
      <c r="R133" s="166">
        <f t="shared" si="64"/>
        <v>0</v>
      </c>
      <c r="S133" s="166">
        <f t="shared" si="64"/>
        <v>0</v>
      </c>
      <c r="T133" s="166">
        <f t="shared" si="64"/>
        <v>0</v>
      </c>
      <c r="U133" s="166">
        <f t="shared" si="64"/>
        <v>0</v>
      </c>
      <c r="V133" s="166">
        <f t="shared" si="64"/>
        <v>0</v>
      </c>
      <c r="W133" s="166">
        <f t="shared" si="64"/>
        <v>0</v>
      </c>
      <c r="X133" s="166">
        <f t="shared" si="64"/>
        <v>0</v>
      </c>
      <c r="Y133" s="166">
        <f t="shared" si="64"/>
        <v>0</v>
      </c>
      <c r="Z133" s="166">
        <f t="shared" si="64"/>
        <v>0</v>
      </c>
      <c r="AA133" s="166">
        <f t="shared" si="64"/>
        <v>0</v>
      </c>
      <c r="AB133" s="166">
        <f t="shared" si="64"/>
        <v>0</v>
      </c>
      <c r="AC133" s="166">
        <f t="shared" si="64"/>
        <v>0</v>
      </c>
      <c r="AD133" s="166"/>
    </row>
    <row r="135" spans="3:31" x14ac:dyDescent="0.3">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row>
    <row r="136" spans="3:31" x14ac:dyDescent="0.3">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row>
    <row r="137" spans="3:31" x14ac:dyDescent="0.3">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row>
    <row r="138" spans="3:31" x14ac:dyDescent="0.3">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3:31" x14ac:dyDescent="0.3">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row>
    <row r="140" spans="3:31" x14ac:dyDescent="0.3">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row>
    <row r="141" spans="3:31" x14ac:dyDescent="0.3">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row>
    <row r="142" spans="3:31" x14ac:dyDescent="0.3">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row>
    <row r="143" spans="3:31" x14ac:dyDescent="0.3">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row>
    <row r="144" spans="3:31" x14ac:dyDescent="0.3">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row>
    <row r="145" spans="9:30" x14ac:dyDescent="0.3">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row>
    <row r="146" spans="9:30" x14ac:dyDescent="0.3">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row>
    <row r="147" spans="9:30" x14ac:dyDescent="0.3">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row>
    <row r="148" spans="9:30" x14ac:dyDescent="0.3">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row>
    <row r="149" spans="9:30" x14ac:dyDescent="0.3">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row>
    <row r="150" spans="9:30" x14ac:dyDescent="0.3">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row>
    <row r="151" spans="9:30" x14ac:dyDescent="0.3">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row>
    <row r="152" spans="9:30" x14ac:dyDescent="0.3">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row>
    <row r="153" spans="9:30" x14ac:dyDescent="0.3">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row>
    <row r="154" spans="9:30" x14ac:dyDescent="0.3">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row>
    <row r="155" spans="9:30" x14ac:dyDescent="0.3">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row>
    <row r="156" spans="9:30" x14ac:dyDescent="0.3">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row>
    <row r="157" spans="9:30" x14ac:dyDescent="0.3">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row>
    <row r="158" spans="9:30" x14ac:dyDescent="0.3">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row>
    <row r="159" spans="9:30" x14ac:dyDescent="0.3">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row>
    <row r="160" spans="9:30" x14ac:dyDescent="0.3">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row>
    <row r="161" spans="9:30" x14ac:dyDescent="0.3">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row>
    <row r="162" spans="9:30" x14ac:dyDescent="0.3">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row>
    <row r="163" spans="9:30" x14ac:dyDescent="0.3">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row>
    <row r="164" spans="9:30" x14ac:dyDescent="0.3">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row>
    <row r="165" spans="9:30" x14ac:dyDescent="0.3">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row>
    <row r="166" spans="9:30" x14ac:dyDescent="0.3">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row>
    <row r="167" spans="9:30" x14ac:dyDescent="0.3">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row>
    <row r="168" spans="9:30" x14ac:dyDescent="0.3">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row>
    <row r="169" spans="9:30" x14ac:dyDescent="0.3">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row>
    <row r="170" spans="9:30" x14ac:dyDescent="0.3">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row>
    <row r="171" spans="9:30" x14ac:dyDescent="0.3">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row>
    <row r="172" spans="9:30" x14ac:dyDescent="0.3">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row>
    <row r="173" spans="9:30" x14ac:dyDescent="0.3">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row>
    <row r="174" spans="9:30" x14ac:dyDescent="0.3">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row>
    <row r="175" spans="9:30" x14ac:dyDescent="0.3">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row>
    <row r="176" spans="9:30" x14ac:dyDescent="0.3">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row>
    <row r="177" spans="9:30" x14ac:dyDescent="0.3">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row>
    <row r="178" spans="9:30" x14ac:dyDescent="0.3">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row>
    <row r="179" spans="9:30" x14ac:dyDescent="0.3">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row>
    <row r="180" spans="9:30" x14ac:dyDescent="0.3">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row>
    <row r="181" spans="9:30" x14ac:dyDescent="0.3">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row>
    <row r="182" spans="9:30" x14ac:dyDescent="0.3">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row>
    <row r="183" spans="9:30" x14ac:dyDescent="0.3">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row>
    <row r="184" spans="9:30" x14ac:dyDescent="0.3">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row>
    <row r="185" spans="9:30" x14ac:dyDescent="0.3">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row>
    <row r="186" spans="9:30" x14ac:dyDescent="0.3">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row>
    <row r="187" spans="9:30" x14ac:dyDescent="0.3">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row>
    <row r="188" spans="9:30" x14ac:dyDescent="0.3">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row>
    <row r="189" spans="9:30" x14ac:dyDescent="0.3">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row>
    <row r="190" spans="9:30" x14ac:dyDescent="0.3">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row>
    <row r="191" spans="9:30" x14ac:dyDescent="0.3">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row>
    <row r="192" spans="9:30" x14ac:dyDescent="0.3">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row>
    <row r="193" spans="9:30" x14ac:dyDescent="0.3">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row>
    <row r="194" spans="9:30" x14ac:dyDescent="0.3">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row>
    <row r="195" spans="9:30" x14ac:dyDescent="0.3">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row>
    <row r="196" spans="9:30" x14ac:dyDescent="0.3">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row>
    <row r="197" spans="9:30" x14ac:dyDescent="0.3">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row>
    <row r="198" spans="9:30" x14ac:dyDescent="0.3">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row>
    <row r="199" spans="9:30" x14ac:dyDescent="0.3">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row>
    <row r="200" spans="9:30" x14ac:dyDescent="0.3">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row>
  </sheetData>
  <autoFilter ref="C9:AE129" xr:uid="{9E80321D-744E-4BFE-8748-CFE258CD5A2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1E91-029C-4730-9932-A83B358532C3}">
  <dimension ref="B3:AE200"/>
  <sheetViews>
    <sheetView topLeftCell="A129" workbookViewId="0">
      <selection activeCell="D150" sqref="D150"/>
    </sheetView>
  </sheetViews>
  <sheetFormatPr defaultRowHeight="14.4" x14ac:dyDescent="0.3"/>
  <cols>
    <col min="3" max="3" width="8.88671875" style="7"/>
    <col min="4" max="5" width="25.77734375" style="7" customWidth="1"/>
    <col min="6" max="6" width="25.21875" style="108" customWidth="1"/>
    <col min="7" max="7" width="36.5546875" customWidth="1"/>
    <col min="8" max="8" width="8.44140625" style="16" bestFit="1" customWidth="1"/>
    <col min="9" max="30" width="12.77734375" style="16" customWidth="1"/>
    <col min="31" max="31" width="8.88671875" style="16"/>
  </cols>
  <sheetData>
    <row r="3" spans="2:31" ht="15" thickBot="1" x14ac:dyDescent="0.35"/>
    <row r="4" spans="2:31" ht="36" x14ac:dyDescent="0.3">
      <c r="B4" s="165">
        <v>26</v>
      </c>
      <c r="C4" s="181" t="s">
        <v>67</v>
      </c>
      <c r="D4" s="182" t="s">
        <v>135</v>
      </c>
      <c r="E4" s="182" t="s">
        <v>147</v>
      </c>
      <c r="F4" s="182" t="s">
        <v>134</v>
      </c>
      <c r="G4" s="182" t="s">
        <v>68</v>
      </c>
      <c r="H4" s="183" t="s">
        <v>150</v>
      </c>
      <c r="I4" s="182" t="str">
        <f>'C. Details of Existing PSAs'!P6</f>
        <v>Year 0</v>
      </c>
      <c r="J4" s="182">
        <f>'C. Details of Existing PSAs'!Q6</f>
        <v>0</v>
      </c>
      <c r="K4" s="182">
        <f>'C. Details of Existing PSAs'!R6</f>
        <v>1</v>
      </c>
      <c r="L4" s="182">
        <f>'C. Details of Existing PSAs'!S6</f>
        <v>2</v>
      </c>
      <c r="M4" s="182">
        <f>'C. Details of Existing PSAs'!T6</f>
        <v>3</v>
      </c>
      <c r="N4" s="182">
        <f>'C. Details of Existing PSAs'!U6</f>
        <v>4</v>
      </c>
      <c r="O4" s="182">
        <f>'C. Details of Existing PSAs'!V6</f>
        <v>5</v>
      </c>
      <c r="P4" s="182">
        <f>'C. Details of Existing PSAs'!W6</f>
        <v>6</v>
      </c>
      <c r="Q4" s="182">
        <f>'C. Details of Existing PSAs'!X6</f>
        <v>7</v>
      </c>
      <c r="R4" s="182">
        <f>'C. Details of Existing PSAs'!Y6</f>
        <v>8</v>
      </c>
      <c r="S4" s="182">
        <f>'C. Details of Existing PSAs'!Z6</f>
        <v>9</v>
      </c>
      <c r="T4" s="182">
        <f>'C. Details of Existing PSAs'!AA6</f>
        <v>10</v>
      </c>
      <c r="U4" s="182">
        <f>'C. Details of Existing PSAs'!AB6</f>
        <v>11</v>
      </c>
      <c r="V4" s="182">
        <f>'C. Details of Existing PSAs'!AC6</f>
        <v>12</v>
      </c>
      <c r="W4" s="182">
        <f>'C. Details of Existing PSAs'!AD6</f>
        <v>13</v>
      </c>
      <c r="X4" s="182">
        <f>'C. Details of Existing PSAs'!AE6</f>
        <v>14</v>
      </c>
      <c r="Y4" s="182">
        <f>'C. Details of Existing PSAs'!AF6</f>
        <v>15</v>
      </c>
      <c r="Z4" s="182">
        <f>'C. Details of Existing PSAs'!AG6</f>
        <v>16</v>
      </c>
      <c r="AA4" s="182">
        <f>'C. Details of Existing PSAs'!AH6</f>
        <v>17</v>
      </c>
      <c r="AB4" s="182">
        <f>'C. Details of Existing PSAs'!AI6</f>
        <v>18</v>
      </c>
      <c r="AC4" s="184">
        <f>'C. Details of Existing PSAs'!AJ6</f>
        <v>19</v>
      </c>
      <c r="AD4" s="394"/>
      <c r="AE4" s="147" t="s">
        <v>148</v>
      </c>
    </row>
    <row r="5" spans="2:31" ht="28.8" x14ac:dyDescent="0.3">
      <c r="C5" s="185">
        <v>1</v>
      </c>
      <c r="D5" s="146" t="str">
        <f>'C. Details of Existing PSAs'!D7</f>
        <v>Distribution Utility 1 (DU1)</v>
      </c>
      <c r="E5" s="146">
        <f>'C. Details of Existing PSAs'!E7</f>
        <v>0</v>
      </c>
      <c r="F5" s="108" t="str">
        <f>D5</f>
        <v>Distribution Utility 1 (DU1)</v>
      </c>
      <c r="G5">
        <f>E5</f>
        <v>0</v>
      </c>
      <c r="H5" s="16" t="s">
        <v>143</v>
      </c>
      <c r="I5" s="16">
        <f>'D. RPS Requirements per MP'!F281</f>
        <v>0</v>
      </c>
      <c r="J5" s="16">
        <f>'D. RPS Requirements per MP'!G281</f>
        <v>0</v>
      </c>
      <c r="K5" s="16">
        <f>'D. RPS Requirements per MP'!H281</f>
        <v>0</v>
      </c>
      <c r="L5" s="16">
        <f>'D. RPS Requirements per MP'!I281</f>
        <v>0</v>
      </c>
      <c r="M5" s="16">
        <f>'D. RPS Requirements per MP'!J281</f>
        <v>0</v>
      </c>
      <c r="N5" s="16">
        <f>'D. RPS Requirements per MP'!K281</f>
        <v>0</v>
      </c>
      <c r="O5" s="16">
        <f>'D. RPS Requirements per MP'!L281</f>
        <v>0</v>
      </c>
      <c r="P5" s="16">
        <f>'D. RPS Requirements per MP'!M281</f>
        <v>0</v>
      </c>
      <c r="Q5" s="16">
        <f>'D. RPS Requirements per MP'!N281</f>
        <v>0</v>
      </c>
      <c r="R5" s="16">
        <f>'D. RPS Requirements per MP'!O281</f>
        <v>0</v>
      </c>
      <c r="S5" s="16">
        <f>'D. RPS Requirements per MP'!P281</f>
        <v>0</v>
      </c>
      <c r="T5" s="16">
        <f>'D. RPS Requirements per MP'!Q281</f>
        <v>0</v>
      </c>
      <c r="U5" s="16">
        <f>'D. RPS Requirements per MP'!R281</f>
        <v>0</v>
      </c>
      <c r="V5" s="16">
        <f>'D. RPS Requirements per MP'!S281</f>
        <v>0</v>
      </c>
      <c r="W5" s="16">
        <f>'D. RPS Requirements per MP'!T281</f>
        <v>0</v>
      </c>
      <c r="X5" s="16">
        <f>'D. RPS Requirements per MP'!U281</f>
        <v>0</v>
      </c>
      <c r="Y5" s="16">
        <f>'D. RPS Requirements per MP'!V281</f>
        <v>0</v>
      </c>
      <c r="Z5" s="16">
        <f>'D. RPS Requirements per MP'!W281</f>
        <v>0</v>
      </c>
      <c r="AA5" s="16">
        <f>'D. RPS Requirements per MP'!X281</f>
        <v>0</v>
      </c>
      <c r="AB5" s="16">
        <f>'D. RPS Requirements per MP'!Y281</f>
        <v>0</v>
      </c>
      <c r="AC5" s="186">
        <f>'D. RPS Requirements per MP'!Z281</f>
        <v>0</v>
      </c>
      <c r="AD5" s="395"/>
    </row>
    <row r="6" spans="2:31" ht="29.4" thickBot="1" x14ac:dyDescent="0.35">
      <c r="C6" s="173">
        <v>2</v>
      </c>
      <c r="D6" s="174" t="str">
        <f>'C. Details of Existing PSAs'!D67</f>
        <v>Distribution Utility 2 (DU2)</v>
      </c>
      <c r="E6" s="174">
        <f>'C. Details of Existing PSAs'!E67</f>
        <v>0</v>
      </c>
      <c r="F6" s="175" t="str">
        <f>D6</f>
        <v>Distribution Utility 2 (DU2)</v>
      </c>
      <c r="G6" s="150">
        <f>E6</f>
        <v>0</v>
      </c>
      <c r="H6" s="177" t="s">
        <v>143</v>
      </c>
      <c r="I6" s="177">
        <f>'D. RPS Requirements per MP'!F282</f>
        <v>0</v>
      </c>
      <c r="J6" s="177">
        <f>'D. RPS Requirements per MP'!G282</f>
        <v>0</v>
      </c>
      <c r="K6" s="177">
        <f>'D. RPS Requirements per MP'!H282</f>
        <v>0</v>
      </c>
      <c r="L6" s="177">
        <f>'D. RPS Requirements per MP'!I282</f>
        <v>0</v>
      </c>
      <c r="M6" s="177">
        <f>'D. RPS Requirements per MP'!J282</f>
        <v>0</v>
      </c>
      <c r="N6" s="177">
        <f>'D. RPS Requirements per MP'!K282</f>
        <v>0</v>
      </c>
      <c r="O6" s="177">
        <f>'D. RPS Requirements per MP'!L282</f>
        <v>0</v>
      </c>
      <c r="P6" s="177">
        <f>'D. RPS Requirements per MP'!M282</f>
        <v>0</v>
      </c>
      <c r="Q6" s="177">
        <f>'D. RPS Requirements per MP'!N282</f>
        <v>0</v>
      </c>
      <c r="R6" s="177">
        <f>'D. RPS Requirements per MP'!O282</f>
        <v>0</v>
      </c>
      <c r="S6" s="177">
        <f>'D. RPS Requirements per MP'!P282</f>
        <v>0</v>
      </c>
      <c r="T6" s="177">
        <f>'D. RPS Requirements per MP'!Q282</f>
        <v>0</v>
      </c>
      <c r="U6" s="177">
        <f>'D. RPS Requirements per MP'!R282</f>
        <v>0</v>
      </c>
      <c r="V6" s="177">
        <f>'D. RPS Requirements per MP'!S282</f>
        <v>0</v>
      </c>
      <c r="W6" s="177">
        <f>'D. RPS Requirements per MP'!T282</f>
        <v>0</v>
      </c>
      <c r="X6" s="177">
        <f>'D. RPS Requirements per MP'!U282</f>
        <v>0</v>
      </c>
      <c r="Y6" s="177">
        <f>'D. RPS Requirements per MP'!V282</f>
        <v>0</v>
      </c>
      <c r="Z6" s="177">
        <f>'D. RPS Requirements per MP'!W282</f>
        <v>0</v>
      </c>
      <c r="AA6" s="177">
        <f>'D. RPS Requirements per MP'!X282</f>
        <v>0</v>
      </c>
      <c r="AB6" s="177">
        <f>'D. RPS Requirements per MP'!Y282</f>
        <v>0</v>
      </c>
      <c r="AC6" s="178">
        <f>'D. RPS Requirements per MP'!Z282</f>
        <v>0</v>
      </c>
      <c r="AD6" s="395"/>
    </row>
    <row r="9" spans="2:31" s="147" customFormat="1" ht="36" x14ac:dyDescent="0.3">
      <c r="B9" s="165">
        <v>27</v>
      </c>
      <c r="C9" s="147" t="s">
        <v>67</v>
      </c>
      <c r="D9" s="147" t="s">
        <v>135</v>
      </c>
      <c r="E9" s="147" t="s">
        <v>147</v>
      </c>
      <c r="F9" s="147" t="s">
        <v>134</v>
      </c>
      <c r="G9" s="147" t="s">
        <v>68</v>
      </c>
      <c r="H9" s="165" t="s">
        <v>154</v>
      </c>
      <c r="I9" s="147" t="str">
        <f>'C. Details of Existing PSAs'!P6</f>
        <v>Year 0</v>
      </c>
      <c r="J9" s="147">
        <f>'C. Details of Existing PSAs'!Q6</f>
        <v>0</v>
      </c>
      <c r="K9" s="147">
        <f>'C. Details of Existing PSAs'!R6</f>
        <v>1</v>
      </c>
      <c r="L9" s="147">
        <f>'C. Details of Existing PSAs'!S6</f>
        <v>2</v>
      </c>
      <c r="M9" s="147">
        <f>'C. Details of Existing PSAs'!T6</f>
        <v>3</v>
      </c>
      <c r="N9" s="147">
        <f>'C. Details of Existing PSAs'!U6</f>
        <v>4</v>
      </c>
      <c r="O9" s="147">
        <f>'C. Details of Existing PSAs'!V6</f>
        <v>5</v>
      </c>
      <c r="P9" s="147">
        <f>'C. Details of Existing PSAs'!W6</f>
        <v>6</v>
      </c>
      <c r="Q9" s="147">
        <f>'C. Details of Existing PSAs'!X6</f>
        <v>7</v>
      </c>
      <c r="R9" s="147">
        <f>'C. Details of Existing PSAs'!Y6</f>
        <v>8</v>
      </c>
      <c r="S9" s="147">
        <f>'C. Details of Existing PSAs'!Z6</f>
        <v>9</v>
      </c>
      <c r="T9" s="147">
        <f>'C. Details of Existing PSAs'!AA6</f>
        <v>10</v>
      </c>
      <c r="U9" s="147">
        <f>'C. Details of Existing PSAs'!AB6</f>
        <v>11</v>
      </c>
      <c r="V9" s="147">
        <f>'C. Details of Existing PSAs'!AC6</f>
        <v>12</v>
      </c>
      <c r="W9" s="147">
        <f>'C. Details of Existing PSAs'!AD6</f>
        <v>13</v>
      </c>
      <c r="X9" s="147">
        <f>'C. Details of Existing PSAs'!AE6</f>
        <v>14</v>
      </c>
      <c r="Y9" s="147">
        <f>'C. Details of Existing PSAs'!AF6</f>
        <v>15</v>
      </c>
      <c r="Z9" s="147">
        <f>'C. Details of Existing PSAs'!AG6</f>
        <v>16</v>
      </c>
      <c r="AA9" s="147">
        <f>'C. Details of Existing PSAs'!AH6</f>
        <v>17</v>
      </c>
      <c r="AB9" s="147">
        <f>'C. Details of Existing PSAs'!AI6</f>
        <v>18</v>
      </c>
      <c r="AC9" s="147">
        <f>'C. Details of Existing PSAs'!AJ6</f>
        <v>19</v>
      </c>
      <c r="AE9" s="147" t="s">
        <v>148</v>
      </c>
    </row>
    <row r="10" spans="2:31" ht="28.8" x14ac:dyDescent="0.3">
      <c r="C10" s="7">
        <f>'C. Details of Existing PSAs'!C7</f>
        <v>1</v>
      </c>
      <c r="D10" s="146" t="str">
        <f>'C. Details of Existing PSAs'!D7</f>
        <v>Distribution Utility 1 (DU1)</v>
      </c>
      <c r="E10" s="146">
        <f>'C. Details of Existing PSAs'!E7</f>
        <v>0</v>
      </c>
      <c r="F10" s="108">
        <f>'C. Details of Existing PSAs'!F7</f>
        <v>0</v>
      </c>
      <c r="G10">
        <f>'C. Details of Existing PSAs'!G7</f>
        <v>0</v>
      </c>
      <c r="H10" s="16" t="str">
        <f>'C. Details of Existing PSAs'!O7</f>
        <v>MW</v>
      </c>
      <c r="I10" s="166">
        <f>IFERROR(IF($H10="MW",0,('DR_Contracted Energy'!I10/('DR_Contracted Energy'!I$130+'DR_Contracted Energy'!I$131))*'D. RPS Requirements per MP'!F$19),0)</f>
        <v>0</v>
      </c>
      <c r="J10" s="166">
        <f>IFERROR(IF($H10="MW",0,('DR_Contracted Energy'!J10/('DR_Contracted Energy'!J$130+'DR_Contracted Energy'!J$131))*'D. RPS Requirements per MP'!G$19),0)</f>
        <v>0</v>
      </c>
      <c r="K10" s="166">
        <f>IFERROR(IF($H10="MW",0,('DR_Contracted Energy'!K10/('DR_Contracted Energy'!K$130+'DR_Contracted Energy'!K$131))*'D. RPS Requirements per MP'!H$19),0)</f>
        <v>0</v>
      </c>
      <c r="L10" s="166">
        <f>IFERROR(IF($H10="MW",0,('DR_Contracted Energy'!L10/('DR_Contracted Energy'!L$130+'DR_Contracted Energy'!L$131))*'D. RPS Requirements per MP'!I$19),0)</f>
        <v>0</v>
      </c>
      <c r="M10" s="166">
        <f>IFERROR(IF($H10="MW",0,('DR_Contracted Energy'!M10/('DR_Contracted Energy'!M$130+'DR_Contracted Energy'!M$131))*'D. RPS Requirements per MP'!J$19),0)</f>
        <v>0</v>
      </c>
      <c r="N10" s="166">
        <f>IFERROR(IF($H10="MW",0,('DR_Contracted Energy'!N10/('DR_Contracted Energy'!N$130+'DR_Contracted Energy'!N$131))*'D. RPS Requirements per MP'!K$19),0)</f>
        <v>0</v>
      </c>
      <c r="O10" s="166">
        <f>IFERROR(IF($H10="MW",0,('DR_Contracted Energy'!O10/('DR_Contracted Energy'!O$130+'DR_Contracted Energy'!O$131))*'D. RPS Requirements per MP'!L$19),0)</f>
        <v>0</v>
      </c>
      <c r="P10" s="166">
        <f>IFERROR(IF($H10="MW",0,('DR_Contracted Energy'!P10/('DR_Contracted Energy'!P$130+'DR_Contracted Energy'!P$131))*'D. RPS Requirements per MP'!M$19),0)</f>
        <v>0</v>
      </c>
      <c r="Q10" s="166">
        <f>IFERROR(IF($H10="MW",0,('DR_Contracted Energy'!Q10/('DR_Contracted Energy'!Q$130+'DR_Contracted Energy'!Q$131))*'D. RPS Requirements per MP'!N$19),0)</f>
        <v>0</v>
      </c>
      <c r="R10" s="166">
        <f>IFERROR(IF($H10="MW",0,('DR_Contracted Energy'!R10/('DR_Contracted Energy'!R$130+'DR_Contracted Energy'!R$131))*'D. RPS Requirements per MP'!O$19),0)</f>
        <v>0</v>
      </c>
      <c r="S10" s="166">
        <f>IFERROR(IF($H10="MW",0,('DR_Contracted Energy'!S10/('DR_Contracted Energy'!S$130+'DR_Contracted Energy'!S$131))*'D. RPS Requirements per MP'!P$19),0)</f>
        <v>0</v>
      </c>
      <c r="T10" s="166">
        <f>IFERROR(IF($H10="MW",0,('DR_Contracted Energy'!T10/('DR_Contracted Energy'!T$130+'DR_Contracted Energy'!T$131))*'D. RPS Requirements per MP'!Q$19),0)</f>
        <v>0</v>
      </c>
      <c r="U10" s="166">
        <f>IFERROR(IF($H10="MW",0,('DR_Contracted Energy'!U10/('DR_Contracted Energy'!U$130+'DR_Contracted Energy'!U$131))*'D. RPS Requirements per MP'!R$19),0)</f>
        <v>0</v>
      </c>
      <c r="V10" s="166">
        <f>IFERROR(IF($H10="MW",0,('DR_Contracted Energy'!V10/('DR_Contracted Energy'!V$130+'DR_Contracted Energy'!V$131))*'D. RPS Requirements per MP'!S$19),0)</f>
        <v>0</v>
      </c>
      <c r="W10" s="166">
        <f>IFERROR(IF($H10="MW",0,('DR_Contracted Energy'!W10/('DR_Contracted Energy'!W$130+'DR_Contracted Energy'!W$131))*'D. RPS Requirements per MP'!T$19),0)</f>
        <v>0</v>
      </c>
      <c r="X10" s="166">
        <f>IFERROR(IF($H10="MW",0,('DR_Contracted Energy'!X10/('DR_Contracted Energy'!X$130+'DR_Contracted Energy'!X$131))*'D. RPS Requirements per MP'!U$19),0)</f>
        <v>0</v>
      </c>
      <c r="Y10" s="166">
        <f>IFERROR(IF($H10="MW",0,('DR_Contracted Energy'!Y10/('DR_Contracted Energy'!Y$130+'DR_Contracted Energy'!Y$131))*'D. RPS Requirements per MP'!V$19),0)</f>
        <v>0</v>
      </c>
      <c r="Z10" s="166">
        <f>IFERROR(IF($H10="MW",0,('DR_Contracted Energy'!Z10/('DR_Contracted Energy'!Z$130+'DR_Contracted Energy'!Z$131))*'D. RPS Requirements per MP'!W$19),0)</f>
        <v>0</v>
      </c>
      <c r="AA10" s="166">
        <f>IFERROR(IF($H10="MW",0,('DR_Contracted Energy'!AA10/('DR_Contracted Energy'!AA$130+'DR_Contracted Energy'!AA$131))*'D. RPS Requirements per MP'!X$19),0)</f>
        <v>0</v>
      </c>
      <c r="AB10" s="166">
        <f>IFERROR(IF($H10="MW",0,('DR_Contracted Energy'!AB10/('DR_Contracted Energy'!AB$130+'DR_Contracted Energy'!AB$131))*'D. RPS Requirements per MP'!Y$19),0)</f>
        <v>0</v>
      </c>
      <c r="AC10" s="166">
        <f>IFERROR(IF($H10="MW",0,('DR_Contracted Energy'!AC10/('DR_Contracted Energy'!AC$130+'DR_Contracted Energy'!AC$131))*'D. RPS Requirements per MP'!Z$19),0)</f>
        <v>0</v>
      </c>
      <c r="AD10" s="166"/>
      <c r="AE10" s="16" t="str">
        <f>IF((SUM(I10:AC10)&gt;0)*(H10="MWh"),"TRUE","FALSE")</f>
        <v>FALSE</v>
      </c>
    </row>
    <row r="11" spans="2:31" ht="28.8" x14ac:dyDescent="0.3">
      <c r="C11" s="7">
        <f>C10</f>
        <v>1</v>
      </c>
      <c r="D11" s="146" t="str">
        <f>D10</f>
        <v>Distribution Utility 1 (DU1)</v>
      </c>
      <c r="E11" s="146">
        <f>E10</f>
        <v>0</v>
      </c>
      <c r="F11" s="108">
        <f>F10</f>
        <v>0</v>
      </c>
      <c r="G11">
        <f>G10</f>
        <v>0</v>
      </c>
      <c r="H11" s="16" t="str">
        <f>'C. Details of Existing PSAs'!O8</f>
        <v>MWh</v>
      </c>
      <c r="I11" s="166">
        <f>IFERROR(IF($H11="MW",0,('DR_Contracted Energy'!I11/('DR_Contracted Energy'!I$130+'DR_Contracted Energy'!I$131))*'D. RPS Requirements per MP'!F$19),0)</f>
        <v>0</v>
      </c>
      <c r="J11" s="166">
        <f>IFERROR(IF($H11="MW",0,('DR_Contracted Energy'!J11/('DR_Contracted Energy'!J$130+'DR_Contracted Energy'!J$131))*'D. RPS Requirements per MP'!G$19),0)</f>
        <v>0</v>
      </c>
      <c r="K11" s="166">
        <f>IFERROR(IF($H11="MW",0,('DR_Contracted Energy'!K11/('DR_Contracted Energy'!K$130+'DR_Contracted Energy'!K$131))*'D. RPS Requirements per MP'!H$19),0)</f>
        <v>0</v>
      </c>
      <c r="L11" s="166">
        <f>IFERROR(IF($H11="MW",0,('DR_Contracted Energy'!L11/('DR_Contracted Energy'!L$130+'DR_Contracted Energy'!L$131))*'D. RPS Requirements per MP'!I$19),0)</f>
        <v>0</v>
      </c>
      <c r="M11" s="166">
        <f>IFERROR(IF($H11="MW",0,('DR_Contracted Energy'!M11/('DR_Contracted Energy'!M$130+'DR_Contracted Energy'!M$131))*'D. RPS Requirements per MP'!J$19),0)</f>
        <v>0</v>
      </c>
      <c r="N11" s="166">
        <f>IFERROR(IF($H11="MW",0,('DR_Contracted Energy'!N11/('DR_Contracted Energy'!N$130+'DR_Contracted Energy'!N$131))*'D. RPS Requirements per MP'!K$19),0)</f>
        <v>0</v>
      </c>
      <c r="O11" s="166">
        <f>IFERROR(IF($H11="MW",0,('DR_Contracted Energy'!O11/('DR_Contracted Energy'!O$130+'DR_Contracted Energy'!O$131))*'D. RPS Requirements per MP'!L$19),0)</f>
        <v>0</v>
      </c>
      <c r="P11" s="166">
        <f>IFERROR(IF($H11="MW",0,('DR_Contracted Energy'!P11/('DR_Contracted Energy'!P$130+'DR_Contracted Energy'!P$131))*'D. RPS Requirements per MP'!M$19),0)</f>
        <v>0</v>
      </c>
      <c r="Q11" s="166">
        <f>IFERROR(IF($H11="MW",0,('DR_Contracted Energy'!Q11/('DR_Contracted Energy'!Q$130+'DR_Contracted Energy'!Q$131))*'D. RPS Requirements per MP'!N$19),0)</f>
        <v>0</v>
      </c>
      <c r="R11" s="166">
        <f>IFERROR(IF($H11="MW",0,('DR_Contracted Energy'!R11/('DR_Contracted Energy'!R$130+'DR_Contracted Energy'!R$131))*'D. RPS Requirements per MP'!O$19),0)</f>
        <v>0</v>
      </c>
      <c r="S11" s="166">
        <f>IFERROR(IF($H11="MW",0,('DR_Contracted Energy'!S11/('DR_Contracted Energy'!S$130+'DR_Contracted Energy'!S$131))*'D. RPS Requirements per MP'!P$19),0)</f>
        <v>0</v>
      </c>
      <c r="T11" s="166">
        <f>IFERROR(IF($H11="MW",0,('DR_Contracted Energy'!T11/('DR_Contracted Energy'!T$130+'DR_Contracted Energy'!T$131))*'D. RPS Requirements per MP'!Q$19),0)</f>
        <v>0</v>
      </c>
      <c r="U11" s="166">
        <f>IFERROR(IF($H11="MW",0,('DR_Contracted Energy'!U11/('DR_Contracted Energy'!U$130+'DR_Contracted Energy'!U$131))*'D. RPS Requirements per MP'!R$19),0)</f>
        <v>0</v>
      </c>
      <c r="V11" s="166">
        <f>IFERROR(IF($H11="MW",0,('DR_Contracted Energy'!V11/('DR_Contracted Energy'!V$130+'DR_Contracted Energy'!V$131))*'D. RPS Requirements per MP'!S$19),0)</f>
        <v>0</v>
      </c>
      <c r="W11" s="166">
        <f>IFERROR(IF($H11="MW",0,('DR_Contracted Energy'!W11/('DR_Contracted Energy'!W$130+'DR_Contracted Energy'!W$131))*'D. RPS Requirements per MP'!T$19),0)</f>
        <v>0</v>
      </c>
      <c r="X11" s="166">
        <f>IFERROR(IF($H11="MW",0,('DR_Contracted Energy'!X11/('DR_Contracted Energy'!X$130+'DR_Contracted Energy'!X$131))*'D. RPS Requirements per MP'!U$19),0)</f>
        <v>0</v>
      </c>
      <c r="Y11" s="166">
        <f>IFERROR(IF($H11="MW",0,('DR_Contracted Energy'!Y11/('DR_Contracted Energy'!Y$130+'DR_Contracted Energy'!Y$131))*'D. RPS Requirements per MP'!V$19),0)</f>
        <v>0</v>
      </c>
      <c r="Z11" s="166">
        <f>IFERROR(IF($H11="MW",0,('DR_Contracted Energy'!Z11/('DR_Contracted Energy'!Z$130+'DR_Contracted Energy'!Z$131))*'D. RPS Requirements per MP'!W$19),0)</f>
        <v>0</v>
      </c>
      <c r="AA11" s="166">
        <f>IFERROR(IF($H11="MW",0,('DR_Contracted Energy'!AA11/('DR_Contracted Energy'!AA$130+'DR_Contracted Energy'!AA$131))*'D. RPS Requirements per MP'!X$19),0)</f>
        <v>0</v>
      </c>
      <c r="AB11" s="166">
        <f>IFERROR(IF($H11="MW",0,('DR_Contracted Energy'!AB11/('DR_Contracted Energy'!AB$130+'DR_Contracted Energy'!AB$131))*'D. RPS Requirements per MP'!Y$19),0)</f>
        <v>0</v>
      </c>
      <c r="AC11" s="166">
        <f>IFERROR(IF($H11="MW",0,('DR_Contracted Energy'!AC11/('DR_Contracted Energy'!AC$130+'DR_Contracted Energy'!AC$131))*'D. RPS Requirements per MP'!Z$19),0)</f>
        <v>0</v>
      </c>
      <c r="AD11" s="166"/>
      <c r="AE11" s="16" t="str">
        <f t="shared" ref="AE11:AE74" si="0">IF((SUM(I11:AC11)&gt;0)*(H11="MWh"),"TRUE","FALSE")</f>
        <v>FALSE</v>
      </c>
    </row>
    <row r="12" spans="2:31" ht="28.8" x14ac:dyDescent="0.3">
      <c r="C12" s="7">
        <f>'C. Details of Existing PSAs'!C9</f>
        <v>2</v>
      </c>
      <c r="D12" s="146" t="str">
        <f>'C. Details of Existing PSAs'!D9</f>
        <v>Distribution Utility 1 (DU1)</v>
      </c>
      <c r="E12" s="146">
        <f>'C. Details of Existing PSAs'!E9</f>
        <v>0</v>
      </c>
      <c r="F12" s="108">
        <f>'C. Details of Existing PSAs'!F9</f>
        <v>0</v>
      </c>
      <c r="G12">
        <f>'C. Details of Existing PSAs'!G9</f>
        <v>0</v>
      </c>
      <c r="H12" s="16" t="str">
        <f>'C. Details of Existing PSAs'!O9</f>
        <v>MW</v>
      </c>
      <c r="I12" s="166">
        <f>IFERROR(IF($H12="MW",0,('DR_Contracted Energy'!I12/('DR_Contracted Energy'!I$130+'DR_Contracted Energy'!I$131))*'D. RPS Requirements per MP'!F$19),0)</f>
        <v>0</v>
      </c>
      <c r="J12" s="166">
        <f>IFERROR(IF($H12="MW",0,('DR_Contracted Energy'!J12/('DR_Contracted Energy'!J$130+'DR_Contracted Energy'!J$131))*'D. RPS Requirements per MP'!G$19),0)</f>
        <v>0</v>
      </c>
      <c r="K12" s="166">
        <f>IFERROR(IF($H12="MW",0,('DR_Contracted Energy'!K12/('DR_Contracted Energy'!K$130+'DR_Contracted Energy'!K$131))*'D. RPS Requirements per MP'!H$19),0)</f>
        <v>0</v>
      </c>
      <c r="L12" s="166">
        <f>IFERROR(IF($H12="MW",0,('DR_Contracted Energy'!L12/('DR_Contracted Energy'!L$130+'DR_Contracted Energy'!L$131))*'D. RPS Requirements per MP'!I$19),0)</f>
        <v>0</v>
      </c>
      <c r="M12" s="166">
        <f>IFERROR(IF($H12="MW",0,('DR_Contracted Energy'!M12/('DR_Contracted Energy'!M$130+'DR_Contracted Energy'!M$131))*'D. RPS Requirements per MP'!J$19),0)</f>
        <v>0</v>
      </c>
      <c r="N12" s="166">
        <f>IFERROR(IF($H12="MW",0,('DR_Contracted Energy'!N12/('DR_Contracted Energy'!N$130+'DR_Contracted Energy'!N$131))*'D. RPS Requirements per MP'!K$19),0)</f>
        <v>0</v>
      </c>
      <c r="O12" s="166">
        <f>IFERROR(IF($H12="MW",0,('DR_Contracted Energy'!O12/('DR_Contracted Energy'!O$130+'DR_Contracted Energy'!O$131))*'D. RPS Requirements per MP'!L$19),0)</f>
        <v>0</v>
      </c>
      <c r="P12" s="166">
        <f>IFERROR(IF($H12="MW",0,('DR_Contracted Energy'!P12/('DR_Contracted Energy'!P$130+'DR_Contracted Energy'!P$131))*'D. RPS Requirements per MP'!M$19),0)</f>
        <v>0</v>
      </c>
      <c r="Q12" s="166">
        <f>IFERROR(IF($H12="MW",0,('DR_Contracted Energy'!Q12/('DR_Contracted Energy'!Q$130+'DR_Contracted Energy'!Q$131))*'D. RPS Requirements per MP'!N$19),0)</f>
        <v>0</v>
      </c>
      <c r="R12" s="166">
        <f>IFERROR(IF($H12="MW",0,('DR_Contracted Energy'!R12/('DR_Contracted Energy'!R$130+'DR_Contracted Energy'!R$131))*'D. RPS Requirements per MP'!O$19),0)</f>
        <v>0</v>
      </c>
      <c r="S12" s="166">
        <f>IFERROR(IF($H12="MW",0,('DR_Contracted Energy'!S12/('DR_Contracted Energy'!S$130+'DR_Contracted Energy'!S$131))*'D. RPS Requirements per MP'!P$19),0)</f>
        <v>0</v>
      </c>
      <c r="T12" s="166">
        <f>IFERROR(IF($H12="MW",0,('DR_Contracted Energy'!T12/('DR_Contracted Energy'!T$130+'DR_Contracted Energy'!T$131))*'D. RPS Requirements per MP'!Q$19),0)</f>
        <v>0</v>
      </c>
      <c r="U12" s="166">
        <f>IFERROR(IF($H12="MW",0,('DR_Contracted Energy'!U12/('DR_Contracted Energy'!U$130+'DR_Contracted Energy'!U$131))*'D. RPS Requirements per MP'!R$19),0)</f>
        <v>0</v>
      </c>
      <c r="V12" s="166">
        <f>IFERROR(IF($H12="MW",0,('DR_Contracted Energy'!V12/('DR_Contracted Energy'!V$130+'DR_Contracted Energy'!V$131))*'D. RPS Requirements per MP'!S$19),0)</f>
        <v>0</v>
      </c>
      <c r="W12" s="166">
        <f>IFERROR(IF($H12="MW",0,('DR_Contracted Energy'!W12/('DR_Contracted Energy'!W$130+'DR_Contracted Energy'!W$131))*'D. RPS Requirements per MP'!T$19),0)</f>
        <v>0</v>
      </c>
      <c r="X12" s="166">
        <f>IFERROR(IF($H12="MW",0,('DR_Contracted Energy'!X12/('DR_Contracted Energy'!X$130+'DR_Contracted Energy'!X$131))*'D. RPS Requirements per MP'!U$19),0)</f>
        <v>0</v>
      </c>
      <c r="Y12" s="166">
        <f>IFERROR(IF($H12="MW",0,('DR_Contracted Energy'!Y12/('DR_Contracted Energy'!Y$130+'DR_Contracted Energy'!Y$131))*'D. RPS Requirements per MP'!V$19),0)</f>
        <v>0</v>
      </c>
      <c r="Z12" s="166">
        <f>IFERROR(IF($H12="MW",0,('DR_Contracted Energy'!Z12/('DR_Contracted Energy'!Z$130+'DR_Contracted Energy'!Z$131))*'D. RPS Requirements per MP'!W$19),0)</f>
        <v>0</v>
      </c>
      <c r="AA12" s="166">
        <f>IFERROR(IF($H12="MW",0,('DR_Contracted Energy'!AA12/('DR_Contracted Energy'!AA$130+'DR_Contracted Energy'!AA$131))*'D. RPS Requirements per MP'!X$19),0)</f>
        <v>0</v>
      </c>
      <c r="AB12" s="166">
        <f>IFERROR(IF($H12="MW",0,('DR_Contracted Energy'!AB12/('DR_Contracted Energy'!AB$130+'DR_Contracted Energy'!AB$131))*'D. RPS Requirements per MP'!Y$19),0)</f>
        <v>0</v>
      </c>
      <c r="AC12" s="166">
        <f>IFERROR(IF($H12="MW",0,('DR_Contracted Energy'!AC12/('DR_Contracted Energy'!AC$130+'DR_Contracted Energy'!AC$131))*'D. RPS Requirements per MP'!Z$19),0)</f>
        <v>0</v>
      </c>
      <c r="AD12" s="166"/>
      <c r="AE12" s="16" t="str">
        <f t="shared" si="0"/>
        <v>FALSE</v>
      </c>
    </row>
    <row r="13" spans="2:31" ht="28.8" x14ac:dyDescent="0.3">
      <c r="C13" s="7">
        <f t="shared" ref="C13:G13" si="1">C12</f>
        <v>2</v>
      </c>
      <c r="D13" s="146" t="str">
        <f t="shared" si="1"/>
        <v>Distribution Utility 1 (DU1)</v>
      </c>
      <c r="E13" s="146">
        <f t="shared" si="1"/>
        <v>0</v>
      </c>
      <c r="F13" s="108">
        <f t="shared" si="1"/>
        <v>0</v>
      </c>
      <c r="G13">
        <f t="shared" si="1"/>
        <v>0</v>
      </c>
      <c r="H13" s="16" t="str">
        <f>'C. Details of Existing PSAs'!O10</f>
        <v>MWh</v>
      </c>
      <c r="I13" s="166">
        <f>IFERROR(IF($H13="MW",0,('DR_Contracted Energy'!I13/('DR_Contracted Energy'!I$130+'DR_Contracted Energy'!I$131))*'D. RPS Requirements per MP'!F$19),0)</f>
        <v>0</v>
      </c>
      <c r="J13" s="166">
        <f>IFERROR(IF($H13="MW",0,('DR_Contracted Energy'!J13/('DR_Contracted Energy'!J$130+'DR_Contracted Energy'!J$131))*'D. RPS Requirements per MP'!G$19),0)</f>
        <v>0</v>
      </c>
      <c r="K13" s="166">
        <f>IFERROR(IF($H13="MW",0,('DR_Contracted Energy'!K13/('DR_Contracted Energy'!K$130+'DR_Contracted Energy'!K$131))*'D. RPS Requirements per MP'!H$19),0)</f>
        <v>0</v>
      </c>
      <c r="L13" s="166">
        <f>IFERROR(IF($H13="MW",0,('DR_Contracted Energy'!L13/('DR_Contracted Energy'!L$130+'DR_Contracted Energy'!L$131))*'D. RPS Requirements per MP'!I$19),0)</f>
        <v>0</v>
      </c>
      <c r="M13" s="166">
        <f>IFERROR(IF($H13="MW",0,('DR_Contracted Energy'!M13/('DR_Contracted Energy'!M$130+'DR_Contracted Energy'!M$131))*'D. RPS Requirements per MP'!J$19),0)</f>
        <v>0</v>
      </c>
      <c r="N13" s="166">
        <f>IFERROR(IF($H13="MW",0,('DR_Contracted Energy'!N13/('DR_Contracted Energy'!N$130+'DR_Contracted Energy'!N$131))*'D. RPS Requirements per MP'!K$19),0)</f>
        <v>0</v>
      </c>
      <c r="O13" s="166">
        <f>IFERROR(IF($H13="MW",0,('DR_Contracted Energy'!O13/('DR_Contracted Energy'!O$130+'DR_Contracted Energy'!O$131))*'D. RPS Requirements per MP'!L$19),0)</f>
        <v>0</v>
      </c>
      <c r="P13" s="166">
        <f>IFERROR(IF($H13="MW",0,('DR_Contracted Energy'!P13/('DR_Contracted Energy'!P$130+'DR_Contracted Energy'!P$131))*'D. RPS Requirements per MP'!M$19),0)</f>
        <v>0</v>
      </c>
      <c r="Q13" s="166">
        <f>IFERROR(IF($H13="MW",0,('DR_Contracted Energy'!Q13/('DR_Contracted Energy'!Q$130+'DR_Contracted Energy'!Q$131))*'D. RPS Requirements per MP'!N$19),0)</f>
        <v>0</v>
      </c>
      <c r="R13" s="166">
        <f>IFERROR(IF($H13="MW",0,('DR_Contracted Energy'!R13/('DR_Contracted Energy'!R$130+'DR_Contracted Energy'!R$131))*'D. RPS Requirements per MP'!O$19),0)</f>
        <v>0</v>
      </c>
      <c r="S13" s="166">
        <f>IFERROR(IF($H13="MW",0,('DR_Contracted Energy'!S13/('DR_Contracted Energy'!S$130+'DR_Contracted Energy'!S$131))*'D. RPS Requirements per MP'!P$19),0)</f>
        <v>0</v>
      </c>
      <c r="T13" s="166">
        <f>IFERROR(IF($H13="MW",0,('DR_Contracted Energy'!T13/('DR_Contracted Energy'!T$130+'DR_Contracted Energy'!T$131))*'D. RPS Requirements per MP'!Q$19),0)</f>
        <v>0</v>
      </c>
      <c r="U13" s="166">
        <f>IFERROR(IF($H13="MW",0,('DR_Contracted Energy'!U13/('DR_Contracted Energy'!U$130+'DR_Contracted Energy'!U$131))*'D. RPS Requirements per MP'!R$19),0)</f>
        <v>0</v>
      </c>
      <c r="V13" s="166">
        <f>IFERROR(IF($H13="MW",0,('DR_Contracted Energy'!V13/('DR_Contracted Energy'!V$130+'DR_Contracted Energy'!V$131))*'D. RPS Requirements per MP'!S$19),0)</f>
        <v>0</v>
      </c>
      <c r="W13" s="166">
        <f>IFERROR(IF($H13="MW",0,('DR_Contracted Energy'!W13/('DR_Contracted Energy'!W$130+'DR_Contracted Energy'!W$131))*'D. RPS Requirements per MP'!T$19),0)</f>
        <v>0</v>
      </c>
      <c r="X13" s="166">
        <f>IFERROR(IF($H13="MW",0,('DR_Contracted Energy'!X13/('DR_Contracted Energy'!X$130+'DR_Contracted Energy'!X$131))*'D. RPS Requirements per MP'!U$19),0)</f>
        <v>0</v>
      </c>
      <c r="Y13" s="166">
        <f>IFERROR(IF($H13="MW",0,('DR_Contracted Energy'!Y13/('DR_Contracted Energy'!Y$130+'DR_Contracted Energy'!Y$131))*'D. RPS Requirements per MP'!V$19),0)</f>
        <v>0</v>
      </c>
      <c r="Z13" s="166">
        <f>IFERROR(IF($H13="MW",0,('DR_Contracted Energy'!Z13/('DR_Contracted Energy'!Z$130+'DR_Contracted Energy'!Z$131))*'D. RPS Requirements per MP'!W$19),0)</f>
        <v>0</v>
      </c>
      <c r="AA13" s="166">
        <f>IFERROR(IF($H13="MW",0,('DR_Contracted Energy'!AA13/('DR_Contracted Energy'!AA$130+'DR_Contracted Energy'!AA$131))*'D. RPS Requirements per MP'!X$19),0)</f>
        <v>0</v>
      </c>
      <c r="AB13" s="166">
        <f>IFERROR(IF($H13="MW",0,('DR_Contracted Energy'!AB13/('DR_Contracted Energy'!AB$130+'DR_Contracted Energy'!AB$131))*'D. RPS Requirements per MP'!Y$19),0)</f>
        <v>0</v>
      </c>
      <c r="AC13" s="166">
        <f>IFERROR(IF($H13="MW",0,('DR_Contracted Energy'!AC13/('DR_Contracted Energy'!AC$130+'DR_Contracted Energy'!AC$131))*'D. RPS Requirements per MP'!Z$19),0)</f>
        <v>0</v>
      </c>
      <c r="AD13" s="166"/>
      <c r="AE13" s="16" t="str">
        <f t="shared" si="0"/>
        <v>FALSE</v>
      </c>
    </row>
    <row r="14" spans="2:31" ht="28.8" x14ac:dyDescent="0.3">
      <c r="C14" s="7">
        <f>'C. Details of Existing PSAs'!C11</f>
        <v>3</v>
      </c>
      <c r="D14" s="146" t="str">
        <f>'C. Details of Existing PSAs'!D11</f>
        <v>Distribution Utility 1 (DU1)</v>
      </c>
      <c r="E14" s="146">
        <f>'C. Details of Existing PSAs'!E11</f>
        <v>0</v>
      </c>
      <c r="F14" s="108">
        <f>'C. Details of Existing PSAs'!F11</f>
        <v>0</v>
      </c>
      <c r="G14">
        <f>'C. Details of Existing PSAs'!G11</f>
        <v>0</v>
      </c>
      <c r="H14" s="16" t="str">
        <f>'C. Details of Existing PSAs'!O11</f>
        <v>MW</v>
      </c>
      <c r="I14" s="166">
        <f>IFERROR(IF($H14="MW",0,('DR_Contracted Energy'!I14/('DR_Contracted Energy'!I$130+'DR_Contracted Energy'!I$131))*'D. RPS Requirements per MP'!F$19),0)</f>
        <v>0</v>
      </c>
      <c r="J14" s="166">
        <f>IFERROR(IF($H14="MW",0,('DR_Contracted Energy'!J14/('DR_Contracted Energy'!J$130+'DR_Contracted Energy'!J$131))*'D. RPS Requirements per MP'!G$19),0)</f>
        <v>0</v>
      </c>
      <c r="K14" s="166">
        <f>IFERROR(IF($H14="MW",0,('DR_Contracted Energy'!K14/('DR_Contracted Energy'!K$130+'DR_Contracted Energy'!K$131))*'D. RPS Requirements per MP'!H$19),0)</f>
        <v>0</v>
      </c>
      <c r="L14" s="166">
        <f>IFERROR(IF($H14="MW",0,('DR_Contracted Energy'!L14/('DR_Contracted Energy'!L$130+'DR_Contracted Energy'!L$131))*'D. RPS Requirements per MP'!I$19),0)</f>
        <v>0</v>
      </c>
      <c r="M14" s="166">
        <f>IFERROR(IF($H14="MW",0,('DR_Contracted Energy'!M14/('DR_Contracted Energy'!M$130+'DR_Contracted Energy'!M$131))*'D. RPS Requirements per MP'!J$19),0)</f>
        <v>0</v>
      </c>
      <c r="N14" s="166">
        <f>IFERROR(IF($H14="MW",0,('DR_Contracted Energy'!N14/('DR_Contracted Energy'!N$130+'DR_Contracted Energy'!N$131))*'D. RPS Requirements per MP'!K$19),0)</f>
        <v>0</v>
      </c>
      <c r="O14" s="166">
        <f>IFERROR(IF($H14="MW",0,('DR_Contracted Energy'!O14/('DR_Contracted Energy'!O$130+'DR_Contracted Energy'!O$131))*'D. RPS Requirements per MP'!L$19),0)</f>
        <v>0</v>
      </c>
      <c r="P14" s="166">
        <f>IFERROR(IF($H14="MW",0,('DR_Contracted Energy'!P14/('DR_Contracted Energy'!P$130+'DR_Contracted Energy'!P$131))*'D. RPS Requirements per MP'!M$19),0)</f>
        <v>0</v>
      </c>
      <c r="Q14" s="166">
        <f>IFERROR(IF($H14="MW",0,('DR_Contracted Energy'!Q14/('DR_Contracted Energy'!Q$130+'DR_Contracted Energy'!Q$131))*'D. RPS Requirements per MP'!N$19),0)</f>
        <v>0</v>
      </c>
      <c r="R14" s="166">
        <f>IFERROR(IF($H14="MW",0,('DR_Contracted Energy'!R14/('DR_Contracted Energy'!R$130+'DR_Contracted Energy'!R$131))*'D. RPS Requirements per MP'!O$19),0)</f>
        <v>0</v>
      </c>
      <c r="S14" s="166">
        <f>IFERROR(IF($H14="MW",0,('DR_Contracted Energy'!S14/('DR_Contracted Energy'!S$130+'DR_Contracted Energy'!S$131))*'D. RPS Requirements per MP'!P$19),0)</f>
        <v>0</v>
      </c>
      <c r="T14" s="166">
        <f>IFERROR(IF($H14="MW",0,('DR_Contracted Energy'!T14/('DR_Contracted Energy'!T$130+'DR_Contracted Energy'!T$131))*'D. RPS Requirements per MP'!Q$19),0)</f>
        <v>0</v>
      </c>
      <c r="U14" s="166">
        <f>IFERROR(IF($H14="MW",0,('DR_Contracted Energy'!U14/('DR_Contracted Energy'!U$130+'DR_Contracted Energy'!U$131))*'D. RPS Requirements per MP'!R$19),0)</f>
        <v>0</v>
      </c>
      <c r="V14" s="166">
        <f>IFERROR(IF($H14="MW",0,('DR_Contracted Energy'!V14/('DR_Contracted Energy'!V$130+'DR_Contracted Energy'!V$131))*'D. RPS Requirements per MP'!S$19),0)</f>
        <v>0</v>
      </c>
      <c r="W14" s="166">
        <f>IFERROR(IF($H14="MW",0,('DR_Contracted Energy'!W14/('DR_Contracted Energy'!W$130+'DR_Contracted Energy'!W$131))*'D. RPS Requirements per MP'!T$19),0)</f>
        <v>0</v>
      </c>
      <c r="X14" s="166">
        <f>IFERROR(IF($H14="MW",0,('DR_Contracted Energy'!X14/('DR_Contracted Energy'!X$130+'DR_Contracted Energy'!X$131))*'D. RPS Requirements per MP'!U$19),0)</f>
        <v>0</v>
      </c>
      <c r="Y14" s="166">
        <f>IFERROR(IF($H14="MW",0,('DR_Contracted Energy'!Y14/('DR_Contracted Energy'!Y$130+'DR_Contracted Energy'!Y$131))*'D. RPS Requirements per MP'!V$19),0)</f>
        <v>0</v>
      </c>
      <c r="Z14" s="166">
        <f>IFERROR(IF($H14="MW",0,('DR_Contracted Energy'!Z14/('DR_Contracted Energy'!Z$130+'DR_Contracted Energy'!Z$131))*'D. RPS Requirements per MP'!W$19),0)</f>
        <v>0</v>
      </c>
      <c r="AA14" s="166">
        <f>IFERROR(IF($H14="MW",0,('DR_Contracted Energy'!AA14/('DR_Contracted Energy'!AA$130+'DR_Contracted Energy'!AA$131))*'D. RPS Requirements per MP'!X$19),0)</f>
        <v>0</v>
      </c>
      <c r="AB14" s="166">
        <f>IFERROR(IF($H14="MW",0,('DR_Contracted Energy'!AB14/('DR_Contracted Energy'!AB$130+'DR_Contracted Energy'!AB$131))*'D. RPS Requirements per MP'!Y$19),0)</f>
        <v>0</v>
      </c>
      <c r="AC14" s="166">
        <f>IFERROR(IF($H14="MW",0,('DR_Contracted Energy'!AC14/('DR_Contracted Energy'!AC$130+'DR_Contracted Energy'!AC$131))*'D. RPS Requirements per MP'!Z$19),0)</f>
        <v>0</v>
      </c>
      <c r="AD14" s="166"/>
      <c r="AE14" s="16" t="str">
        <f t="shared" si="0"/>
        <v>FALSE</v>
      </c>
    </row>
    <row r="15" spans="2:31" ht="28.8" x14ac:dyDescent="0.3">
      <c r="C15" s="7">
        <f t="shared" ref="C15:G15" si="2">C14</f>
        <v>3</v>
      </c>
      <c r="D15" s="146" t="str">
        <f t="shared" si="2"/>
        <v>Distribution Utility 1 (DU1)</v>
      </c>
      <c r="E15" s="146">
        <f t="shared" si="2"/>
        <v>0</v>
      </c>
      <c r="F15" s="108">
        <f t="shared" si="2"/>
        <v>0</v>
      </c>
      <c r="G15">
        <f t="shared" si="2"/>
        <v>0</v>
      </c>
      <c r="H15" s="16" t="str">
        <f>'C. Details of Existing PSAs'!O12</f>
        <v>MWh</v>
      </c>
      <c r="I15" s="166">
        <f>IFERROR(IF($H15="MW",0,('DR_Contracted Energy'!I15/('DR_Contracted Energy'!I$130+'DR_Contracted Energy'!I$131))*'D. RPS Requirements per MP'!F$19),0)</f>
        <v>0</v>
      </c>
      <c r="J15" s="166">
        <f>IFERROR(IF($H15="MW",0,('DR_Contracted Energy'!J15/('DR_Contracted Energy'!J$130+'DR_Contracted Energy'!J$131))*'D. RPS Requirements per MP'!G$19),0)</f>
        <v>0</v>
      </c>
      <c r="K15" s="166">
        <f>IFERROR(IF($H15="MW",0,('DR_Contracted Energy'!K15/('DR_Contracted Energy'!K$130+'DR_Contracted Energy'!K$131))*'D. RPS Requirements per MP'!H$19),0)</f>
        <v>0</v>
      </c>
      <c r="L15" s="166">
        <f>IFERROR(IF($H15="MW",0,('DR_Contracted Energy'!L15/('DR_Contracted Energy'!L$130+'DR_Contracted Energy'!L$131))*'D. RPS Requirements per MP'!I$19),0)</f>
        <v>0</v>
      </c>
      <c r="M15" s="166">
        <f>IFERROR(IF($H15="MW",0,('DR_Contracted Energy'!M15/('DR_Contracted Energy'!M$130+'DR_Contracted Energy'!M$131))*'D. RPS Requirements per MP'!J$19),0)</f>
        <v>0</v>
      </c>
      <c r="N15" s="166">
        <f>IFERROR(IF($H15="MW",0,('DR_Contracted Energy'!N15/('DR_Contracted Energy'!N$130+'DR_Contracted Energy'!N$131))*'D. RPS Requirements per MP'!K$19),0)</f>
        <v>0</v>
      </c>
      <c r="O15" s="166">
        <f>IFERROR(IF($H15="MW",0,('DR_Contracted Energy'!O15/('DR_Contracted Energy'!O$130+'DR_Contracted Energy'!O$131))*'D. RPS Requirements per MP'!L$19),0)</f>
        <v>0</v>
      </c>
      <c r="P15" s="166">
        <f>IFERROR(IF($H15="MW",0,('DR_Contracted Energy'!P15/('DR_Contracted Energy'!P$130+'DR_Contracted Energy'!P$131))*'D. RPS Requirements per MP'!M$19),0)</f>
        <v>0</v>
      </c>
      <c r="Q15" s="166">
        <f>IFERROR(IF($H15="MW",0,('DR_Contracted Energy'!Q15/('DR_Contracted Energy'!Q$130+'DR_Contracted Energy'!Q$131))*'D. RPS Requirements per MP'!N$19),0)</f>
        <v>0</v>
      </c>
      <c r="R15" s="166">
        <f>IFERROR(IF($H15="MW",0,('DR_Contracted Energy'!R15/('DR_Contracted Energy'!R$130+'DR_Contracted Energy'!R$131))*'D. RPS Requirements per MP'!O$19),0)</f>
        <v>0</v>
      </c>
      <c r="S15" s="166">
        <f>IFERROR(IF($H15="MW",0,('DR_Contracted Energy'!S15/('DR_Contracted Energy'!S$130+'DR_Contracted Energy'!S$131))*'D. RPS Requirements per MP'!P$19),0)</f>
        <v>0</v>
      </c>
      <c r="T15" s="166">
        <f>IFERROR(IF($H15="MW",0,('DR_Contracted Energy'!T15/('DR_Contracted Energy'!T$130+'DR_Contracted Energy'!T$131))*'D. RPS Requirements per MP'!Q$19),0)</f>
        <v>0</v>
      </c>
      <c r="U15" s="166">
        <f>IFERROR(IF($H15="MW",0,('DR_Contracted Energy'!U15/('DR_Contracted Energy'!U$130+'DR_Contracted Energy'!U$131))*'D. RPS Requirements per MP'!R$19),0)</f>
        <v>0</v>
      </c>
      <c r="V15" s="166">
        <f>IFERROR(IF($H15="MW",0,('DR_Contracted Energy'!V15/('DR_Contracted Energy'!V$130+'DR_Contracted Energy'!V$131))*'D. RPS Requirements per MP'!S$19),0)</f>
        <v>0</v>
      </c>
      <c r="W15" s="166">
        <f>IFERROR(IF($H15="MW",0,('DR_Contracted Energy'!W15/('DR_Contracted Energy'!W$130+'DR_Contracted Energy'!W$131))*'D. RPS Requirements per MP'!T$19),0)</f>
        <v>0</v>
      </c>
      <c r="X15" s="166">
        <f>IFERROR(IF($H15="MW",0,('DR_Contracted Energy'!X15/('DR_Contracted Energy'!X$130+'DR_Contracted Energy'!X$131))*'D. RPS Requirements per MP'!U$19),0)</f>
        <v>0</v>
      </c>
      <c r="Y15" s="166">
        <f>IFERROR(IF($H15="MW",0,('DR_Contracted Energy'!Y15/('DR_Contracted Energy'!Y$130+'DR_Contracted Energy'!Y$131))*'D. RPS Requirements per MP'!V$19),0)</f>
        <v>0</v>
      </c>
      <c r="Z15" s="166">
        <f>IFERROR(IF($H15="MW",0,('DR_Contracted Energy'!Z15/('DR_Contracted Energy'!Z$130+'DR_Contracted Energy'!Z$131))*'D. RPS Requirements per MP'!W$19),0)</f>
        <v>0</v>
      </c>
      <c r="AA15" s="166">
        <f>IFERROR(IF($H15="MW",0,('DR_Contracted Energy'!AA15/('DR_Contracted Energy'!AA$130+'DR_Contracted Energy'!AA$131))*'D. RPS Requirements per MP'!X$19),0)</f>
        <v>0</v>
      </c>
      <c r="AB15" s="166">
        <f>IFERROR(IF($H15="MW",0,('DR_Contracted Energy'!AB15/('DR_Contracted Energy'!AB$130+'DR_Contracted Energy'!AB$131))*'D. RPS Requirements per MP'!Y$19),0)</f>
        <v>0</v>
      </c>
      <c r="AC15" s="166">
        <f>IFERROR(IF($H15="MW",0,('DR_Contracted Energy'!AC15/('DR_Contracted Energy'!AC$130+'DR_Contracted Energy'!AC$131))*'D. RPS Requirements per MP'!Z$19),0)</f>
        <v>0</v>
      </c>
      <c r="AD15" s="166"/>
      <c r="AE15" s="16" t="str">
        <f t="shared" si="0"/>
        <v>FALSE</v>
      </c>
    </row>
    <row r="16" spans="2:31" ht="28.8" x14ac:dyDescent="0.3">
      <c r="C16" s="7">
        <f>'C. Details of Existing PSAs'!C13</f>
        <v>4</v>
      </c>
      <c r="D16" s="146" t="str">
        <f>'C. Details of Existing PSAs'!D13</f>
        <v>Distribution Utility 1 (DU1)</v>
      </c>
      <c r="E16" s="146">
        <f>'C. Details of Existing PSAs'!E13</f>
        <v>0</v>
      </c>
      <c r="F16" s="108">
        <f>'C. Details of Existing PSAs'!F13</f>
        <v>0</v>
      </c>
      <c r="G16">
        <f>'C. Details of Existing PSAs'!G13</f>
        <v>0</v>
      </c>
      <c r="H16" s="16" t="str">
        <f>'C. Details of Existing PSAs'!O13</f>
        <v>MW</v>
      </c>
      <c r="I16" s="166">
        <f>IFERROR(IF($H16="MW",0,('DR_Contracted Energy'!I16/('DR_Contracted Energy'!I$130+'DR_Contracted Energy'!I$131))*'D. RPS Requirements per MP'!F$19),0)</f>
        <v>0</v>
      </c>
      <c r="J16" s="166">
        <f>IFERROR(IF($H16="MW",0,('DR_Contracted Energy'!J16/('DR_Contracted Energy'!J$130+'DR_Contracted Energy'!J$131))*'D. RPS Requirements per MP'!G$19),0)</f>
        <v>0</v>
      </c>
      <c r="K16" s="166">
        <f>IFERROR(IF($H16="MW",0,('DR_Contracted Energy'!K16/('DR_Contracted Energy'!K$130+'DR_Contracted Energy'!K$131))*'D. RPS Requirements per MP'!H$19),0)</f>
        <v>0</v>
      </c>
      <c r="L16" s="166">
        <f>IFERROR(IF($H16="MW",0,('DR_Contracted Energy'!L16/('DR_Contracted Energy'!L$130+'DR_Contracted Energy'!L$131))*'D. RPS Requirements per MP'!I$19),0)</f>
        <v>0</v>
      </c>
      <c r="M16" s="166">
        <f>IFERROR(IF($H16="MW",0,('DR_Contracted Energy'!M16/('DR_Contracted Energy'!M$130+'DR_Contracted Energy'!M$131))*'D. RPS Requirements per MP'!J$19),0)</f>
        <v>0</v>
      </c>
      <c r="N16" s="166">
        <f>IFERROR(IF($H16="MW",0,('DR_Contracted Energy'!N16/('DR_Contracted Energy'!N$130+'DR_Contracted Energy'!N$131))*'D. RPS Requirements per MP'!K$19),0)</f>
        <v>0</v>
      </c>
      <c r="O16" s="166">
        <f>IFERROR(IF($H16="MW",0,('DR_Contracted Energy'!O16/('DR_Contracted Energy'!O$130+'DR_Contracted Energy'!O$131))*'D. RPS Requirements per MP'!L$19),0)</f>
        <v>0</v>
      </c>
      <c r="P16" s="166">
        <f>IFERROR(IF($H16="MW",0,('DR_Contracted Energy'!P16/('DR_Contracted Energy'!P$130+'DR_Contracted Energy'!P$131))*'D. RPS Requirements per MP'!M$19),0)</f>
        <v>0</v>
      </c>
      <c r="Q16" s="166">
        <f>IFERROR(IF($H16="MW",0,('DR_Contracted Energy'!Q16/('DR_Contracted Energy'!Q$130+'DR_Contracted Energy'!Q$131))*'D. RPS Requirements per MP'!N$19),0)</f>
        <v>0</v>
      </c>
      <c r="R16" s="166">
        <f>IFERROR(IF($H16="MW",0,('DR_Contracted Energy'!R16/('DR_Contracted Energy'!R$130+'DR_Contracted Energy'!R$131))*'D. RPS Requirements per MP'!O$19),0)</f>
        <v>0</v>
      </c>
      <c r="S16" s="166">
        <f>IFERROR(IF($H16="MW",0,('DR_Contracted Energy'!S16/('DR_Contracted Energy'!S$130+'DR_Contracted Energy'!S$131))*'D. RPS Requirements per MP'!P$19),0)</f>
        <v>0</v>
      </c>
      <c r="T16" s="166">
        <f>IFERROR(IF($H16="MW",0,('DR_Contracted Energy'!T16/('DR_Contracted Energy'!T$130+'DR_Contracted Energy'!T$131))*'D. RPS Requirements per MP'!Q$19),0)</f>
        <v>0</v>
      </c>
      <c r="U16" s="166">
        <f>IFERROR(IF($H16="MW",0,('DR_Contracted Energy'!U16/('DR_Contracted Energy'!U$130+'DR_Contracted Energy'!U$131))*'D. RPS Requirements per MP'!R$19),0)</f>
        <v>0</v>
      </c>
      <c r="V16" s="166">
        <f>IFERROR(IF($H16="MW",0,('DR_Contracted Energy'!V16/('DR_Contracted Energy'!V$130+'DR_Contracted Energy'!V$131))*'D. RPS Requirements per MP'!S$19),0)</f>
        <v>0</v>
      </c>
      <c r="W16" s="166">
        <f>IFERROR(IF($H16="MW",0,('DR_Contracted Energy'!W16/('DR_Contracted Energy'!W$130+'DR_Contracted Energy'!W$131))*'D. RPS Requirements per MP'!T$19),0)</f>
        <v>0</v>
      </c>
      <c r="X16" s="166">
        <f>IFERROR(IF($H16="MW",0,('DR_Contracted Energy'!X16/('DR_Contracted Energy'!X$130+'DR_Contracted Energy'!X$131))*'D. RPS Requirements per MP'!U$19),0)</f>
        <v>0</v>
      </c>
      <c r="Y16" s="166">
        <f>IFERROR(IF($H16="MW",0,('DR_Contracted Energy'!Y16/('DR_Contracted Energy'!Y$130+'DR_Contracted Energy'!Y$131))*'D. RPS Requirements per MP'!V$19),0)</f>
        <v>0</v>
      </c>
      <c r="Z16" s="166">
        <f>IFERROR(IF($H16="MW",0,('DR_Contracted Energy'!Z16/('DR_Contracted Energy'!Z$130+'DR_Contracted Energy'!Z$131))*'D. RPS Requirements per MP'!W$19),0)</f>
        <v>0</v>
      </c>
      <c r="AA16" s="166">
        <f>IFERROR(IF($H16="MW",0,('DR_Contracted Energy'!AA16/('DR_Contracted Energy'!AA$130+'DR_Contracted Energy'!AA$131))*'D. RPS Requirements per MP'!X$19),0)</f>
        <v>0</v>
      </c>
      <c r="AB16" s="166">
        <f>IFERROR(IF($H16="MW",0,('DR_Contracted Energy'!AB16/('DR_Contracted Energy'!AB$130+'DR_Contracted Energy'!AB$131))*'D. RPS Requirements per MP'!Y$19),0)</f>
        <v>0</v>
      </c>
      <c r="AC16" s="166">
        <f>IFERROR(IF($H16="MW",0,('DR_Contracted Energy'!AC16/('DR_Contracted Energy'!AC$130+'DR_Contracted Energy'!AC$131))*'D. RPS Requirements per MP'!Z$19),0)</f>
        <v>0</v>
      </c>
      <c r="AD16" s="166"/>
      <c r="AE16" s="16" t="str">
        <f t="shared" si="0"/>
        <v>FALSE</v>
      </c>
    </row>
    <row r="17" spans="3:31" ht="28.8" x14ac:dyDescent="0.3">
      <c r="C17" s="7">
        <f t="shared" ref="C17:G17" si="3">C16</f>
        <v>4</v>
      </c>
      <c r="D17" s="146" t="str">
        <f t="shared" si="3"/>
        <v>Distribution Utility 1 (DU1)</v>
      </c>
      <c r="E17" s="146">
        <f t="shared" si="3"/>
        <v>0</v>
      </c>
      <c r="F17" s="108">
        <f t="shared" si="3"/>
        <v>0</v>
      </c>
      <c r="G17">
        <f t="shared" si="3"/>
        <v>0</v>
      </c>
      <c r="H17" s="16" t="str">
        <f>'C. Details of Existing PSAs'!O14</f>
        <v>MWh</v>
      </c>
      <c r="I17" s="166">
        <f>IFERROR(IF($H17="MW",0,('DR_Contracted Energy'!I17/('DR_Contracted Energy'!I$130+'DR_Contracted Energy'!I$131))*'D. RPS Requirements per MP'!F$19),0)</f>
        <v>0</v>
      </c>
      <c r="J17" s="166">
        <f>IFERROR(IF($H17="MW",0,('DR_Contracted Energy'!J17/('DR_Contracted Energy'!J$130+'DR_Contracted Energy'!J$131))*'D. RPS Requirements per MP'!G$19),0)</f>
        <v>0</v>
      </c>
      <c r="K17" s="166">
        <f>IFERROR(IF($H17="MW",0,('DR_Contracted Energy'!K17/('DR_Contracted Energy'!K$130+'DR_Contracted Energy'!K$131))*'D. RPS Requirements per MP'!H$19),0)</f>
        <v>0</v>
      </c>
      <c r="L17" s="166">
        <f>IFERROR(IF($H17="MW",0,('DR_Contracted Energy'!L17/('DR_Contracted Energy'!L$130+'DR_Contracted Energy'!L$131))*'D. RPS Requirements per MP'!I$19),0)</f>
        <v>0</v>
      </c>
      <c r="M17" s="166">
        <f>IFERROR(IF($H17="MW",0,('DR_Contracted Energy'!M17/('DR_Contracted Energy'!M$130+'DR_Contracted Energy'!M$131))*'D. RPS Requirements per MP'!J$19),0)</f>
        <v>0</v>
      </c>
      <c r="N17" s="166">
        <f>IFERROR(IF($H17="MW",0,('DR_Contracted Energy'!N17/('DR_Contracted Energy'!N$130+'DR_Contracted Energy'!N$131))*'D. RPS Requirements per MP'!K$19),0)</f>
        <v>0</v>
      </c>
      <c r="O17" s="166">
        <f>IFERROR(IF($H17="MW",0,('DR_Contracted Energy'!O17/('DR_Contracted Energy'!O$130+'DR_Contracted Energy'!O$131))*'D. RPS Requirements per MP'!L$19),0)</f>
        <v>0</v>
      </c>
      <c r="P17" s="166">
        <f>IFERROR(IF($H17="MW",0,('DR_Contracted Energy'!P17/('DR_Contracted Energy'!P$130+'DR_Contracted Energy'!P$131))*'D. RPS Requirements per MP'!M$19),0)</f>
        <v>0</v>
      </c>
      <c r="Q17" s="166">
        <f>IFERROR(IF($H17="MW",0,('DR_Contracted Energy'!Q17/('DR_Contracted Energy'!Q$130+'DR_Contracted Energy'!Q$131))*'D. RPS Requirements per MP'!N$19),0)</f>
        <v>0</v>
      </c>
      <c r="R17" s="166">
        <f>IFERROR(IF($H17="MW",0,('DR_Contracted Energy'!R17/('DR_Contracted Energy'!R$130+'DR_Contracted Energy'!R$131))*'D. RPS Requirements per MP'!O$19),0)</f>
        <v>0</v>
      </c>
      <c r="S17" s="166">
        <f>IFERROR(IF($H17="MW",0,('DR_Contracted Energy'!S17/('DR_Contracted Energy'!S$130+'DR_Contracted Energy'!S$131))*'D. RPS Requirements per MP'!P$19),0)</f>
        <v>0</v>
      </c>
      <c r="T17" s="166">
        <f>IFERROR(IF($H17="MW",0,('DR_Contracted Energy'!T17/('DR_Contracted Energy'!T$130+'DR_Contracted Energy'!T$131))*'D. RPS Requirements per MP'!Q$19),0)</f>
        <v>0</v>
      </c>
      <c r="U17" s="166">
        <f>IFERROR(IF($H17="MW",0,('DR_Contracted Energy'!U17/('DR_Contracted Energy'!U$130+'DR_Contracted Energy'!U$131))*'D. RPS Requirements per MP'!R$19),0)</f>
        <v>0</v>
      </c>
      <c r="V17" s="166">
        <f>IFERROR(IF($H17="MW",0,('DR_Contracted Energy'!V17/('DR_Contracted Energy'!V$130+'DR_Contracted Energy'!V$131))*'D. RPS Requirements per MP'!S$19),0)</f>
        <v>0</v>
      </c>
      <c r="W17" s="166">
        <f>IFERROR(IF($H17="MW",0,('DR_Contracted Energy'!W17/('DR_Contracted Energy'!W$130+'DR_Contracted Energy'!W$131))*'D. RPS Requirements per MP'!T$19),0)</f>
        <v>0</v>
      </c>
      <c r="X17" s="166">
        <f>IFERROR(IF($H17="MW",0,('DR_Contracted Energy'!X17/('DR_Contracted Energy'!X$130+'DR_Contracted Energy'!X$131))*'D. RPS Requirements per MP'!U$19),0)</f>
        <v>0</v>
      </c>
      <c r="Y17" s="166">
        <f>IFERROR(IF($H17="MW",0,('DR_Contracted Energy'!Y17/('DR_Contracted Energy'!Y$130+'DR_Contracted Energy'!Y$131))*'D. RPS Requirements per MP'!V$19),0)</f>
        <v>0</v>
      </c>
      <c r="Z17" s="166">
        <f>IFERROR(IF($H17="MW",0,('DR_Contracted Energy'!Z17/('DR_Contracted Energy'!Z$130+'DR_Contracted Energy'!Z$131))*'D. RPS Requirements per MP'!W$19),0)</f>
        <v>0</v>
      </c>
      <c r="AA17" s="166">
        <f>IFERROR(IF($H17="MW",0,('DR_Contracted Energy'!AA17/('DR_Contracted Energy'!AA$130+'DR_Contracted Energy'!AA$131))*'D. RPS Requirements per MP'!X$19),0)</f>
        <v>0</v>
      </c>
      <c r="AB17" s="166">
        <f>IFERROR(IF($H17="MW",0,('DR_Contracted Energy'!AB17/('DR_Contracted Energy'!AB$130+'DR_Contracted Energy'!AB$131))*'D. RPS Requirements per MP'!Y$19),0)</f>
        <v>0</v>
      </c>
      <c r="AC17" s="166">
        <f>IFERROR(IF($H17="MW",0,('DR_Contracted Energy'!AC17/('DR_Contracted Energy'!AC$130+'DR_Contracted Energy'!AC$131))*'D. RPS Requirements per MP'!Z$19),0)</f>
        <v>0</v>
      </c>
      <c r="AD17" s="166"/>
      <c r="AE17" s="16" t="str">
        <f t="shared" si="0"/>
        <v>FALSE</v>
      </c>
    </row>
    <row r="18" spans="3:31" ht="28.8" x14ac:dyDescent="0.3">
      <c r="C18" s="7">
        <f>'C. Details of Existing PSAs'!C15</f>
        <v>5</v>
      </c>
      <c r="D18" s="146" t="str">
        <f>'C. Details of Existing PSAs'!D15</f>
        <v>Distribution Utility 1 (DU1)</v>
      </c>
      <c r="E18" s="146">
        <f>'C. Details of Existing PSAs'!E15</f>
        <v>0</v>
      </c>
      <c r="F18" s="108">
        <f>'C. Details of Existing PSAs'!F15</f>
        <v>0</v>
      </c>
      <c r="G18">
        <f>'C. Details of Existing PSAs'!G15</f>
        <v>0</v>
      </c>
      <c r="H18" s="16" t="str">
        <f>'C. Details of Existing PSAs'!O15</f>
        <v>MW</v>
      </c>
      <c r="I18" s="166">
        <f>IFERROR(IF($H18="MW",0,('DR_Contracted Energy'!I18/('DR_Contracted Energy'!I$130+'DR_Contracted Energy'!I$131))*'D. RPS Requirements per MP'!F$19),0)</f>
        <v>0</v>
      </c>
      <c r="J18" s="166">
        <f>IFERROR(IF($H18="MW",0,('DR_Contracted Energy'!J18/('DR_Contracted Energy'!J$130+'DR_Contracted Energy'!J$131))*'D. RPS Requirements per MP'!G$19),0)</f>
        <v>0</v>
      </c>
      <c r="K18" s="166">
        <f>IFERROR(IF($H18="MW",0,('DR_Contracted Energy'!K18/('DR_Contracted Energy'!K$130+'DR_Contracted Energy'!K$131))*'D. RPS Requirements per MP'!H$19),0)</f>
        <v>0</v>
      </c>
      <c r="L18" s="166">
        <f>IFERROR(IF($H18="MW",0,('DR_Contracted Energy'!L18/('DR_Contracted Energy'!L$130+'DR_Contracted Energy'!L$131))*'D. RPS Requirements per MP'!I$19),0)</f>
        <v>0</v>
      </c>
      <c r="M18" s="166">
        <f>IFERROR(IF($H18="MW",0,('DR_Contracted Energy'!M18/('DR_Contracted Energy'!M$130+'DR_Contracted Energy'!M$131))*'D. RPS Requirements per MP'!J$19),0)</f>
        <v>0</v>
      </c>
      <c r="N18" s="166">
        <f>IFERROR(IF($H18="MW",0,('DR_Contracted Energy'!N18/('DR_Contracted Energy'!N$130+'DR_Contracted Energy'!N$131))*'D. RPS Requirements per MP'!K$19),0)</f>
        <v>0</v>
      </c>
      <c r="O18" s="166">
        <f>IFERROR(IF($H18="MW",0,('DR_Contracted Energy'!O18/('DR_Contracted Energy'!O$130+'DR_Contracted Energy'!O$131))*'D. RPS Requirements per MP'!L$19),0)</f>
        <v>0</v>
      </c>
      <c r="P18" s="166">
        <f>IFERROR(IF($H18="MW",0,('DR_Contracted Energy'!P18/('DR_Contracted Energy'!P$130+'DR_Contracted Energy'!P$131))*'D. RPS Requirements per MP'!M$19),0)</f>
        <v>0</v>
      </c>
      <c r="Q18" s="166">
        <f>IFERROR(IF($H18="MW",0,('DR_Contracted Energy'!Q18/('DR_Contracted Energy'!Q$130+'DR_Contracted Energy'!Q$131))*'D. RPS Requirements per MP'!N$19),0)</f>
        <v>0</v>
      </c>
      <c r="R18" s="166">
        <f>IFERROR(IF($H18="MW",0,('DR_Contracted Energy'!R18/('DR_Contracted Energy'!R$130+'DR_Contracted Energy'!R$131))*'D. RPS Requirements per MP'!O$19),0)</f>
        <v>0</v>
      </c>
      <c r="S18" s="166">
        <f>IFERROR(IF($H18="MW",0,('DR_Contracted Energy'!S18/('DR_Contracted Energy'!S$130+'DR_Contracted Energy'!S$131))*'D. RPS Requirements per MP'!P$19),0)</f>
        <v>0</v>
      </c>
      <c r="T18" s="166">
        <f>IFERROR(IF($H18="MW",0,('DR_Contracted Energy'!T18/('DR_Contracted Energy'!T$130+'DR_Contracted Energy'!T$131))*'D. RPS Requirements per MP'!Q$19),0)</f>
        <v>0</v>
      </c>
      <c r="U18" s="166">
        <f>IFERROR(IF($H18="MW",0,('DR_Contracted Energy'!U18/('DR_Contracted Energy'!U$130+'DR_Contracted Energy'!U$131))*'D. RPS Requirements per MP'!R$19),0)</f>
        <v>0</v>
      </c>
      <c r="V18" s="166">
        <f>IFERROR(IF($H18="MW",0,('DR_Contracted Energy'!V18/('DR_Contracted Energy'!V$130+'DR_Contracted Energy'!V$131))*'D. RPS Requirements per MP'!S$19),0)</f>
        <v>0</v>
      </c>
      <c r="W18" s="166">
        <f>IFERROR(IF($H18="MW",0,('DR_Contracted Energy'!W18/('DR_Contracted Energy'!W$130+'DR_Contracted Energy'!W$131))*'D. RPS Requirements per MP'!T$19),0)</f>
        <v>0</v>
      </c>
      <c r="X18" s="166">
        <f>IFERROR(IF($H18="MW",0,('DR_Contracted Energy'!X18/('DR_Contracted Energy'!X$130+'DR_Contracted Energy'!X$131))*'D. RPS Requirements per MP'!U$19),0)</f>
        <v>0</v>
      </c>
      <c r="Y18" s="166">
        <f>IFERROR(IF($H18="MW",0,('DR_Contracted Energy'!Y18/('DR_Contracted Energy'!Y$130+'DR_Contracted Energy'!Y$131))*'D. RPS Requirements per MP'!V$19),0)</f>
        <v>0</v>
      </c>
      <c r="Z18" s="166">
        <f>IFERROR(IF($H18="MW",0,('DR_Contracted Energy'!Z18/('DR_Contracted Energy'!Z$130+'DR_Contracted Energy'!Z$131))*'D. RPS Requirements per MP'!W$19),0)</f>
        <v>0</v>
      </c>
      <c r="AA18" s="166">
        <f>IFERROR(IF($H18="MW",0,('DR_Contracted Energy'!AA18/('DR_Contracted Energy'!AA$130+'DR_Contracted Energy'!AA$131))*'D. RPS Requirements per MP'!X$19),0)</f>
        <v>0</v>
      </c>
      <c r="AB18" s="166">
        <f>IFERROR(IF($H18="MW",0,('DR_Contracted Energy'!AB18/('DR_Contracted Energy'!AB$130+'DR_Contracted Energy'!AB$131))*'D. RPS Requirements per MP'!Y$19),0)</f>
        <v>0</v>
      </c>
      <c r="AC18" s="166">
        <f>IFERROR(IF($H18="MW",0,('DR_Contracted Energy'!AC18/('DR_Contracted Energy'!AC$130+'DR_Contracted Energy'!AC$131))*'D. RPS Requirements per MP'!Z$19),0)</f>
        <v>0</v>
      </c>
      <c r="AD18" s="166"/>
      <c r="AE18" s="16" t="str">
        <f t="shared" si="0"/>
        <v>FALSE</v>
      </c>
    </row>
    <row r="19" spans="3:31" ht="28.8" x14ac:dyDescent="0.3">
      <c r="C19" s="7">
        <f t="shared" ref="C19:G19" si="4">C18</f>
        <v>5</v>
      </c>
      <c r="D19" s="146" t="str">
        <f t="shared" si="4"/>
        <v>Distribution Utility 1 (DU1)</v>
      </c>
      <c r="E19" s="146">
        <f t="shared" si="4"/>
        <v>0</v>
      </c>
      <c r="F19" s="108">
        <f t="shared" si="4"/>
        <v>0</v>
      </c>
      <c r="G19">
        <f t="shared" si="4"/>
        <v>0</v>
      </c>
      <c r="H19" s="16" t="str">
        <f>'C. Details of Existing PSAs'!O16</f>
        <v>MWh</v>
      </c>
      <c r="I19" s="166">
        <f>IFERROR(IF($H19="MW",0,('DR_Contracted Energy'!I19/('DR_Contracted Energy'!I$130+'DR_Contracted Energy'!I$131))*'D. RPS Requirements per MP'!F$19),0)</f>
        <v>0</v>
      </c>
      <c r="J19" s="166">
        <f>IFERROR(IF($H19="MW",0,('DR_Contracted Energy'!J19/('DR_Contracted Energy'!J$130+'DR_Contracted Energy'!J$131))*'D. RPS Requirements per MP'!G$19),0)</f>
        <v>0</v>
      </c>
      <c r="K19" s="166">
        <f>IFERROR(IF($H19="MW",0,('DR_Contracted Energy'!K19/('DR_Contracted Energy'!K$130+'DR_Contracted Energy'!K$131))*'D. RPS Requirements per MP'!H$19),0)</f>
        <v>0</v>
      </c>
      <c r="L19" s="166">
        <f>IFERROR(IF($H19="MW",0,('DR_Contracted Energy'!L19/('DR_Contracted Energy'!L$130+'DR_Contracted Energy'!L$131))*'D. RPS Requirements per MP'!I$19),0)</f>
        <v>0</v>
      </c>
      <c r="M19" s="166">
        <f>IFERROR(IF($H19="MW",0,('DR_Contracted Energy'!M19/('DR_Contracted Energy'!M$130+'DR_Contracted Energy'!M$131))*'D. RPS Requirements per MP'!J$19),0)</f>
        <v>0</v>
      </c>
      <c r="N19" s="166">
        <f>IFERROR(IF($H19="MW",0,('DR_Contracted Energy'!N19/('DR_Contracted Energy'!N$130+'DR_Contracted Energy'!N$131))*'D. RPS Requirements per MP'!K$19),0)</f>
        <v>0</v>
      </c>
      <c r="O19" s="166">
        <f>IFERROR(IF($H19="MW",0,('DR_Contracted Energy'!O19/('DR_Contracted Energy'!O$130+'DR_Contracted Energy'!O$131))*'D. RPS Requirements per MP'!L$19),0)</f>
        <v>0</v>
      </c>
      <c r="P19" s="166">
        <f>IFERROR(IF($H19="MW",0,('DR_Contracted Energy'!P19/('DR_Contracted Energy'!P$130+'DR_Contracted Energy'!P$131))*'D. RPS Requirements per MP'!M$19),0)</f>
        <v>0</v>
      </c>
      <c r="Q19" s="166">
        <f>IFERROR(IF($H19="MW",0,('DR_Contracted Energy'!Q19/('DR_Contracted Energy'!Q$130+'DR_Contracted Energy'!Q$131))*'D. RPS Requirements per MP'!N$19),0)</f>
        <v>0</v>
      </c>
      <c r="R19" s="166">
        <f>IFERROR(IF($H19="MW",0,('DR_Contracted Energy'!R19/('DR_Contracted Energy'!R$130+'DR_Contracted Energy'!R$131))*'D. RPS Requirements per MP'!O$19),0)</f>
        <v>0</v>
      </c>
      <c r="S19" s="166">
        <f>IFERROR(IF($H19="MW",0,('DR_Contracted Energy'!S19/('DR_Contracted Energy'!S$130+'DR_Contracted Energy'!S$131))*'D. RPS Requirements per MP'!P$19),0)</f>
        <v>0</v>
      </c>
      <c r="T19" s="166">
        <f>IFERROR(IF($H19="MW",0,('DR_Contracted Energy'!T19/('DR_Contracted Energy'!T$130+'DR_Contracted Energy'!T$131))*'D. RPS Requirements per MP'!Q$19),0)</f>
        <v>0</v>
      </c>
      <c r="U19" s="166">
        <f>IFERROR(IF($H19="MW",0,('DR_Contracted Energy'!U19/('DR_Contracted Energy'!U$130+'DR_Contracted Energy'!U$131))*'D. RPS Requirements per MP'!R$19),0)</f>
        <v>0</v>
      </c>
      <c r="V19" s="166">
        <f>IFERROR(IF($H19="MW",0,('DR_Contracted Energy'!V19/('DR_Contracted Energy'!V$130+'DR_Contracted Energy'!V$131))*'D. RPS Requirements per MP'!S$19),0)</f>
        <v>0</v>
      </c>
      <c r="W19" s="166">
        <f>IFERROR(IF($H19="MW",0,('DR_Contracted Energy'!W19/('DR_Contracted Energy'!W$130+'DR_Contracted Energy'!W$131))*'D. RPS Requirements per MP'!T$19),0)</f>
        <v>0</v>
      </c>
      <c r="X19" s="166">
        <f>IFERROR(IF($H19="MW",0,('DR_Contracted Energy'!X19/('DR_Contracted Energy'!X$130+'DR_Contracted Energy'!X$131))*'D. RPS Requirements per MP'!U$19),0)</f>
        <v>0</v>
      </c>
      <c r="Y19" s="166">
        <f>IFERROR(IF($H19="MW",0,('DR_Contracted Energy'!Y19/('DR_Contracted Energy'!Y$130+'DR_Contracted Energy'!Y$131))*'D. RPS Requirements per MP'!V$19),0)</f>
        <v>0</v>
      </c>
      <c r="Z19" s="166">
        <f>IFERROR(IF($H19="MW",0,('DR_Contracted Energy'!Z19/('DR_Contracted Energy'!Z$130+'DR_Contracted Energy'!Z$131))*'D. RPS Requirements per MP'!W$19),0)</f>
        <v>0</v>
      </c>
      <c r="AA19" s="166">
        <f>IFERROR(IF($H19="MW",0,('DR_Contracted Energy'!AA19/('DR_Contracted Energy'!AA$130+'DR_Contracted Energy'!AA$131))*'D. RPS Requirements per MP'!X$19),0)</f>
        <v>0</v>
      </c>
      <c r="AB19" s="166">
        <f>IFERROR(IF($H19="MW",0,('DR_Contracted Energy'!AB19/('DR_Contracted Energy'!AB$130+'DR_Contracted Energy'!AB$131))*'D. RPS Requirements per MP'!Y$19),0)</f>
        <v>0</v>
      </c>
      <c r="AC19" s="166">
        <f>IFERROR(IF($H19="MW",0,('DR_Contracted Energy'!AC19/('DR_Contracted Energy'!AC$130+'DR_Contracted Energy'!AC$131))*'D. RPS Requirements per MP'!Z$19),0)</f>
        <v>0</v>
      </c>
      <c r="AD19" s="166"/>
      <c r="AE19" s="16" t="str">
        <f t="shared" si="0"/>
        <v>FALSE</v>
      </c>
    </row>
    <row r="20" spans="3:31" ht="28.8" x14ac:dyDescent="0.3">
      <c r="C20" s="7">
        <f>'C. Details of Existing PSAs'!C17</f>
        <v>6</v>
      </c>
      <c r="D20" s="146" t="str">
        <f>'C. Details of Existing PSAs'!D17</f>
        <v>Distribution Utility 1 (DU1)</v>
      </c>
      <c r="E20" s="146">
        <f>'C. Details of Existing PSAs'!E17</f>
        <v>0</v>
      </c>
      <c r="F20" s="108">
        <f>'C. Details of Existing PSAs'!F17</f>
        <v>0</v>
      </c>
      <c r="G20">
        <f>'C. Details of Existing PSAs'!G17</f>
        <v>0</v>
      </c>
      <c r="H20" s="16" t="str">
        <f>'C. Details of Existing PSAs'!O17</f>
        <v>MW</v>
      </c>
      <c r="I20" s="166">
        <f>IFERROR(IF($H20="MW",0,('DR_Contracted Energy'!I20/('DR_Contracted Energy'!I$130+'DR_Contracted Energy'!I$131))*'D. RPS Requirements per MP'!F$19),0)</f>
        <v>0</v>
      </c>
      <c r="J20" s="166">
        <f>IFERROR(IF($H20="MW",0,('DR_Contracted Energy'!J20/('DR_Contracted Energy'!J$130+'DR_Contracted Energy'!J$131))*'D. RPS Requirements per MP'!G$19),0)</f>
        <v>0</v>
      </c>
      <c r="K20" s="166">
        <f>IFERROR(IF($H20="MW",0,('DR_Contracted Energy'!K20/('DR_Contracted Energy'!K$130+'DR_Contracted Energy'!K$131))*'D. RPS Requirements per MP'!H$19),0)</f>
        <v>0</v>
      </c>
      <c r="L20" s="166">
        <f>IFERROR(IF($H20="MW",0,('DR_Contracted Energy'!L20/('DR_Contracted Energy'!L$130+'DR_Contracted Energy'!L$131))*'D. RPS Requirements per MP'!I$19),0)</f>
        <v>0</v>
      </c>
      <c r="M20" s="166">
        <f>IFERROR(IF($H20="MW",0,('DR_Contracted Energy'!M20/('DR_Contracted Energy'!M$130+'DR_Contracted Energy'!M$131))*'D. RPS Requirements per MP'!J$19),0)</f>
        <v>0</v>
      </c>
      <c r="N20" s="166">
        <f>IFERROR(IF($H20="MW",0,('DR_Contracted Energy'!N20/('DR_Contracted Energy'!N$130+'DR_Contracted Energy'!N$131))*'D. RPS Requirements per MP'!K$19),0)</f>
        <v>0</v>
      </c>
      <c r="O20" s="166">
        <f>IFERROR(IF($H20="MW",0,('DR_Contracted Energy'!O20/('DR_Contracted Energy'!O$130+'DR_Contracted Energy'!O$131))*'D. RPS Requirements per MP'!L$19),0)</f>
        <v>0</v>
      </c>
      <c r="P20" s="166">
        <f>IFERROR(IF($H20="MW",0,('DR_Contracted Energy'!P20/('DR_Contracted Energy'!P$130+'DR_Contracted Energy'!P$131))*'D. RPS Requirements per MP'!M$19),0)</f>
        <v>0</v>
      </c>
      <c r="Q20" s="166">
        <f>IFERROR(IF($H20="MW",0,('DR_Contracted Energy'!Q20/('DR_Contracted Energy'!Q$130+'DR_Contracted Energy'!Q$131))*'D. RPS Requirements per MP'!N$19),0)</f>
        <v>0</v>
      </c>
      <c r="R20" s="166">
        <f>IFERROR(IF($H20="MW",0,('DR_Contracted Energy'!R20/('DR_Contracted Energy'!R$130+'DR_Contracted Energy'!R$131))*'D. RPS Requirements per MP'!O$19),0)</f>
        <v>0</v>
      </c>
      <c r="S20" s="166">
        <f>IFERROR(IF($H20="MW",0,('DR_Contracted Energy'!S20/('DR_Contracted Energy'!S$130+'DR_Contracted Energy'!S$131))*'D. RPS Requirements per MP'!P$19),0)</f>
        <v>0</v>
      </c>
      <c r="T20" s="166">
        <f>IFERROR(IF($H20="MW",0,('DR_Contracted Energy'!T20/('DR_Contracted Energy'!T$130+'DR_Contracted Energy'!T$131))*'D. RPS Requirements per MP'!Q$19),0)</f>
        <v>0</v>
      </c>
      <c r="U20" s="166">
        <f>IFERROR(IF($H20="MW",0,('DR_Contracted Energy'!U20/('DR_Contracted Energy'!U$130+'DR_Contracted Energy'!U$131))*'D. RPS Requirements per MP'!R$19),0)</f>
        <v>0</v>
      </c>
      <c r="V20" s="166">
        <f>IFERROR(IF($H20="MW",0,('DR_Contracted Energy'!V20/('DR_Contracted Energy'!V$130+'DR_Contracted Energy'!V$131))*'D. RPS Requirements per MP'!S$19),0)</f>
        <v>0</v>
      </c>
      <c r="W20" s="166">
        <f>IFERROR(IF($H20="MW",0,('DR_Contracted Energy'!W20/('DR_Contracted Energy'!W$130+'DR_Contracted Energy'!W$131))*'D. RPS Requirements per MP'!T$19),0)</f>
        <v>0</v>
      </c>
      <c r="X20" s="166">
        <f>IFERROR(IF($H20="MW",0,('DR_Contracted Energy'!X20/('DR_Contracted Energy'!X$130+'DR_Contracted Energy'!X$131))*'D. RPS Requirements per MP'!U$19),0)</f>
        <v>0</v>
      </c>
      <c r="Y20" s="166">
        <f>IFERROR(IF($H20="MW",0,('DR_Contracted Energy'!Y20/('DR_Contracted Energy'!Y$130+'DR_Contracted Energy'!Y$131))*'D. RPS Requirements per MP'!V$19),0)</f>
        <v>0</v>
      </c>
      <c r="Z20" s="166">
        <f>IFERROR(IF($H20="MW",0,('DR_Contracted Energy'!Z20/('DR_Contracted Energy'!Z$130+'DR_Contracted Energy'!Z$131))*'D. RPS Requirements per MP'!W$19),0)</f>
        <v>0</v>
      </c>
      <c r="AA20" s="166">
        <f>IFERROR(IF($H20="MW",0,('DR_Contracted Energy'!AA20/('DR_Contracted Energy'!AA$130+'DR_Contracted Energy'!AA$131))*'D. RPS Requirements per MP'!X$19),0)</f>
        <v>0</v>
      </c>
      <c r="AB20" s="166">
        <f>IFERROR(IF($H20="MW",0,('DR_Contracted Energy'!AB20/('DR_Contracted Energy'!AB$130+'DR_Contracted Energy'!AB$131))*'D. RPS Requirements per MP'!Y$19),0)</f>
        <v>0</v>
      </c>
      <c r="AC20" s="166">
        <f>IFERROR(IF($H20="MW",0,('DR_Contracted Energy'!AC20/('DR_Contracted Energy'!AC$130+'DR_Contracted Energy'!AC$131))*'D. RPS Requirements per MP'!Z$19),0)</f>
        <v>0</v>
      </c>
      <c r="AD20" s="166"/>
      <c r="AE20" s="16" t="str">
        <f t="shared" si="0"/>
        <v>FALSE</v>
      </c>
    </row>
    <row r="21" spans="3:31" ht="28.8" x14ac:dyDescent="0.3">
      <c r="C21" s="7">
        <f t="shared" ref="C21:G21" si="5">C20</f>
        <v>6</v>
      </c>
      <c r="D21" s="146" t="str">
        <f t="shared" si="5"/>
        <v>Distribution Utility 1 (DU1)</v>
      </c>
      <c r="E21" s="146">
        <f t="shared" si="5"/>
        <v>0</v>
      </c>
      <c r="F21" s="108">
        <f t="shared" si="5"/>
        <v>0</v>
      </c>
      <c r="G21">
        <f t="shared" si="5"/>
        <v>0</v>
      </c>
      <c r="H21" s="16" t="str">
        <f>'C. Details of Existing PSAs'!O18</f>
        <v>MWh</v>
      </c>
      <c r="I21" s="166">
        <f>IFERROR(IF($H21="MW",0,('DR_Contracted Energy'!I21/('DR_Contracted Energy'!I$130+'DR_Contracted Energy'!I$131))*'D. RPS Requirements per MP'!F$19),0)</f>
        <v>0</v>
      </c>
      <c r="J21" s="166">
        <f>IFERROR(IF($H21="MW",0,('DR_Contracted Energy'!J21/('DR_Contracted Energy'!J$130+'DR_Contracted Energy'!J$131))*'D. RPS Requirements per MP'!G$19),0)</f>
        <v>0</v>
      </c>
      <c r="K21" s="166">
        <f>IFERROR(IF($H21="MW",0,('DR_Contracted Energy'!K21/('DR_Contracted Energy'!K$130+'DR_Contracted Energy'!K$131))*'D. RPS Requirements per MP'!H$19),0)</f>
        <v>0</v>
      </c>
      <c r="L21" s="166">
        <f>IFERROR(IF($H21="MW",0,('DR_Contracted Energy'!L21/('DR_Contracted Energy'!L$130+'DR_Contracted Energy'!L$131))*'D. RPS Requirements per MP'!I$19),0)</f>
        <v>0</v>
      </c>
      <c r="M21" s="166">
        <f>IFERROR(IF($H21="MW",0,('DR_Contracted Energy'!M21/('DR_Contracted Energy'!M$130+'DR_Contracted Energy'!M$131))*'D. RPS Requirements per MP'!J$19),0)</f>
        <v>0</v>
      </c>
      <c r="N21" s="166">
        <f>IFERROR(IF($H21="MW",0,('DR_Contracted Energy'!N21/('DR_Contracted Energy'!N$130+'DR_Contracted Energy'!N$131))*'D. RPS Requirements per MP'!K$19),0)</f>
        <v>0</v>
      </c>
      <c r="O21" s="166">
        <f>IFERROR(IF($H21="MW",0,('DR_Contracted Energy'!O21/('DR_Contracted Energy'!O$130+'DR_Contracted Energy'!O$131))*'D. RPS Requirements per MP'!L$19),0)</f>
        <v>0</v>
      </c>
      <c r="P21" s="166">
        <f>IFERROR(IF($H21="MW",0,('DR_Contracted Energy'!P21/('DR_Contracted Energy'!P$130+'DR_Contracted Energy'!P$131))*'D. RPS Requirements per MP'!M$19),0)</f>
        <v>0</v>
      </c>
      <c r="Q21" s="166">
        <f>IFERROR(IF($H21="MW",0,('DR_Contracted Energy'!Q21/('DR_Contracted Energy'!Q$130+'DR_Contracted Energy'!Q$131))*'D. RPS Requirements per MP'!N$19),0)</f>
        <v>0</v>
      </c>
      <c r="R21" s="166">
        <f>IFERROR(IF($H21="MW",0,('DR_Contracted Energy'!R21/('DR_Contracted Energy'!R$130+'DR_Contracted Energy'!R$131))*'D. RPS Requirements per MP'!O$19),0)</f>
        <v>0</v>
      </c>
      <c r="S21" s="166">
        <f>IFERROR(IF($H21="MW",0,('DR_Contracted Energy'!S21/('DR_Contracted Energy'!S$130+'DR_Contracted Energy'!S$131))*'D. RPS Requirements per MP'!P$19),0)</f>
        <v>0</v>
      </c>
      <c r="T21" s="166">
        <f>IFERROR(IF($H21="MW",0,('DR_Contracted Energy'!T21/('DR_Contracted Energy'!T$130+'DR_Contracted Energy'!T$131))*'D. RPS Requirements per MP'!Q$19),0)</f>
        <v>0</v>
      </c>
      <c r="U21" s="166">
        <f>IFERROR(IF($H21="MW",0,('DR_Contracted Energy'!U21/('DR_Contracted Energy'!U$130+'DR_Contracted Energy'!U$131))*'D. RPS Requirements per MP'!R$19),0)</f>
        <v>0</v>
      </c>
      <c r="V21" s="166">
        <f>IFERROR(IF($H21="MW",0,('DR_Contracted Energy'!V21/('DR_Contracted Energy'!V$130+'DR_Contracted Energy'!V$131))*'D. RPS Requirements per MP'!S$19),0)</f>
        <v>0</v>
      </c>
      <c r="W21" s="166">
        <f>IFERROR(IF($H21="MW",0,('DR_Contracted Energy'!W21/('DR_Contracted Energy'!W$130+'DR_Contracted Energy'!W$131))*'D. RPS Requirements per MP'!T$19),0)</f>
        <v>0</v>
      </c>
      <c r="X21" s="166">
        <f>IFERROR(IF($H21="MW",0,('DR_Contracted Energy'!X21/('DR_Contracted Energy'!X$130+'DR_Contracted Energy'!X$131))*'D. RPS Requirements per MP'!U$19),0)</f>
        <v>0</v>
      </c>
      <c r="Y21" s="166">
        <f>IFERROR(IF($H21="MW",0,('DR_Contracted Energy'!Y21/('DR_Contracted Energy'!Y$130+'DR_Contracted Energy'!Y$131))*'D. RPS Requirements per MP'!V$19),0)</f>
        <v>0</v>
      </c>
      <c r="Z21" s="166">
        <f>IFERROR(IF($H21="MW",0,('DR_Contracted Energy'!Z21/('DR_Contracted Energy'!Z$130+'DR_Contracted Energy'!Z$131))*'D. RPS Requirements per MP'!W$19),0)</f>
        <v>0</v>
      </c>
      <c r="AA21" s="166">
        <f>IFERROR(IF($H21="MW",0,('DR_Contracted Energy'!AA21/('DR_Contracted Energy'!AA$130+'DR_Contracted Energy'!AA$131))*'D. RPS Requirements per MP'!X$19),0)</f>
        <v>0</v>
      </c>
      <c r="AB21" s="166">
        <f>IFERROR(IF($H21="MW",0,('DR_Contracted Energy'!AB21/('DR_Contracted Energy'!AB$130+'DR_Contracted Energy'!AB$131))*'D. RPS Requirements per MP'!Y$19),0)</f>
        <v>0</v>
      </c>
      <c r="AC21" s="166">
        <f>IFERROR(IF($H21="MW",0,('DR_Contracted Energy'!AC21/('DR_Contracted Energy'!AC$130+'DR_Contracted Energy'!AC$131))*'D. RPS Requirements per MP'!Z$19),0)</f>
        <v>0</v>
      </c>
      <c r="AD21" s="166"/>
      <c r="AE21" s="16" t="str">
        <f t="shared" si="0"/>
        <v>FALSE</v>
      </c>
    </row>
    <row r="22" spans="3:31" ht="28.8" x14ac:dyDescent="0.3">
      <c r="C22" s="7">
        <f>'C. Details of Existing PSAs'!C19</f>
        <v>7</v>
      </c>
      <c r="D22" s="146" t="str">
        <f>'C. Details of Existing PSAs'!D19</f>
        <v>Distribution Utility 1 (DU1)</v>
      </c>
      <c r="E22" s="146">
        <f>'C. Details of Existing PSAs'!E19</f>
        <v>0</v>
      </c>
      <c r="F22" s="108">
        <f>'C. Details of Existing PSAs'!F19</f>
        <v>0</v>
      </c>
      <c r="G22">
        <f>'C. Details of Existing PSAs'!G19</f>
        <v>0</v>
      </c>
      <c r="H22" s="16" t="str">
        <f>'C. Details of Existing PSAs'!O19</f>
        <v>MW</v>
      </c>
      <c r="I22" s="166">
        <f>IFERROR(IF($H22="MW",0,('DR_Contracted Energy'!I22/('DR_Contracted Energy'!I$130+'DR_Contracted Energy'!I$131))*'D. RPS Requirements per MP'!F$19),0)</f>
        <v>0</v>
      </c>
      <c r="J22" s="166">
        <f>IFERROR(IF($H22="MW",0,('DR_Contracted Energy'!J22/('DR_Contracted Energy'!J$130+'DR_Contracted Energy'!J$131))*'D. RPS Requirements per MP'!G$19),0)</f>
        <v>0</v>
      </c>
      <c r="K22" s="166">
        <f>IFERROR(IF($H22="MW",0,('DR_Contracted Energy'!K22/('DR_Contracted Energy'!K$130+'DR_Contracted Energy'!K$131))*'D. RPS Requirements per MP'!H$19),0)</f>
        <v>0</v>
      </c>
      <c r="L22" s="166">
        <f>IFERROR(IF($H22="MW",0,('DR_Contracted Energy'!L22/('DR_Contracted Energy'!L$130+'DR_Contracted Energy'!L$131))*'D. RPS Requirements per MP'!I$19),0)</f>
        <v>0</v>
      </c>
      <c r="M22" s="166">
        <f>IFERROR(IF($H22="MW",0,('DR_Contracted Energy'!M22/('DR_Contracted Energy'!M$130+'DR_Contracted Energy'!M$131))*'D. RPS Requirements per MP'!J$19),0)</f>
        <v>0</v>
      </c>
      <c r="N22" s="166">
        <f>IFERROR(IF($H22="MW",0,('DR_Contracted Energy'!N22/('DR_Contracted Energy'!N$130+'DR_Contracted Energy'!N$131))*'D. RPS Requirements per MP'!K$19),0)</f>
        <v>0</v>
      </c>
      <c r="O22" s="166">
        <f>IFERROR(IF($H22="MW",0,('DR_Contracted Energy'!O22/('DR_Contracted Energy'!O$130+'DR_Contracted Energy'!O$131))*'D. RPS Requirements per MP'!L$19),0)</f>
        <v>0</v>
      </c>
      <c r="P22" s="166">
        <f>IFERROR(IF($H22="MW",0,('DR_Contracted Energy'!P22/('DR_Contracted Energy'!P$130+'DR_Contracted Energy'!P$131))*'D. RPS Requirements per MP'!M$19),0)</f>
        <v>0</v>
      </c>
      <c r="Q22" s="166">
        <f>IFERROR(IF($H22="MW",0,('DR_Contracted Energy'!Q22/('DR_Contracted Energy'!Q$130+'DR_Contracted Energy'!Q$131))*'D. RPS Requirements per MP'!N$19),0)</f>
        <v>0</v>
      </c>
      <c r="R22" s="166">
        <f>IFERROR(IF($H22="MW",0,('DR_Contracted Energy'!R22/('DR_Contracted Energy'!R$130+'DR_Contracted Energy'!R$131))*'D. RPS Requirements per MP'!O$19),0)</f>
        <v>0</v>
      </c>
      <c r="S22" s="166">
        <f>IFERROR(IF($H22="MW",0,('DR_Contracted Energy'!S22/('DR_Contracted Energy'!S$130+'DR_Contracted Energy'!S$131))*'D. RPS Requirements per MP'!P$19),0)</f>
        <v>0</v>
      </c>
      <c r="T22" s="166">
        <f>IFERROR(IF($H22="MW",0,('DR_Contracted Energy'!T22/('DR_Contracted Energy'!T$130+'DR_Contracted Energy'!T$131))*'D. RPS Requirements per MP'!Q$19),0)</f>
        <v>0</v>
      </c>
      <c r="U22" s="166">
        <f>IFERROR(IF($H22="MW",0,('DR_Contracted Energy'!U22/('DR_Contracted Energy'!U$130+'DR_Contracted Energy'!U$131))*'D. RPS Requirements per MP'!R$19),0)</f>
        <v>0</v>
      </c>
      <c r="V22" s="166">
        <f>IFERROR(IF($H22="MW",0,('DR_Contracted Energy'!V22/('DR_Contracted Energy'!V$130+'DR_Contracted Energy'!V$131))*'D. RPS Requirements per MP'!S$19),0)</f>
        <v>0</v>
      </c>
      <c r="W22" s="166">
        <f>IFERROR(IF($H22="MW",0,('DR_Contracted Energy'!W22/('DR_Contracted Energy'!W$130+'DR_Contracted Energy'!W$131))*'D. RPS Requirements per MP'!T$19),0)</f>
        <v>0</v>
      </c>
      <c r="X22" s="166">
        <f>IFERROR(IF($H22="MW",0,('DR_Contracted Energy'!X22/('DR_Contracted Energy'!X$130+'DR_Contracted Energy'!X$131))*'D. RPS Requirements per MP'!U$19),0)</f>
        <v>0</v>
      </c>
      <c r="Y22" s="166">
        <f>IFERROR(IF($H22="MW",0,('DR_Contracted Energy'!Y22/('DR_Contracted Energy'!Y$130+'DR_Contracted Energy'!Y$131))*'D. RPS Requirements per MP'!V$19),0)</f>
        <v>0</v>
      </c>
      <c r="Z22" s="166">
        <f>IFERROR(IF($H22="MW",0,('DR_Contracted Energy'!Z22/('DR_Contracted Energy'!Z$130+'DR_Contracted Energy'!Z$131))*'D. RPS Requirements per MP'!W$19),0)</f>
        <v>0</v>
      </c>
      <c r="AA22" s="166">
        <f>IFERROR(IF($H22="MW",0,('DR_Contracted Energy'!AA22/('DR_Contracted Energy'!AA$130+'DR_Contracted Energy'!AA$131))*'D. RPS Requirements per MP'!X$19),0)</f>
        <v>0</v>
      </c>
      <c r="AB22" s="166">
        <f>IFERROR(IF($H22="MW",0,('DR_Contracted Energy'!AB22/('DR_Contracted Energy'!AB$130+'DR_Contracted Energy'!AB$131))*'D. RPS Requirements per MP'!Y$19),0)</f>
        <v>0</v>
      </c>
      <c r="AC22" s="166">
        <f>IFERROR(IF($H22="MW",0,('DR_Contracted Energy'!AC22/('DR_Contracted Energy'!AC$130+'DR_Contracted Energy'!AC$131))*'D. RPS Requirements per MP'!Z$19),0)</f>
        <v>0</v>
      </c>
      <c r="AD22" s="166"/>
      <c r="AE22" s="16" t="str">
        <f t="shared" si="0"/>
        <v>FALSE</v>
      </c>
    </row>
    <row r="23" spans="3:31" ht="28.8" x14ac:dyDescent="0.3">
      <c r="C23" s="7">
        <f t="shared" ref="C23:G23" si="6">C22</f>
        <v>7</v>
      </c>
      <c r="D23" s="146" t="str">
        <f t="shared" si="6"/>
        <v>Distribution Utility 1 (DU1)</v>
      </c>
      <c r="E23" s="146">
        <f t="shared" si="6"/>
        <v>0</v>
      </c>
      <c r="F23" s="108">
        <f t="shared" si="6"/>
        <v>0</v>
      </c>
      <c r="G23">
        <f t="shared" si="6"/>
        <v>0</v>
      </c>
      <c r="H23" s="16" t="str">
        <f>'C. Details of Existing PSAs'!O20</f>
        <v>MWh</v>
      </c>
      <c r="I23" s="166">
        <f>IFERROR(IF($H23="MW",0,('DR_Contracted Energy'!I23/('DR_Contracted Energy'!I$130+'DR_Contracted Energy'!I$131))*'D. RPS Requirements per MP'!F$19),0)</f>
        <v>0</v>
      </c>
      <c r="J23" s="166">
        <f>IFERROR(IF($H23="MW",0,('DR_Contracted Energy'!J23/('DR_Contracted Energy'!J$130+'DR_Contracted Energy'!J$131))*'D. RPS Requirements per MP'!G$19),0)</f>
        <v>0</v>
      </c>
      <c r="K23" s="166">
        <f>IFERROR(IF($H23="MW",0,('DR_Contracted Energy'!K23/('DR_Contracted Energy'!K$130+'DR_Contracted Energy'!K$131))*'D. RPS Requirements per MP'!H$19),0)</f>
        <v>0</v>
      </c>
      <c r="L23" s="166">
        <f>IFERROR(IF($H23="MW",0,('DR_Contracted Energy'!L23/('DR_Contracted Energy'!L$130+'DR_Contracted Energy'!L$131))*'D. RPS Requirements per MP'!I$19),0)</f>
        <v>0</v>
      </c>
      <c r="M23" s="166">
        <f>IFERROR(IF($H23="MW",0,('DR_Contracted Energy'!M23/('DR_Contracted Energy'!M$130+'DR_Contracted Energy'!M$131))*'D. RPS Requirements per MP'!J$19),0)</f>
        <v>0</v>
      </c>
      <c r="N23" s="166">
        <f>IFERROR(IF($H23="MW",0,('DR_Contracted Energy'!N23/('DR_Contracted Energy'!N$130+'DR_Contracted Energy'!N$131))*'D. RPS Requirements per MP'!K$19),0)</f>
        <v>0</v>
      </c>
      <c r="O23" s="166">
        <f>IFERROR(IF($H23="MW",0,('DR_Contracted Energy'!O23/('DR_Contracted Energy'!O$130+'DR_Contracted Energy'!O$131))*'D. RPS Requirements per MP'!L$19),0)</f>
        <v>0</v>
      </c>
      <c r="P23" s="166">
        <f>IFERROR(IF($H23="MW",0,('DR_Contracted Energy'!P23/('DR_Contracted Energy'!P$130+'DR_Contracted Energy'!P$131))*'D. RPS Requirements per MP'!M$19),0)</f>
        <v>0</v>
      </c>
      <c r="Q23" s="166">
        <f>IFERROR(IF($H23="MW",0,('DR_Contracted Energy'!Q23/('DR_Contracted Energy'!Q$130+'DR_Contracted Energy'!Q$131))*'D. RPS Requirements per MP'!N$19),0)</f>
        <v>0</v>
      </c>
      <c r="R23" s="166">
        <f>IFERROR(IF($H23="MW",0,('DR_Contracted Energy'!R23/('DR_Contracted Energy'!R$130+'DR_Contracted Energy'!R$131))*'D. RPS Requirements per MP'!O$19),0)</f>
        <v>0</v>
      </c>
      <c r="S23" s="166">
        <f>IFERROR(IF($H23="MW",0,('DR_Contracted Energy'!S23/('DR_Contracted Energy'!S$130+'DR_Contracted Energy'!S$131))*'D. RPS Requirements per MP'!P$19),0)</f>
        <v>0</v>
      </c>
      <c r="T23" s="166">
        <f>IFERROR(IF($H23="MW",0,('DR_Contracted Energy'!T23/('DR_Contracted Energy'!T$130+'DR_Contracted Energy'!T$131))*'D. RPS Requirements per MP'!Q$19),0)</f>
        <v>0</v>
      </c>
      <c r="U23" s="166">
        <f>IFERROR(IF($H23="MW",0,('DR_Contracted Energy'!U23/('DR_Contracted Energy'!U$130+'DR_Contracted Energy'!U$131))*'D. RPS Requirements per MP'!R$19),0)</f>
        <v>0</v>
      </c>
      <c r="V23" s="166">
        <f>IFERROR(IF($H23="MW",0,('DR_Contracted Energy'!V23/('DR_Contracted Energy'!V$130+'DR_Contracted Energy'!V$131))*'D. RPS Requirements per MP'!S$19),0)</f>
        <v>0</v>
      </c>
      <c r="W23" s="166">
        <f>IFERROR(IF($H23="MW",0,('DR_Contracted Energy'!W23/('DR_Contracted Energy'!W$130+'DR_Contracted Energy'!W$131))*'D. RPS Requirements per MP'!T$19),0)</f>
        <v>0</v>
      </c>
      <c r="X23" s="166">
        <f>IFERROR(IF($H23="MW",0,('DR_Contracted Energy'!X23/('DR_Contracted Energy'!X$130+'DR_Contracted Energy'!X$131))*'D. RPS Requirements per MP'!U$19),0)</f>
        <v>0</v>
      </c>
      <c r="Y23" s="166">
        <f>IFERROR(IF($H23="MW",0,('DR_Contracted Energy'!Y23/('DR_Contracted Energy'!Y$130+'DR_Contracted Energy'!Y$131))*'D. RPS Requirements per MP'!V$19),0)</f>
        <v>0</v>
      </c>
      <c r="Z23" s="166">
        <f>IFERROR(IF($H23="MW",0,('DR_Contracted Energy'!Z23/('DR_Contracted Energy'!Z$130+'DR_Contracted Energy'!Z$131))*'D. RPS Requirements per MP'!W$19),0)</f>
        <v>0</v>
      </c>
      <c r="AA23" s="166">
        <f>IFERROR(IF($H23="MW",0,('DR_Contracted Energy'!AA23/('DR_Contracted Energy'!AA$130+'DR_Contracted Energy'!AA$131))*'D. RPS Requirements per MP'!X$19),0)</f>
        <v>0</v>
      </c>
      <c r="AB23" s="166">
        <f>IFERROR(IF($H23="MW",0,('DR_Contracted Energy'!AB23/('DR_Contracted Energy'!AB$130+'DR_Contracted Energy'!AB$131))*'D. RPS Requirements per MP'!Y$19),0)</f>
        <v>0</v>
      </c>
      <c r="AC23" s="166">
        <f>IFERROR(IF($H23="MW",0,('DR_Contracted Energy'!AC23/('DR_Contracted Energy'!AC$130+'DR_Contracted Energy'!AC$131))*'D. RPS Requirements per MP'!Z$19),0)</f>
        <v>0</v>
      </c>
      <c r="AD23" s="166"/>
      <c r="AE23" s="16" t="str">
        <f t="shared" si="0"/>
        <v>FALSE</v>
      </c>
    </row>
    <row r="24" spans="3:31" ht="28.8" x14ac:dyDescent="0.3">
      <c r="C24" s="7">
        <f>'C. Details of Existing PSAs'!C21</f>
        <v>8</v>
      </c>
      <c r="D24" s="146" t="str">
        <f>'C. Details of Existing PSAs'!D21</f>
        <v>Distribution Utility 1 (DU1)</v>
      </c>
      <c r="E24" s="146">
        <f>'C. Details of Existing PSAs'!E21</f>
        <v>0</v>
      </c>
      <c r="F24" s="108">
        <f>'C. Details of Existing PSAs'!F21</f>
        <v>0</v>
      </c>
      <c r="G24">
        <f>'C. Details of Existing PSAs'!G21</f>
        <v>0</v>
      </c>
      <c r="H24" s="16" t="str">
        <f>'C. Details of Existing PSAs'!O21</f>
        <v>MW</v>
      </c>
      <c r="I24" s="166">
        <f>IFERROR(IF($H24="MW",0,('DR_Contracted Energy'!I24/('DR_Contracted Energy'!I$130+'DR_Contracted Energy'!I$131))*'D. RPS Requirements per MP'!F$19),0)</f>
        <v>0</v>
      </c>
      <c r="J24" s="166">
        <f>IFERROR(IF($H24="MW",0,('DR_Contracted Energy'!J24/('DR_Contracted Energy'!J$130+'DR_Contracted Energy'!J$131))*'D. RPS Requirements per MP'!G$19),0)</f>
        <v>0</v>
      </c>
      <c r="K24" s="166">
        <f>IFERROR(IF($H24="MW",0,('DR_Contracted Energy'!K24/('DR_Contracted Energy'!K$130+'DR_Contracted Energy'!K$131))*'D. RPS Requirements per MP'!H$19),0)</f>
        <v>0</v>
      </c>
      <c r="L24" s="166">
        <f>IFERROR(IF($H24="MW",0,('DR_Contracted Energy'!L24/('DR_Contracted Energy'!L$130+'DR_Contracted Energy'!L$131))*'D. RPS Requirements per MP'!I$19),0)</f>
        <v>0</v>
      </c>
      <c r="M24" s="166">
        <f>IFERROR(IF($H24="MW",0,('DR_Contracted Energy'!M24/('DR_Contracted Energy'!M$130+'DR_Contracted Energy'!M$131))*'D. RPS Requirements per MP'!J$19),0)</f>
        <v>0</v>
      </c>
      <c r="N24" s="166">
        <f>IFERROR(IF($H24="MW",0,('DR_Contracted Energy'!N24/('DR_Contracted Energy'!N$130+'DR_Contracted Energy'!N$131))*'D. RPS Requirements per MP'!K$19),0)</f>
        <v>0</v>
      </c>
      <c r="O24" s="166">
        <f>IFERROR(IF($H24="MW",0,('DR_Contracted Energy'!O24/('DR_Contracted Energy'!O$130+'DR_Contracted Energy'!O$131))*'D. RPS Requirements per MP'!L$19),0)</f>
        <v>0</v>
      </c>
      <c r="P24" s="166">
        <f>IFERROR(IF($H24="MW",0,('DR_Contracted Energy'!P24/('DR_Contracted Energy'!P$130+'DR_Contracted Energy'!P$131))*'D. RPS Requirements per MP'!M$19),0)</f>
        <v>0</v>
      </c>
      <c r="Q24" s="166">
        <f>IFERROR(IF($H24="MW",0,('DR_Contracted Energy'!Q24/('DR_Contracted Energy'!Q$130+'DR_Contracted Energy'!Q$131))*'D. RPS Requirements per MP'!N$19),0)</f>
        <v>0</v>
      </c>
      <c r="R24" s="166">
        <f>IFERROR(IF($H24="MW",0,('DR_Contracted Energy'!R24/('DR_Contracted Energy'!R$130+'DR_Contracted Energy'!R$131))*'D. RPS Requirements per MP'!O$19),0)</f>
        <v>0</v>
      </c>
      <c r="S24" s="166">
        <f>IFERROR(IF($H24="MW",0,('DR_Contracted Energy'!S24/('DR_Contracted Energy'!S$130+'DR_Contracted Energy'!S$131))*'D. RPS Requirements per MP'!P$19),0)</f>
        <v>0</v>
      </c>
      <c r="T24" s="166">
        <f>IFERROR(IF($H24="MW",0,('DR_Contracted Energy'!T24/('DR_Contracted Energy'!T$130+'DR_Contracted Energy'!T$131))*'D. RPS Requirements per MP'!Q$19),0)</f>
        <v>0</v>
      </c>
      <c r="U24" s="166">
        <f>IFERROR(IF($H24="MW",0,('DR_Contracted Energy'!U24/('DR_Contracted Energy'!U$130+'DR_Contracted Energy'!U$131))*'D. RPS Requirements per MP'!R$19),0)</f>
        <v>0</v>
      </c>
      <c r="V24" s="166">
        <f>IFERROR(IF($H24="MW",0,('DR_Contracted Energy'!V24/('DR_Contracted Energy'!V$130+'DR_Contracted Energy'!V$131))*'D. RPS Requirements per MP'!S$19),0)</f>
        <v>0</v>
      </c>
      <c r="W24" s="166">
        <f>IFERROR(IF($H24="MW",0,('DR_Contracted Energy'!W24/('DR_Contracted Energy'!W$130+'DR_Contracted Energy'!W$131))*'D. RPS Requirements per MP'!T$19),0)</f>
        <v>0</v>
      </c>
      <c r="X24" s="166">
        <f>IFERROR(IF($H24="MW",0,('DR_Contracted Energy'!X24/('DR_Contracted Energy'!X$130+'DR_Contracted Energy'!X$131))*'D. RPS Requirements per MP'!U$19),0)</f>
        <v>0</v>
      </c>
      <c r="Y24" s="166">
        <f>IFERROR(IF($H24="MW",0,('DR_Contracted Energy'!Y24/('DR_Contracted Energy'!Y$130+'DR_Contracted Energy'!Y$131))*'D. RPS Requirements per MP'!V$19),0)</f>
        <v>0</v>
      </c>
      <c r="Z24" s="166">
        <f>IFERROR(IF($H24="MW",0,('DR_Contracted Energy'!Z24/('DR_Contracted Energy'!Z$130+'DR_Contracted Energy'!Z$131))*'D. RPS Requirements per MP'!W$19),0)</f>
        <v>0</v>
      </c>
      <c r="AA24" s="166">
        <f>IFERROR(IF($H24="MW",0,('DR_Contracted Energy'!AA24/('DR_Contracted Energy'!AA$130+'DR_Contracted Energy'!AA$131))*'D. RPS Requirements per MP'!X$19),0)</f>
        <v>0</v>
      </c>
      <c r="AB24" s="166">
        <f>IFERROR(IF($H24="MW",0,('DR_Contracted Energy'!AB24/('DR_Contracted Energy'!AB$130+'DR_Contracted Energy'!AB$131))*'D. RPS Requirements per MP'!Y$19),0)</f>
        <v>0</v>
      </c>
      <c r="AC24" s="166">
        <f>IFERROR(IF($H24="MW",0,('DR_Contracted Energy'!AC24/('DR_Contracted Energy'!AC$130+'DR_Contracted Energy'!AC$131))*'D. RPS Requirements per MP'!Z$19),0)</f>
        <v>0</v>
      </c>
      <c r="AD24" s="166"/>
      <c r="AE24" s="16" t="str">
        <f t="shared" si="0"/>
        <v>FALSE</v>
      </c>
    </row>
    <row r="25" spans="3:31" ht="28.8" x14ac:dyDescent="0.3">
      <c r="C25" s="7">
        <f t="shared" ref="C25:G25" si="7">C24</f>
        <v>8</v>
      </c>
      <c r="D25" s="146" t="str">
        <f t="shared" si="7"/>
        <v>Distribution Utility 1 (DU1)</v>
      </c>
      <c r="E25" s="146">
        <f t="shared" si="7"/>
        <v>0</v>
      </c>
      <c r="F25" s="108">
        <f t="shared" si="7"/>
        <v>0</v>
      </c>
      <c r="G25">
        <f t="shared" si="7"/>
        <v>0</v>
      </c>
      <c r="H25" s="16" t="str">
        <f>'C. Details of Existing PSAs'!O22</f>
        <v>MWh</v>
      </c>
      <c r="I25" s="166">
        <f>IFERROR(IF($H25="MW",0,('DR_Contracted Energy'!I25/('DR_Contracted Energy'!I$130+'DR_Contracted Energy'!I$131))*'D. RPS Requirements per MP'!F$19),0)</f>
        <v>0</v>
      </c>
      <c r="J25" s="166">
        <f>IFERROR(IF($H25="MW",0,('DR_Contracted Energy'!J25/('DR_Contracted Energy'!J$130+'DR_Contracted Energy'!J$131))*'D. RPS Requirements per MP'!G$19),0)</f>
        <v>0</v>
      </c>
      <c r="K25" s="166">
        <f>IFERROR(IF($H25="MW",0,('DR_Contracted Energy'!K25/('DR_Contracted Energy'!K$130+'DR_Contracted Energy'!K$131))*'D. RPS Requirements per MP'!H$19),0)</f>
        <v>0</v>
      </c>
      <c r="L25" s="166">
        <f>IFERROR(IF($H25="MW",0,('DR_Contracted Energy'!L25/('DR_Contracted Energy'!L$130+'DR_Contracted Energy'!L$131))*'D. RPS Requirements per MP'!I$19),0)</f>
        <v>0</v>
      </c>
      <c r="M25" s="166">
        <f>IFERROR(IF($H25="MW",0,('DR_Contracted Energy'!M25/('DR_Contracted Energy'!M$130+'DR_Contracted Energy'!M$131))*'D. RPS Requirements per MP'!J$19),0)</f>
        <v>0</v>
      </c>
      <c r="N25" s="166">
        <f>IFERROR(IF($H25="MW",0,('DR_Contracted Energy'!N25/('DR_Contracted Energy'!N$130+'DR_Contracted Energy'!N$131))*'D. RPS Requirements per MP'!K$19),0)</f>
        <v>0</v>
      </c>
      <c r="O25" s="166">
        <f>IFERROR(IF($H25="MW",0,('DR_Contracted Energy'!O25/('DR_Contracted Energy'!O$130+'DR_Contracted Energy'!O$131))*'D. RPS Requirements per MP'!L$19),0)</f>
        <v>0</v>
      </c>
      <c r="P25" s="166">
        <f>IFERROR(IF($H25="MW",0,('DR_Contracted Energy'!P25/('DR_Contracted Energy'!P$130+'DR_Contracted Energy'!P$131))*'D. RPS Requirements per MP'!M$19),0)</f>
        <v>0</v>
      </c>
      <c r="Q25" s="166">
        <f>IFERROR(IF($H25="MW",0,('DR_Contracted Energy'!Q25/('DR_Contracted Energy'!Q$130+'DR_Contracted Energy'!Q$131))*'D. RPS Requirements per MP'!N$19),0)</f>
        <v>0</v>
      </c>
      <c r="R25" s="166">
        <f>IFERROR(IF($H25="MW",0,('DR_Contracted Energy'!R25/('DR_Contracted Energy'!R$130+'DR_Contracted Energy'!R$131))*'D. RPS Requirements per MP'!O$19),0)</f>
        <v>0</v>
      </c>
      <c r="S25" s="166">
        <f>IFERROR(IF($H25="MW",0,('DR_Contracted Energy'!S25/('DR_Contracted Energy'!S$130+'DR_Contracted Energy'!S$131))*'D. RPS Requirements per MP'!P$19),0)</f>
        <v>0</v>
      </c>
      <c r="T25" s="166">
        <f>IFERROR(IF($H25="MW",0,('DR_Contracted Energy'!T25/('DR_Contracted Energy'!T$130+'DR_Contracted Energy'!T$131))*'D. RPS Requirements per MP'!Q$19),0)</f>
        <v>0</v>
      </c>
      <c r="U25" s="166">
        <f>IFERROR(IF($H25="MW",0,('DR_Contracted Energy'!U25/('DR_Contracted Energy'!U$130+'DR_Contracted Energy'!U$131))*'D. RPS Requirements per MP'!R$19),0)</f>
        <v>0</v>
      </c>
      <c r="V25" s="166">
        <f>IFERROR(IF($H25="MW",0,('DR_Contracted Energy'!V25/('DR_Contracted Energy'!V$130+'DR_Contracted Energy'!V$131))*'D. RPS Requirements per MP'!S$19),0)</f>
        <v>0</v>
      </c>
      <c r="W25" s="166">
        <f>IFERROR(IF($H25="MW",0,('DR_Contracted Energy'!W25/('DR_Contracted Energy'!W$130+'DR_Contracted Energy'!W$131))*'D. RPS Requirements per MP'!T$19),0)</f>
        <v>0</v>
      </c>
      <c r="X25" s="166">
        <f>IFERROR(IF($H25="MW",0,('DR_Contracted Energy'!X25/('DR_Contracted Energy'!X$130+'DR_Contracted Energy'!X$131))*'D. RPS Requirements per MP'!U$19),0)</f>
        <v>0</v>
      </c>
      <c r="Y25" s="166">
        <f>IFERROR(IF($H25="MW",0,('DR_Contracted Energy'!Y25/('DR_Contracted Energy'!Y$130+'DR_Contracted Energy'!Y$131))*'D. RPS Requirements per MP'!V$19),0)</f>
        <v>0</v>
      </c>
      <c r="Z25" s="166">
        <f>IFERROR(IF($H25="MW",0,('DR_Contracted Energy'!Z25/('DR_Contracted Energy'!Z$130+'DR_Contracted Energy'!Z$131))*'D. RPS Requirements per MP'!W$19),0)</f>
        <v>0</v>
      </c>
      <c r="AA25" s="166">
        <f>IFERROR(IF($H25="MW",0,('DR_Contracted Energy'!AA25/('DR_Contracted Energy'!AA$130+'DR_Contracted Energy'!AA$131))*'D. RPS Requirements per MP'!X$19),0)</f>
        <v>0</v>
      </c>
      <c r="AB25" s="166">
        <f>IFERROR(IF($H25="MW",0,('DR_Contracted Energy'!AB25/('DR_Contracted Energy'!AB$130+'DR_Contracted Energy'!AB$131))*'D. RPS Requirements per MP'!Y$19),0)</f>
        <v>0</v>
      </c>
      <c r="AC25" s="166">
        <f>IFERROR(IF($H25="MW",0,('DR_Contracted Energy'!AC25/('DR_Contracted Energy'!AC$130+'DR_Contracted Energy'!AC$131))*'D. RPS Requirements per MP'!Z$19),0)</f>
        <v>0</v>
      </c>
      <c r="AD25" s="166"/>
      <c r="AE25" s="16" t="str">
        <f t="shared" si="0"/>
        <v>FALSE</v>
      </c>
    </row>
    <row r="26" spans="3:31" ht="28.8" x14ac:dyDescent="0.3">
      <c r="C26" s="7">
        <f>'C. Details of Existing PSAs'!C23</f>
        <v>9</v>
      </c>
      <c r="D26" s="146" t="str">
        <f>'C. Details of Existing PSAs'!D23</f>
        <v>Distribution Utility 1 (DU1)</v>
      </c>
      <c r="E26" s="146">
        <f>'C. Details of Existing PSAs'!E23</f>
        <v>0</v>
      </c>
      <c r="F26" s="108">
        <f>'C. Details of Existing PSAs'!F23</f>
        <v>0</v>
      </c>
      <c r="G26">
        <f>'C. Details of Existing PSAs'!G23</f>
        <v>0</v>
      </c>
      <c r="H26" s="16" t="str">
        <f>'C. Details of Existing PSAs'!O23</f>
        <v>MW</v>
      </c>
      <c r="I26" s="166">
        <f>IFERROR(IF($H26="MW",0,('DR_Contracted Energy'!I26/('DR_Contracted Energy'!I$130+'DR_Contracted Energy'!I$131))*'D. RPS Requirements per MP'!F$19),0)</f>
        <v>0</v>
      </c>
      <c r="J26" s="166">
        <f>IFERROR(IF($H26="MW",0,('DR_Contracted Energy'!J26/('DR_Contracted Energy'!J$130+'DR_Contracted Energy'!J$131))*'D. RPS Requirements per MP'!G$19),0)</f>
        <v>0</v>
      </c>
      <c r="K26" s="166">
        <f>IFERROR(IF($H26="MW",0,('DR_Contracted Energy'!K26/('DR_Contracted Energy'!K$130+'DR_Contracted Energy'!K$131))*'D. RPS Requirements per MP'!H$19),0)</f>
        <v>0</v>
      </c>
      <c r="L26" s="166">
        <f>IFERROR(IF($H26="MW",0,('DR_Contracted Energy'!L26/('DR_Contracted Energy'!L$130+'DR_Contracted Energy'!L$131))*'D. RPS Requirements per MP'!I$19),0)</f>
        <v>0</v>
      </c>
      <c r="M26" s="166">
        <f>IFERROR(IF($H26="MW",0,('DR_Contracted Energy'!M26/('DR_Contracted Energy'!M$130+'DR_Contracted Energy'!M$131))*'D. RPS Requirements per MP'!J$19),0)</f>
        <v>0</v>
      </c>
      <c r="N26" s="166">
        <f>IFERROR(IF($H26="MW",0,('DR_Contracted Energy'!N26/('DR_Contracted Energy'!N$130+'DR_Contracted Energy'!N$131))*'D. RPS Requirements per MP'!K$19),0)</f>
        <v>0</v>
      </c>
      <c r="O26" s="166">
        <f>IFERROR(IF($H26="MW",0,('DR_Contracted Energy'!O26/('DR_Contracted Energy'!O$130+'DR_Contracted Energy'!O$131))*'D. RPS Requirements per MP'!L$19),0)</f>
        <v>0</v>
      </c>
      <c r="P26" s="166">
        <f>IFERROR(IF($H26="MW",0,('DR_Contracted Energy'!P26/('DR_Contracted Energy'!P$130+'DR_Contracted Energy'!P$131))*'D. RPS Requirements per MP'!M$19),0)</f>
        <v>0</v>
      </c>
      <c r="Q26" s="166">
        <f>IFERROR(IF($H26="MW",0,('DR_Contracted Energy'!Q26/('DR_Contracted Energy'!Q$130+'DR_Contracted Energy'!Q$131))*'D. RPS Requirements per MP'!N$19),0)</f>
        <v>0</v>
      </c>
      <c r="R26" s="166">
        <f>IFERROR(IF($H26="MW",0,('DR_Contracted Energy'!R26/('DR_Contracted Energy'!R$130+'DR_Contracted Energy'!R$131))*'D. RPS Requirements per MP'!O$19),0)</f>
        <v>0</v>
      </c>
      <c r="S26" s="166">
        <f>IFERROR(IF($H26="MW",0,('DR_Contracted Energy'!S26/('DR_Contracted Energy'!S$130+'DR_Contracted Energy'!S$131))*'D. RPS Requirements per MP'!P$19),0)</f>
        <v>0</v>
      </c>
      <c r="T26" s="166">
        <f>IFERROR(IF($H26="MW",0,('DR_Contracted Energy'!T26/('DR_Contracted Energy'!T$130+'DR_Contracted Energy'!T$131))*'D. RPS Requirements per MP'!Q$19),0)</f>
        <v>0</v>
      </c>
      <c r="U26" s="166">
        <f>IFERROR(IF($H26="MW",0,('DR_Contracted Energy'!U26/('DR_Contracted Energy'!U$130+'DR_Contracted Energy'!U$131))*'D. RPS Requirements per MP'!R$19),0)</f>
        <v>0</v>
      </c>
      <c r="V26" s="166">
        <f>IFERROR(IF($H26="MW",0,('DR_Contracted Energy'!V26/('DR_Contracted Energy'!V$130+'DR_Contracted Energy'!V$131))*'D. RPS Requirements per MP'!S$19),0)</f>
        <v>0</v>
      </c>
      <c r="W26" s="166">
        <f>IFERROR(IF($H26="MW",0,('DR_Contracted Energy'!W26/('DR_Contracted Energy'!W$130+'DR_Contracted Energy'!W$131))*'D. RPS Requirements per MP'!T$19),0)</f>
        <v>0</v>
      </c>
      <c r="X26" s="166">
        <f>IFERROR(IF($H26="MW",0,('DR_Contracted Energy'!X26/('DR_Contracted Energy'!X$130+'DR_Contracted Energy'!X$131))*'D. RPS Requirements per MP'!U$19),0)</f>
        <v>0</v>
      </c>
      <c r="Y26" s="166">
        <f>IFERROR(IF($H26="MW",0,('DR_Contracted Energy'!Y26/('DR_Contracted Energy'!Y$130+'DR_Contracted Energy'!Y$131))*'D. RPS Requirements per MP'!V$19),0)</f>
        <v>0</v>
      </c>
      <c r="Z26" s="166">
        <f>IFERROR(IF($H26="MW",0,('DR_Contracted Energy'!Z26/('DR_Contracted Energy'!Z$130+'DR_Contracted Energy'!Z$131))*'D. RPS Requirements per MP'!W$19),0)</f>
        <v>0</v>
      </c>
      <c r="AA26" s="166">
        <f>IFERROR(IF($H26="MW",0,('DR_Contracted Energy'!AA26/('DR_Contracted Energy'!AA$130+'DR_Contracted Energy'!AA$131))*'D. RPS Requirements per MP'!X$19),0)</f>
        <v>0</v>
      </c>
      <c r="AB26" s="166">
        <f>IFERROR(IF($H26="MW",0,('DR_Contracted Energy'!AB26/('DR_Contracted Energy'!AB$130+'DR_Contracted Energy'!AB$131))*'D. RPS Requirements per MP'!Y$19),0)</f>
        <v>0</v>
      </c>
      <c r="AC26" s="166">
        <f>IFERROR(IF($H26="MW",0,('DR_Contracted Energy'!AC26/('DR_Contracted Energy'!AC$130+'DR_Contracted Energy'!AC$131))*'D. RPS Requirements per MP'!Z$19),0)</f>
        <v>0</v>
      </c>
      <c r="AD26" s="166"/>
      <c r="AE26" s="16" t="str">
        <f t="shared" si="0"/>
        <v>FALSE</v>
      </c>
    </row>
    <row r="27" spans="3:31" ht="28.8" x14ac:dyDescent="0.3">
      <c r="C27" s="7">
        <f t="shared" ref="C27:G27" si="8">C26</f>
        <v>9</v>
      </c>
      <c r="D27" s="146" t="str">
        <f t="shared" si="8"/>
        <v>Distribution Utility 1 (DU1)</v>
      </c>
      <c r="E27" s="146">
        <f t="shared" si="8"/>
        <v>0</v>
      </c>
      <c r="F27" s="108">
        <f t="shared" si="8"/>
        <v>0</v>
      </c>
      <c r="G27">
        <f t="shared" si="8"/>
        <v>0</v>
      </c>
      <c r="H27" s="16" t="str">
        <f>'C. Details of Existing PSAs'!O24</f>
        <v>MWh</v>
      </c>
      <c r="I27" s="166">
        <f>IFERROR(IF($H27="MW",0,('DR_Contracted Energy'!I27/('DR_Contracted Energy'!I$130+'DR_Contracted Energy'!I$131))*'D. RPS Requirements per MP'!F$19),0)</f>
        <v>0</v>
      </c>
      <c r="J27" s="166">
        <f>IFERROR(IF($H27="MW",0,('DR_Contracted Energy'!J27/('DR_Contracted Energy'!J$130+'DR_Contracted Energy'!J$131))*'D. RPS Requirements per MP'!G$19),0)</f>
        <v>0</v>
      </c>
      <c r="K27" s="166">
        <f>IFERROR(IF($H27="MW",0,('DR_Contracted Energy'!K27/('DR_Contracted Energy'!K$130+'DR_Contracted Energy'!K$131))*'D. RPS Requirements per MP'!H$19),0)</f>
        <v>0</v>
      </c>
      <c r="L27" s="166">
        <f>IFERROR(IF($H27="MW",0,('DR_Contracted Energy'!L27/('DR_Contracted Energy'!L$130+'DR_Contracted Energy'!L$131))*'D. RPS Requirements per MP'!I$19),0)</f>
        <v>0</v>
      </c>
      <c r="M27" s="166">
        <f>IFERROR(IF($H27="MW",0,('DR_Contracted Energy'!M27/('DR_Contracted Energy'!M$130+'DR_Contracted Energy'!M$131))*'D. RPS Requirements per MP'!J$19),0)</f>
        <v>0</v>
      </c>
      <c r="N27" s="166">
        <f>IFERROR(IF($H27="MW",0,('DR_Contracted Energy'!N27/('DR_Contracted Energy'!N$130+'DR_Contracted Energy'!N$131))*'D. RPS Requirements per MP'!K$19),0)</f>
        <v>0</v>
      </c>
      <c r="O27" s="166">
        <f>IFERROR(IF($H27="MW",0,('DR_Contracted Energy'!O27/('DR_Contracted Energy'!O$130+'DR_Contracted Energy'!O$131))*'D. RPS Requirements per MP'!L$19),0)</f>
        <v>0</v>
      </c>
      <c r="P27" s="166">
        <f>IFERROR(IF($H27="MW",0,('DR_Contracted Energy'!P27/('DR_Contracted Energy'!P$130+'DR_Contracted Energy'!P$131))*'D. RPS Requirements per MP'!M$19),0)</f>
        <v>0</v>
      </c>
      <c r="Q27" s="166">
        <f>IFERROR(IF($H27="MW",0,('DR_Contracted Energy'!Q27/('DR_Contracted Energy'!Q$130+'DR_Contracted Energy'!Q$131))*'D. RPS Requirements per MP'!N$19),0)</f>
        <v>0</v>
      </c>
      <c r="R27" s="166">
        <f>IFERROR(IF($H27="MW",0,('DR_Contracted Energy'!R27/('DR_Contracted Energy'!R$130+'DR_Contracted Energy'!R$131))*'D. RPS Requirements per MP'!O$19),0)</f>
        <v>0</v>
      </c>
      <c r="S27" s="166">
        <f>IFERROR(IF($H27="MW",0,('DR_Contracted Energy'!S27/('DR_Contracted Energy'!S$130+'DR_Contracted Energy'!S$131))*'D. RPS Requirements per MP'!P$19),0)</f>
        <v>0</v>
      </c>
      <c r="T27" s="166">
        <f>IFERROR(IF($H27="MW",0,('DR_Contracted Energy'!T27/('DR_Contracted Energy'!T$130+'DR_Contracted Energy'!T$131))*'D. RPS Requirements per MP'!Q$19),0)</f>
        <v>0</v>
      </c>
      <c r="U27" s="166">
        <f>IFERROR(IF($H27="MW",0,('DR_Contracted Energy'!U27/('DR_Contracted Energy'!U$130+'DR_Contracted Energy'!U$131))*'D. RPS Requirements per MP'!R$19),0)</f>
        <v>0</v>
      </c>
      <c r="V27" s="166">
        <f>IFERROR(IF($H27="MW",0,('DR_Contracted Energy'!V27/('DR_Contracted Energy'!V$130+'DR_Contracted Energy'!V$131))*'D. RPS Requirements per MP'!S$19),0)</f>
        <v>0</v>
      </c>
      <c r="W27" s="166">
        <f>IFERROR(IF($H27="MW",0,('DR_Contracted Energy'!W27/('DR_Contracted Energy'!W$130+'DR_Contracted Energy'!W$131))*'D. RPS Requirements per MP'!T$19),0)</f>
        <v>0</v>
      </c>
      <c r="X27" s="166">
        <f>IFERROR(IF($H27="MW",0,('DR_Contracted Energy'!X27/('DR_Contracted Energy'!X$130+'DR_Contracted Energy'!X$131))*'D. RPS Requirements per MP'!U$19),0)</f>
        <v>0</v>
      </c>
      <c r="Y27" s="166">
        <f>IFERROR(IF($H27="MW",0,('DR_Contracted Energy'!Y27/('DR_Contracted Energy'!Y$130+'DR_Contracted Energy'!Y$131))*'D. RPS Requirements per MP'!V$19),0)</f>
        <v>0</v>
      </c>
      <c r="Z27" s="166">
        <f>IFERROR(IF($H27="MW",0,('DR_Contracted Energy'!Z27/('DR_Contracted Energy'!Z$130+'DR_Contracted Energy'!Z$131))*'D. RPS Requirements per MP'!W$19),0)</f>
        <v>0</v>
      </c>
      <c r="AA27" s="166">
        <f>IFERROR(IF($H27="MW",0,('DR_Contracted Energy'!AA27/('DR_Contracted Energy'!AA$130+'DR_Contracted Energy'!AA$131))*'D. RPS Requirements per MP'!X$19),0)</f>
        <v>0</v>
      </c>
      <c r="AB27" s="166">
        <f>IFERROR(IF($H27="MW",0,('DR_Contracted Energy'!AB27/('DR_Contracted Energy'!AB$130+'DR_Contracted Energy'!AB$131))*'D. RPS Requirements per MP'!Y$19),0)</f>
        <v>0</v>
      </c>
      <c r="AC27" s="166">
        <f>IFERROR(IF($H27="MW",0,('DR_Contracted Energy'!AC27/('DR_Contracted Energy'!AC$130+'DR_Contracted Energy'!AC$131))*'D. RPS Requirements per MP'!Z$19),0)</f>
        <v>0</v>
      </c>
      <c r="AD27" s="166"/>
      <c r="AE27" s="16" t="str">
        <f t="shared" si="0"/>
        <v>FALSE</v>
      </c>
    </row>
    <row r="28" spans="3:31" ht="28.8" x14ac:dyDescent="0.3">
      <c r="C28" s="7">
        <f>'C. Details of Existing PSAs'!C25</f>
        <v>10</v>
      </c>
      <c r="D28" s="146" t="str">
        <f>'C. Details of Existing PSAs'!D25</f>
        <v>Distribution Utility 1 (DU1)</v>
      </c>
      <c r="E28" s="146">
        <f>'C. Details of Existing PSAs'!E25</f>
        <v>0</v>
      </c>
      <c r="F28" s="108">
        <f>'C. Details of Existing PSAs'!F25</f>
        <v>0</v>
      </c>
      <c r="G28">
        <f>'C. Details of Existing PSAs'!G25</f>
        <v>0</v>
      </c>
      <c r="H28" s="16" t="str">
        <f>'C. Details of Existing PSAs'!O25</f>
        <v>MW</v>
      </c>
      <c r="I28" s="166">
        <f>IFERROR(IF($H28="MW",0,('DR_Contracted Energy'!I28/('DR_Contracted Energy'!I$130+'DR_Contracted Energy'!I$131))*'D. RPS Requirements per MP'!F$19),0)</f>
        <v>0</v>
      </c>
      <c r="J28" s="166">
        <f>IFERROR(IF($H28="MW",0,('DR_Contracted Energy'!J28/('DR_Contracted Energy'!J$130+'DR_Contracted Energy'!J$131))*'D. RPS Requirements per MP'!G$19),0)</f>
        <v>0</v>
      </c>
      <c r="K28" s="166">
        <f>IFERROR(IF($H28="MW",0,('DR_Contracted Energy'!K28/('DR_Contracted Energy'!K$130+'DR_Contracted Energy'!K$131))*'D. RPS Requirements per MP'!H$19),0)</f>
        <v>0</v>
      </c>
      <c r="L28" s="166">
        <f>IFERROR(IF($H28="MW",0,('DR_Contracted Energy'!L28/('DR_Contracted Energy'!L$130+'DR_Contracted Energy'!L$131))*'D. RPS Requirements per MP'!I$19),0)</f>
        <v>0</v>
      </c>
      <c r="M28" s="166">
        <f>IFERROR(IF($H28="MW",0,('DR_Contracted Energy'!M28/('DR_Contracted Energy'!M$130+'DR_Contracted Energy'!M$131))*'D. RPS Requirements per MP'!J$19),0)</f>
        <v>0</v>
      </c>
      <c r="N28" s="166">
        <f>IFERROR(IF($H28="MW",0,('DR_Contracted Energy'!N28/('DR_Contracted Energy'!N$130+'DR_Contracted Energy'!N$131))*'D. RPS Requirements per MP'!K$19),0)</f>
        <v>0</v>
      </c>
      <c r="O28" s="166">
        <f>IFERROR(IF($H28="MW",0,('DR_Contracted Energy'!O28/('DR_Contracted Energy'!O$130+'DR_Contracted Energy'!O$131))*'D. RPS Requirements per MP'!L$19),0)</f>
        <v>0</v>
      </c>
      <c r="P28" s="166">
        <f>IFERROR(IF($H28="MW",0,('DR_Contracted Energy'!P28/('DR_Contracted Energy'!P$130+'DR_Contracted Energy'!P$131))*'D. RPS Requirements per MP'!M$19),0)</f>
        <v>0</v>
      </c>
      <c r="Q28" s="166">
        <f>IFERROR(IF($H28="MW",0,('DR_Contracted Energy'!Q28/('DR_Contracted Energy'!Q$130+'DR_Contracted Energy'!Q$131))*'D. RPS Requirements per MP'!N$19),0)</f>
        <v>0</v>
      </c>
      <c r="R28" s="166">
        <f>IFERROR(IF($H28="MW",0,('DR_Contracted Energy'!R28/('DR_Contracted Energy'!R$130+'DR_Contracted Energy'!R$131))*'D. RPS Requirements per MP'!O$19),0)</f>
        <v>0</v>
      </c>
      <c r="S28" s="166">
        <f>IFERROR(IF($H28="MW",0,('DR_Contracted Energy'!S28/('DR_Contracted Energy'!S$130+'DR_Contracted Energy'!S$131))*'D. RPS Requirements per MP'!P$19),0)</f>
        <v>0</v>
      </c>
      <c r="T28" s="166">
        <f>IFERROR(IF($H28="MW",0,('DR_Contracted Energy'!T28/('DR_Contracted Energy'!T$130+'DR_Contracted Energy'!T$131))*'D. RPS Requirements per MP'!Q$19),0)</f>
        <v>0</v>
      </c>
      <c r="U28" s="166">
        <f>IFERROR(IF($H28="MW",0,('DR_Contracted Energy'!U28/('DR_Contracted Energy'!U$130+'DR_Contracted Energy'!U$131))*'D. RPS Requirements per MP'!R$19),0)</f>
        <v>0</v>
      </c>
      <c r="V28" s="166">
        <f>IFERROR(IF($H28="MW",0,('DR_Contracted Energy'!V28/('DR_Contracted Energy'!V$130+'DR_Contracted Energy'!V$131))*'D. RPS Requirements per MP'!S$19),0)</f>
        <v>0</v>
      </c>
      <c r="W28" s="166">
        <f>IFERROR(IF($H28="MW",0,('DR_Contracted Energy'!W28/('DR_Contracted Energy'!W$130+'DR_Contracted Energy'!W$131))*'D. RPS Requirements per MP'!T$19),0)</f>
        <v>0</v>
      </c>
      <c r="X28" s="166">
        <f>IFERROR(IF($H28="MW",0,('DR_Contracted Energy'!X28/('DR_Contracted Energy'!X$130+'DR_Contracted Energy'!X$131))*'D. RPS Requirements per MP'!U$19),0)</f>
        <v>0</v>
      </c>
      <c r="Y28" s="166">
        <f>IFERROR(IF($H28="MW",0,('DR_Contracted Energy'!Y28/('DR_Contracted Energy'!Y$130+'DR_Contracted Energy'!Y$131))*'D. RPS Requirements per MP'!V$19),0)</f>
        <v>0</v>
      </c>
      <c r="Z28" s="166">
        <f>IFERROR(IF($H28="MW",0,('DR_Contracted Energy'!Z28/('DR_Contracted Energy'!Z$130+'DR_Contracted Energy'!Z$131))*'D. RPS Requirements per MP'!W$19),0)</f>
        <v>0</v>
      </c>
      <c r="AA28" s="166">
        <f>IFERROR(IF($H28="MW",0,('DR_Contracted Energy'!AA28/('DR_Contracted Energy'!AA$130+'DR_Contracted Energy'!AA$131))*'D. RPS Requirements per MP'!X$19),0)</f>
        <v>0</v>
      </c>
      <c r="AB28" s="166">
        <f>IFERROR(IF($H28="MW",0,('DR_Contracted Energy'!AB28/('DR_Contracted Energy'!AB$130+'DR_Contracted Energy'!AB$131))*'D. RPS Requirements per MP'!Y$19),0)</f>
        <v>0</v>
      </c>
      <c r="AC28" s="166">
        <f>IFERROR(IF($H28="MW",0,('DR_Contracted Energy'!AC28/('DR_Contracted Energy'!AC$130+'DR_Contracted Energy'!AC$131))*'D. RPS Requirements per MP'!Z$19),0)</f>
        <v>0</v>
      </c>
      <c r="AD28" s="166"/>
      <c r="AE28" s="16" t="str">
        <f t="shared" si="0"/>
        <v>FALSE</v>
      </c>
    </row>
    <row r="29" spans="3:31" ht="28.8" x14ac:dyDescent="0.3">
      <c r="C29" s="7">
        <f t="shared" ref="C29:G29" si="9">C28</f>
        <v>10</v>
      </c>
      <c r="D29" s="146" t="str">
        <f t="shared" si="9"/>
        <v>Distribution Utility 1 (DU1)</v>
      </c>
      <c r="E29" s="146">
        <f t="shared" si="9"/>
        <v>0</v>
      </c>
      <c r="F29" s="108">
        <f t="shared" si="9"/>
        <v>0</v>
      </c>
      <c r="G29">
        <f t="shared" si="9"/>
        <v>0</v>
      </c>
      <c r="H29" s="16" t="str">
        <f>'C. Details of Existing PSAs'!O26</f>
        <v>MWh</v>
      </c>
      <c r="I29" s="166">
        <f>IFERROR(IF($H29="MW",0,('DR_Contracted Energy'!I29/('DR_Contracted Energy'!I$130+'DR_Contracted Energy'!I$131))*'D. RPS Requirements per MP'!F$19),0)</f>
        <v>0</v>
      </c>
      <c r="J29" s="166">
        <f>IFERROR(IF($H29="MW",0,('DR_Contracted Energy'!J29/('DR_Contracted Energy'!J$130+'DR_Contracted Energy'!J$131))*'D. RPS Requirements per MP'!G$19),0)</f>
        <v>0</v>
      </c>
      <c r="K29" s="166">
        <f>IFERROR(IF($H29="MW",0,('DR_Contracted Energy'!K29/('DR_Contracted Energy'!K$130+'DR_Contracted Energy'!K$131))*'D. RPS Requirements per MP'!H$19),0)</f>
        <v>0</v>
      </c>
      <c r="L29" s="166">
        <f>IFERROR(IF($H29="MW",0,('DR_Contracted Energy'!L29/('DR_Contracted Energy'!L$130+'DR_Contracted Energy'!L$131))*'D. RPS Requirements per MP'!I$19),0)</f>
        <v>0</v>
      </c>
      <c r="M29" s="166">
        <f>IFERROR(IF($H29="MW",0,('DR_Contracted Energy'!M29/('DR_Contracted Energy'!M$130+'DR_Contracted Energy'!M$131))*'D. RPS Requirements per MP'!J$19),0)</f>
        <v>0</v>
      </c>
      <c r="N29" s="166">
        <f>IFERROR(IF($H29="MW",0,('DR_Contracted Energy'!N29/('DR_Contracted Energy'!N$130+'DR_Contracted Energy'!N$131))*'D. RPS Requirements per MP'!K$19),0)</f>
        <v>0</v>
      </c>
      <c r="O29" s="166">
        <f>IFERROR(IF($H29="MW",0,('DR_Contracted Energy'!O29/('DR_Contracted Energy'!O$130+'DR_Contracted Energy'!O$131))*'D. RPS Requirements per MP'!L$19),0)</f>
        <v>0</v>
      </c>
      <c r="P29" s="166">
        <f>IFERROR(IF($H29="MW",0,('DR_Contracted Energy'!P29/('DR_Contracted Energy'!P$130+'DR_Contracted Energy'!P$131))*'D. RPS Requirements per MP'!M$19),0)</f>
        <v>0</v>
      </c>
      <c r="Q29" s="166">
        <f>IFERROR(IF($H29="MW",0,('DR_Contracted Energy'!Q29/('DR_Contracted Energy'!Q$130+'DR_Contracted Energy'!Q$131))*'D. RPS Requirements per MP'!N$19),0)</f>
        <v>0</v>
      </c>
      <c r="R29" s="166">
        <f>IFERROR(IF($H29="MW",0,('DR_Contracted Energy'!R29/('DR_Contracted Energy'!R$130+'DR_Contracted Energy'!R$131))*'D. RPS Requirements per MP'!O$19),0)</f>
        <v>0</v>
      </c>
      <c r="S29" s="166">
        <f>IFERROR(IF($H29="MW",0,('DR_Contracted Energy'!S29/('DR_Contracted Energy'!S$130+'DR_Contracted Energy'!S$131))*'D. RPS Requirements per MP'!P$19),0)</f>
        <v>0</v>
      </c>
      <c r="T29" s="166">
        <f>IFERROR(IF($H29="MW",0,('DR_Contracted Energy'!T29/('DR_Contracted Energy'!T$130+'DR_Contracted Energy'!T$131))*'D. RPS Requirements per MP'!Q$19),0)</f>
        <v>0</v>
      </c>
      <c r="U29" s="166">
        <f>IFERROR(IF($H29="MW",0,('DR_Contracted Energy'!U29/('DR_Contracted Energy'!U$130+'DR_Contracted Energy'!U$131))*'D. RPS Requirements per MP'!R$19),0)</f>
        <v>0</v>
      </c>
      <c r="V29" s="166">
        <f>IFERROR(IF($H29="MW",0,('DR_Contracted Energy'!V29/('DR_Contracted Energy'!V$130+'DR_Contracted Energy'!V$131))*'D. RPS Requirements per MP'!S$19),0)</f>
        <v>0</v>
      </c>
      <c r="W29" s="166">
        <f>IFERROR(IF($H29="MW",0,('DR_Contracted Energy'!W29/('DR_Contracted Energy'!W$130+'DR_Contracted Energy'!W$131))*'D. RPS Requirements per MP'!T$19),0)</f>
        <v>0</v>
      </c>
      <c r="X29" s="166">
        <f>IFERROR(IF($H29="MW",0,('DR_Contracted Energy'!X29/('DR_Contracted Energy'!X$130+'DR_Contracted Energy'!X$131))*'D. RPS Requirements per MP'!U$19),0)</f>
        <v>0</v>
      </c>
      <c r="Y29" s="166">
        <f>IFERROR(IF($H29="MW",0,('DR_Contracted Energy'!Y29/('DR_Contracted Energy'!Y$130+'DR_Contracted Energy'!Y$131))*'D. RPS Requirements per MP'!V$19),0)</f>
        <v>0</v>
      </c>
      <c r="Z29" s="166">
        <f>IFERROR(IF($H29="MW",0,('DR_Contracted Energy'!Z29/('DR_Contracted Energy'!Z$130+'DR_Contracted Energy'!Z$131))*'D. RPS Requirements per MP'!W$19),0)</f>
        <v>0</v>
      </c>
      <c r="AA29" s="166">
        <f>IFERROR(IF($H29="MW",0,('DR_Contracted Energy'!AA29/('DR_Contracted Energy'!AA$130+'DR_Contracted Energy'!AA$131))*'D. RPS Requirements per MP'!X$19),0)</f>
        <v>0</v>
      </c>
      <c r="AB29" s="166">
        <f>IFERROR(IF($H29="MW",0,('DR_Contracted Energy'!AB29/('DR_Contracted Energy'!AB$130+'DR_Contracted Energy'!AB$131))*'D. RPS Requirements per MP'!Y$19),0)</f>
        <v>0</v>
      </c>
      <c r="AC29" s="166">
        <f>IFERROR(IF($H29="MW",0,('DR_Contracted Energy'!AC29/('DR_Contracted Energy'!AC$130+'DR_Contracted Energy'!AC$131))*'D. RPS Requirements per MP'!Z$19),0)</f>
        <v>0</v>
      </c>
      <c r="AD29" s="166"/>
      <c r="AE29" s="16" t="str">
        <f t="shared" si="0"/>
        <v>FALSE</v>
      </c>
    </row>
    <row r="30" spans="3:31" ht="28.8" x14ac:dyDescent="0.3">
      <c r="C30" s="7">
        <f>'C. Details of Existing PSAs'!C27</f>
        <v>11</v>
      </c>
      <c r="D30" s="146" t="str">
        <f>'C. Details of Existing PSAs'!D27</f>
        <v>Distribution Utility 1 (DU1)</v>
      </c>
      <c r="E30" s="146">
        <f>'C. Details of Existing PSAs'!E27</f>
        <v>0</v>
      </c>
      <c r="F30" s="108">
        <f>'C. Details of Existing PSAs'!F27</f>
        <v>0</v>
      </c>
      <c r="G30">
        <f>'C. Details of Existing PSAs'!G27</f>
        <v>0</v>
      </c>
      <c r="H30" s="16" t="str">
        <f>'C. Details of Existing PSAs'!O27</f>
        <v>MW</v>
      </c>
      <c r="I30" s="166">
        <f>IFERROR(IF($H30="MW",0,('DR_Contracted Energy'!I30/('DR_Contracted Energy'!I$130+'DR_Contracted Energy'!I$131))*'D. RPS Requirements per MP'!F$19),0)</f>
        <v>0</v>
      </c>
      <c r="J30" s="166">
        <f>IFERROR(IF($H30="MW",0,('DR_Contracted Energy'!J30/('DR_Contracted Energy'!J$130+'DR_Contracted Energy'!J$131))*'D. RPS Requirements per MP'!G$19),0)</f>
        <v>0</v>
      </c>
      <c r="K30" s="166">
        <f>IFERROR(IF($H30="MW",0,('DR_Contracted Energy'!K30/('DR_Contracted Energy'!K$130+'DR_Contracted Energy'!K$131))*'D. RPS Requirements per MP'!H$19),0)</f>
        <v>0</v>
      </c>
      <c r="L30" s="166">
        <f>IFERROR(IF($H30="MW",0,('DR_Contracted Energy'!L30/('DR_Contracted Energy'!L$130+'DR_Contracted Energy'!L$131))*'D. RPS Requirements per MP'!I$19),0)</f>
        <v>0</v>
      </c>
      <c r="M30" s="166">
        <f>IFERROR(IF($H30="MW",0,('DR_Contracted Energy'!M30/('DR_Contracted Energy'!M$130+'DR_Contracted Energy'!M$131))*'D. RPS Requirements per MP'!J$19),0)</f>
        <v>0</v>
      </c>
      <c r="N30" s="166">
        <f>IFERROR(IF($H30="MW",0,('DR_Contracted Energy'!N30/('DR_Contracted Energy'!N$130+'DR_Contracted Energy'!N$131))*'D. RPS Requirements per MP'!K$19),0)</f>
        <v>0</v>
      </c>
      <c r="O30" s="166">
        <f>IFERROR(IF($H30="MW",0,('DR_Contracted Energy'!O30/('DR_Contracted Energy'!O$130+'DR_Contracted Energy'!O$131))*'D. RPS Requirements per MP'!L$19),0)</f>
        <v>0</v>
      </c>
      <c r="P30" s="166">
        <f>IFERROR(IF($H30="MW",0,('DR_Contracted Energy'!P30/('DR_Contracted Energy'!P$130+'DR_Contracted Energy'!P$131))*'D. RPS Requirements per MP'!M$19),0)</f>
        <v>0</v>
      </c>
      <c r="Q30" s="166">
        <f>IFERROR(IF($H30="MW",0,('DR_Contracted Energy'!Q30/('DR_Contracted Energy'!Q$130+'DR_Contracted Energy'!Q$131))*'D. RPS Requirements per MP'!N$19),0)</f>
        <v>0</v>
      </c>
      <c r="R30" s="166">
        <f>IFERROR(IF($H30="MW",0,('DR_Contracted Energy'!R30/('DR_Contracted Energy'!R$130+'DR_Contracted Energy'!R$131))*'D. RPS Requirements per MP'!O$19),0)</f>
        <v>0</v>
      </c>
      <c r="S30" s="166">
        <f>IFERROR(IF($H30="MW",0,('DR_Contracted Energy'!S30/('DR_Contracted Energy'!S$130+'DR_Contracted Energy'!S$131))*'D. RPS Requirements per MP'!P$19),0)</f>
        <v>0</v>
      </c>
      <c r="T30" s="166">
        <f>IFERROR(IF($H30="MW",0,('DR_Contracted Energy'!T30/('DR_Contracted Energy'!T$130+'DR_Contracted Energy'!T$131))*'D. RPS Requirements per MP'!Q$19),0)</f>
        <v>0</v>
      </c>
      <c r="U30" s="166">
        <f>IFERROR(IF($H30="MW",0,('DR_Contracted Energy'!U30/('DR_Contracted Energy'!U$130+'DR_Contracted Energy'!U$131))*'D. RPS Requirements per MP'!R$19),0)</f>
        <v>0</v>
      </c>
      <c r="V30" s="166">
        <f>IFERROR(IF($H30="MW",0,('DR_Contracted Energy'!V30/('DR_Contracted Energy'!V$130+'DR_Contracted Energy'!V$131))*'D. RPS Requirements per MP'!S$19),0)</f>
        <v>0</v>
      </c>
      <c r="W30" s="166">
        <f>IFERROR(IF($H30="MW",0,('DR_Contracted Energy'!W30/('DR_Contracted Energy'!W$130+'DR_Contracted Energy'!W$131))*'D. RPS Requirements per MP'!T$19),0)</f>
        <v>0</v>
      </c>
      <c r="X30" s="166">
        <f>IFERROR(IF($H30="MW",0,('DR_Contracted Energy'!X30/('DR_Contracted Energy'!X$130+'DR_Contracted Energy'!X$131))*'D. RPS Requirements per MP'!U$19),0)</f>
        <v>0</v>
      </c>
      <c r="Y30" s="166">
        <f>IFERROR(IF($H30="MW",0,('DR_Contracted Energy'!Y30/('DR_Contracted Energy'!Y$130+'DR_Contracted Energy'!Y$131))*'D. RPS Requirements per MP'!V$19),0)</f>
        <v>0</v>
      </c>
      <c r="Z30" s="166">
        <f>IFERROR(IF($H30="MW",0,('DR_Contracted Energy'!Z30/('DR_Contracted Energy'!Z$130+'DR_Contracted Energy'!Z$131))*'D. RPS Requirements per MP'!W$19),0)</f>
        <v>0</v>
      </c>
      <c r="AA30" s="166">
        <f>IFERROR(IF($H30="MW",0,('DR_Contracted Energy'!AA30/('DR_Contracted Energy'!AA$130+'DR_Contracted Energy'!AA$131))*'D. RPS Requirements per MP'!X$19),0)</f>
        <v>0</v>
      </c>
      <c r="AB30" s="166">
        <f>IFERROR(IF($H30="MW",0,('DR_Contracted Energy'!AB30/('DR_Contracted Energy'!AB$130+'DR_Contracted Energy'!AB$131))*'D. RPS Requirements per MP'!Y$19),0)</f>
        <v>0</v>
      </c>
      <c r="AC30" s="166">
        <f>IFERROR(IF($H30="MW",0,('DR_Contracted Energy'!AC30/('DR_Contracted Energy'!AC$130+'DR_Contracted Energy'!AC$131))*'D. RPS Requirements per MP'!Z$19),0)</f>
        <v>0</v>
      </c>
      <c r="AD30" s="166"/>
      <c r="AE30" s="16" t="str">
        <f t="shared" si="0"/>
        <v>FALSE</v>
      </c>
    </row>
    <row r="31" spans="3:31" ht="28.8" x14ac:dyDescent="0.3">
      <c r="C31" s="7">
        <f t="shared" ref="C31:G31" si="10">C30</f>
        <v>11</v>
      </c>
      <c r="D31" s="146" t="str">
        <f t="shared" si="10"/>
        <v>Distribution Utility 1 (DU1)</v>
      </c>
      <c r="E31" s="146">
        <f t="shared" si="10"/>
        <v>0</v>
      </c>
      <c r="F31" s="108">
        <f t="shared" si="10"/>
        <v>0</v>
      </c>
      <c r="G31">
        <f t="shared" si="10"/>
        <v>0</v>
      </c>
      <c r="H31" s="16" t="str">
        <f>'C. Details of Existing PSAs'!O28</f>
        <v>MWh</v>
      </c>
      <c r="I31" s="166">
        <f>IFERROR(IF($H31="MW",0,('DR_Contracted Energy'!I31/('DR_Contracted Energy'!I$130+'DR_Contracted Energy'!I$131))*'D. RPS Requirements per MP'!F$19),0)</f>
        <v>0</v>
      </c>
      <c r="J31" s="166">
        <f>IFERROR(IF($H31="MW",0,('DR_Contracted Energy'!J31/('DR_Contracted Energy'!J$130+'DR_Contracted Energy'!J$131))*'D. RPS Requirements per MP'!G$19),0)</f>
        <v>0</v>
      </c>
      <c r="K31" s="166">
        <f>IFERROR(IF($H31="MW",0,('DR_Contracted Energy'!K31/('DR_Contracted Energy'!K$130+'DR_Contracted Energy'!K$131))*'D. RPS Requirements per MP'!H$19),0)</f>
        <v>0</v>
      </c>
      <c r="L31" s="166">
        <f>IFERROR(IF($H31="MW",0,('DR_Contracted Energy'!L31/('DR_Contracted Energy'!L$130+'DR_Contracted Energy'!L$131))*'D. RPS Requirements per MP'!I$19),0)</f>
        <v>0</v>
      </c>
      <c r="M31" s="166">
        <f>IFERROR(IF($H31="MW",0,('DR_Contracted Energy'!M31/('DR_Contracted Energy'!M$130+'DR_Contracted Energy'!M$131))*'D. RPS Requirements per MP'!J$19),0)</f>
        <v>0</v>
      </c>
      <c r="N31" s="166">
        <f>IFERROR(IF($H31="MW",0,('DR_Contracted Energy'!N31/('DR_Contracted Energy'!N$130+'DR_Contracted Energy'!N$131))*'D. RPS Requirements per MP'!K$19),0)</f>
        <v>0</v>
      </c>
      <c r="O31" s="166">
        <f>IFERROR(IF($H31="MW",0,('DR_Contracted Energy'!O31/('DR_Contracted Energy'!O$130+'DR_Contracted Energy'!O$131))*'D. RPS Requirements per MP'!L$19),0)</f>
        <v>0</v>
      </c>
      <c r="P31" s="166">
        <f>IFERROR(IF($H31="MW",0,('DR_Contracted Energy'!P31/('DR_Contracted Energy'!P$130+'DR_Contracted Energy'!P$131))*'D. RPS Requirements per MP'!M$19),0)</f>
        <v>0</v>
      </c>
      <c r="Q31" s="166">
        <f>IFERROR(IF($H31="MW",0,('DR_Contracted Energy'!Q31/('DR_Contracted Energy'!Q$130+'DR_Contracted Energy'!Q$131))*'D. RPS Requirements per MP'!N$19),0)</f>
        <v>0</v>
      </c>
      <c r="R31" s="166">
        <f>IFERROR(IF($H31="MW",0,('DR_Contracted Energy'!R31/('DR_Contracted Energy'!R$130+'DR_Contracted Energy'!R$131))*'D. RPS Requirements per MP'!O$19),0)</f>
        <v>0</v>
      </c>
      <c r="S31" s="166">
        <f>IFERROR(IF($H31="MW",0,('DR_Contracted Energy'!S31/('DR_Contracted Energy'!S$130+'DR_Contracted Energy'!S$131))*'D. RPS Requirements per MP'!P$19),0)</f>
        <v>0</v>
      </c>
      <c r="T31" s="166">
        <f>IFERROR(IF($H31="MW",0,('DR_Contracted Energy'!T31/('DR_Contracted Energy'!T$130+'DR_Contracted Energy'!T$131))*'D. RPS Requirements per MP'!Q$19),0)</f>
        <v>0</v>
      </c>
      <c r="U31" s="166">
        <f>IFERROR(IF($H31="MW",0,('DR_Contracted Energy'!U31/('DR_Contracted Energy'!U$130+'DR_Contracted Energy'!U$131))*'D. RPS Requirements per MP'!R$19),0)</f>
        <v>0</v>
      </c>
      <c r="V31" s="166">
        <f>IFERROR(IF($H31="MW",0,('DR_Contracted Energy'!V31/('DR_Contracted Energy'!V$130+'DR_Contracted Energy'!V$131))*'D. RPS Requirements per MP'!S$19),0)</f>
        <v>0</v>
      </c>
      <c r="W31" s="166">
        <f>IFERROR(IF($H31="MW",0,('DR_Contracted Energy'!W31/('DR_Contracted Energy'!W$130+'DR_Contracted Energy'!W$131))*'D. RPS Requirements per MP'!T$19),0)</f>
        <v>0</v>
      </c>
      <c r="X31" s="166">
        <f>IFERROR(IF($H31="MW",0,('DR_Contracted Energy'!X31/('DR_Contracted Energy'!X$130+'DR_Contracted Energy'!X$131))*'D. RPS Requirements per MP'!U$19),0)</f>
        <v>0</v>
      </c>
      <c r="Y31" s="166">
        <f>IFERROR(IF($H31="MW",0,('DR_Contracted Energy'!Y31/('DR_Contracted Energy'!Y$130+'DR_Contracted Energy'!Y$131))*'D. RPS Requirements per MP'!V$19),0)</f>
        <v>0</v>
      </c>
      <c r="Z31" s="166">
        <f>IFERROR(IF($H31="MW",0,('DR_Contracted Energy'!Z31/('DR_Contracted Energy'!Z$130+'DR_Contracted Energy'!Z$131))*'D. RPS Requirements per MP'!W$19),0)</f>
        <v>0</v>
      </c>
      <c r="AA31" s="166">
        <f>IFERROR(IF($H31="MW",0,('DR_Contracted Energy'!AA31/('DR_Contracted Energy'!AA$130+'DR_Contracted Energy'!AA$131))*'D. RPS Requirements per MP'!X$19),0)</f>
        <v>0</v>
      </c>
      <c r="AB31" s="166">
        <f>IFERROR(IF($H31="MW",0,('DR_Contracted Energy'!AB31/('DR_Contracted Energy'!AB$130+'DR_Contracted Energy'!AB$131))*'D. RPS Requirements per MP'!Y$19),0)</f>
        <v>0</v>
      </c>
      <c r="AC31" s="166">
        <f>IFERROR(IF($H31="MW",0,('DR_Contracted Energy'!AC31/('DR_Contracted Energy'!AC$130+'DR_Contracted Energy'!AC$131))*'D. RPS Requirements per MP'!Z$19),0)</f>
        <v>0</v>
      </c>
      <c r="AD31" s="166"/>
      <c r="AE31" s="16" t="str">
        <f t="shared" si="0"/>
        <v>FALSE</v>
      </c>
    </row>
    <row r="32" spans="3:31" ht="28.8" x14ac:dyDescent="0.3">
      <c r="C32" s="7">
        <f>'C. Details of Existing PSAs'!C29</f>
        <v>12</v>
      </c>
      <c r="D32" s="146" t="str">
        <f>'C. Details of Existing PSAs'!D29</f>
        <v>Distribution Utility 1 (DU1)</v>
      </c>
      <c r="E32" s="146">
        <f>'C. Details of Existing PSAs'!E29</f>
        <v>0</v>
      </c>
      <c r="F32" s="108">
        <f>'C. Details of Existing PSAs'!F29</f>
        <v>0</v>
      </c>
      <c r="G32">
        <f>'C. Details of Existing PSAs'!G29</f>
        <v>0</v>
      </c>
      <c r="H32" s="16" t="str">
        <f>'C. Details of Existing PSAs'!O29</f>
        <v>MW</v>
      </c>
      <c r="I32" s="166">
        <f>IFERROR(IF($H32="MW",0,('DR_Contracted Energy'!I32/('DR_Contracted Energy'!I$130+'DR_Contracted Energy'!I$131))*'D. RPS Requirements per MP'!F$19),0)</f>
        <v>0</v>
      </c>
      <c r="J32" s="166">
        <f>IFERROR(IF($H32="MW",0,('DR_Contracted Energy'!J32/('DR_Contracted Energy'!J$130+'DR_Contracted Energy'!J$131))*'D. RPS Requirements per MP'!G$19),0)</f>
        <v>0</v>
      </c>
      <c r="K32" s="166">
        <f>IFERROR(IF($H32="MW",0,('DR_Contracted Energy'!K32/('DR_Contracted Energy'!K$130+'DR_Contracted Energy'!K$131))*'D. RPS Requirements per MP'!H$19),0)</f>
        <v>0</v>
      </c>
      <c r="L32" s="166">
        <f>IFERROR(IF($H32="MW",0,('DR_Contracted Energy'!L32/('DR_Contracted Energy'!L$130+'DR_Contracted Energy'!L$131))*'D. RPS Requirements per MP'!I$19),0)</f>
        <v>0</v>
      </c>
      <c r="M32" s="166">
        <f>IFERROR(IF($H32="MW",0,('DR_Contracted Energy'!M32/('DR_Contracted Energy'!M$130+'DR_Contracted Energy'!M$131))*'D. RPS Requirements per MP'!J$19),0)</f>
        <v>0</v>
      </c>
      <c r="N32" s="166">
        <f>IFERROR(IF($H32="MW",0,('DR_Contracted Energy'!N32/('DR_Contracted Energy'!N$130+'DR_Contracted Energy'!N$131))*'D. RPS Requirements per MP'!K$19),0)</f>
        <v>0</v>
      </c>
      <c r="O32" s="166">
        <f>IFERROR(IF($H32="MW",0,('DR_Contracted Energy'!O32/('DR_Contracted Energy'!O$130+'DR_Contracted Energy'!O$131))*'D. RPS Requirements per MP'!L$19),0)</f>
        <v>0</v>
      </c>
      <c r="P32" s="166">
        <f>IFERROR(IF($H32="MW",0,('DR_Contracted Energy'!P32/('DR_Contracted Energy'!P$130+'DR_Contracted Energy'!P$131))*'D. RPS Requirements per MP'!M$19),0)</f>
        <v>0</v>
      </c>
      <c r="Q32" s="166">
        <f>IFERROR(IF($H32="MW",0,('DR_Contracted Energy'!Q32/('DR_Contracted Energy'!Q$130+'DR_Contracted Energy'!Q$131))*'D. RPS Requirements per MP'!N$19),0)</f>
        <v>0</v>
      </c>
      <c r="R32" s="166">
        <f>IFERROR(IF($H32="MW",0,('DR_Contracted Energy'!R32/('DR_Contracted Energy'!R$130+'DR_Contracted Energy'!R$131))*'D. RPS Requirements per MP'!O$19),0)</f>
        <v>0</v>
      </c>
      <c r="S32" s="166">
        <f>IFERROR(IF($H32="MW",0,('DR_Contracted Energy'!S32/('DR_Contracted Energy'!S$130+'DR_Contracted Energy'!S$131))*'D. RPS Requirements per MP'!P$19),0)</f>
        <v>0</v>
      </c>
      <c r="T32" s="166">
        <f>IFERROR(IF($H32="MW",0,('DR_Contracted Energy'!T32/('DR_Contracted Energy'!T$130+'DR_Contracted Energy'!T$131))*'D. RPS Requirements per MP'!Q$19),0)</f>
        <v>0</v>
      </c>
      <c r="U32" s="166">
        <f>IFERROR(IF($H32="MW",0,('DR_Contracted Energy'!U32/('DR_Contracted Energy'!U$130+'DR_Contracted Energy'!U$131))*'D. RPS Requirements per MP'!R$19),0)</f>
        <v>0</v>
      </c>
      <c r="V32" s="166">
        <f>IFERROR(IF($H32="MW",0,('DR_Contracted Energy'!V32/('DR_Contracted Energy'!V$130+'DR_Contracted Energy'!V$131))*'D. RPS Requirements per MP'!S$19),0)</f>
        <v>0</v>
      </c>
      <c r="W32" s="166">
        <f>IFERROR(IF($H32="MW",0,('DR_Contracted Energy'!W32/('DR_Contracted Energy'!W$130+'DR_Contracted Energy'!W$131))*'D. RPS Requirements per MP'!T$19),0)</f>
        <v>0</v>
      </c>
      <c r="X32" s="166">
        <f>IFERROR(IF($H32="MW",0,('DR_Contracted Energy'!X32/('DR_Contracted Energy'!X$130+'DR_Contracted Energy'!X$131))*'D. RPS Requirements per MP'!U$19),0)</f>
        <v>0</v>
      </c>
      <c r="Y32" s="166">
        <f>IFERROR(IF($H32="MW",0,('DR_Contracted Energy'!Y32/('DR_Contracted Energy'!Y$130+'DR_Contracted Energy'!Y$131))*'D. RPS Requirements per MP'!V$19),0)</f>
        <v>0</v>
      </c>
      <c r="Z32" s="166">
        <f>IFERROR(IF($H32="MW",0,('DR_Contracted Energy'!Z32/('DR_Contracted Energy'!Z$130+'DR_Contracted Energy'!Z$131))*'D. RPS Requirements per MP'!W$19),0)</f>
        <v>0</v>
      </c>
      <c r="AA32" s="166">
        <f>IFERROR(IF($H32="MW",0,('DR_Contracted Energy'!AA32/('DR_Contracted Energy'!AA$130+'DR_Contracted Energy'!AA$131))*'D. RPS Requirements per MP'!X$19),0)</f>
        <v>0</v>
      </c>
      <c r="AB32" s="166">
        <f>IFERROR(IF($H32="MW",0,('DR_Contracted Energy'!AB32/('DR_Contracted Energy'!AB$130+'DR_Contracted Energy'!AB$131))*'D. RPS Requirements per MP'!Y$19),0)</f>
        <v>0</v>
      </c>
      <c r="AC32" s="166">
        <f>IFERROR(IF($H32="MW",0,('DR_Contracted Energy'!AC32/('DR_Contracted Energy'!AC$130+'DR_Contracted Energy'!AC$131))*'D. RPS Requirements per MP'!Z$19),0)</f>
        <v>0</v>
      </c>
      <c r="AD32" s="166"/>
      <c r="AE32" s="16" t="str">
        <f t="shared" si="0"/>
        <v>FALSE</v>
      </c>
    </row>
    <row r="33" spans="3:31" ht="28.8" x14ac:dyDescent="0.3">
      <c r="C33" s="7">
        <f t="shared" ref="C33:G33" si="11">C32</f>
        <v>12</v>
      </c>
      <c r="D33" s="146" t="str">
        <f t="shared" si="11"/>
        <v>Distribution Utility 1 (DU1)</v>
      </c>
      <c r="E33" s="146">
        <f t="shared" si="11"/>
        <v>0</v>
      </c>
      <c r="F33" s="108">
        <f t="shared" si="11"/>
        <v>0</v>
      </c>
      <c r="G33">
        <f t="shared" si="11"/>
        <v>0</v>
      </c>
      <c r="H33" s="16" t="str">
        <f>'C. Details of Existing PSAs'!O30</f>
        <v>MWh</v>
      </c>
      <c r="I33" s="166">
        <f>IFERROR(IF($H33="MW",0,('DR_Contracted Energy'!I33/('DR_Contracted Energy'!I$130+'DR_Contracted Energy'!I$131))*'D. RPS Requirements per MP'!F$19),0)</f>
        <v>0</v>
      </c>
      <c r="J33" s="166">
        <f>IFERROR(IF($H33="MW",0,('DR_Contracted Energy'!J33/('DR_Contracted Energy'!J$130+'DR_Contracted Energy'!J$131))*'D. RPS Requirements per MP'!G$19),0)</f>
        <v>0</v>
      </c>
      <c r="K33" s="166">
        <f>IFERROR(IF($H33="MW",0,('DR_Contracted Energy'!K33/('DR_Contracted Energy'!K$130+'DR_Contracted Energy'!K$131))*'D. RPS Requirements per MP'!H$19),0)</f>
        <v>0</v>
      </c>
      <c r="L33" s="166">
        <f>IFERROR(IF($H33="MW",0,('DR_Contracted Energy'!L33/('DR_Contracted Energy'!L$130+'DR_Contracted Energy'!L$131))*'D. RPS Requirements per MP'!I$19),0)</f>
        <v>0</v>
      </c>
      <c r="M33" s="166">
        <f>IFERROR(IF($H33="MW",0,('DR_Contracted Energy'!M33/('DR_Contracted Energy'!M$130+'DR_Contracted Energy'!M$131))*'D. RPS Requirements per MP'!J$19),0)</f>
        <v>0</v>
      </c>
      <c r="N33" s="166">
        <f>IFERROR(IF($H33="MW",0,('DR_Contracted Energy'!N33/('DR_Contracted Energy'!N$130+'DR_Contracted Energy'!N$131))*'D. RPS Requirements per MP'!K$19),0)</f>
        <v>0</v>
      </c>
      <c r="O33" s="166">
        <f>IFERROR(IF($H33="MW",0,('DR_Contracted Energy'!O33/('DR_Contracted Energy'!O$130+'DR_Contracted Energy'!O$131))*'D. RPS Requirements per MP'!L$19),0)</f>
        <v>0</v>
      </c>
      <c r="P33" s="166">
        <f>IFERROR(IF($H33="MW",0,('DR_Contracted Energy'!P33/('DR_Contracted Energy'!P$130+'DR_Contracted Energy'!P$131))*'D. RPS Requirements per MP'!M$19),0)</f>
        <v>0</v>
      </c>
      <c r="Q33" s="166">
        <f>IFERROR(IF($H33="MW",0,('DR_Contracted Energy'!Q33/('DR_Contracted Energy'!Q$130+'DR_Contracted Energy'!Q$131))*'D. RPS Requirements per MP'!N$19),0)</f>
        <v>0</v>
      </c>
      <c r="R33" s="166">
        <f>IFERROR(IF($H33="MW",0,('DR_Contracted Energy'!R33/('DR_Contracted Energy'!R$130+'DR_Contracted Energy'!R$131))*'D. RPS Requirements per MP'!O$19),0)</f>
        <v>0</v>
      </c>
      <c r="S33" s="166">
        <f>IFERROR(IF($H33="MW",0,('DR_Contracted Energy'!S33/('DR_Contracted Energy'!S$130+'DR_Contracted Energy'!S$131))*'D. RPS Requirements per MP'!P$19),0)</f>
        <v>0</v>
      </c>
      <c r="T33" s="166">
        <f>IFERROR(IF($H33="MW",0,('DR_Contracted Energy'!T33/('DR_Contracted Energy'!T$130+'DR_Contracted Energy'!T$131))*'D. RPS Requirements per MP'!Q$19),0)</f>
        <v>0</v>
      </c>
      <c r="U33" s="166">
        <f>IFERROR(IF($H33="MW",0,('DR_Contracted Energy'!U33/('DR_Contracted Energy'!U$130+'DR_Contracted Energy'!U$131))*'D. RPS Requirements per MP'!R$19),0)</f>
        <v>0</v>
      </c>
      <c r="V33" s="166">
        <f>IFERROR(IF($H33="MW",0,('DR_Contracted Energy'!V33/('DR_Contracted Energy'!V$130+'DR_Contracted Energy'!V$131))*'D. RPS Requirements per MP'!S$19),0)</f>
        <v>0</v>
      </c>
      <c r="W33" s="166">
        <f>IFERROR(IF($H33="MW",0,('DR_Contracted Energy'!W33/('DR_Contracted Energy'!W$130+'DR_Contracted Energy'!W$131))*'D. RPS Requirements per MP'!T$19),0)</f>
        <v>0</v>
      </c>
      <c r="X33" s="166">
        <f>IFERROR(IF($H33="MW",0,('DR_Contracted Energy'!X33/('DR_Contracted Energy'!X$130+'DR_Contracted Energy'!X$131))*'D. RPS Requirements per MP'!U$19),0)</f>
        <v>0</v>
      </c>
      <c r="Y33" s="166">
        <f>IFERROR(IF($H33="MW",0,('DR_Contracted Energy'!Y33/('DR_Contracted Energy'!Y$130+'DR_Contracted Energy'!Y$131))*'D. RPS Requirements per MP'!V$19),0)</f>
        <v>0</v>
      </c>
      <c r="Z33" s="166">
        <f>IFERROR(IF($H33="MW",0,('DR_Contracted Energy'!Z33/('DR_Contracted Energy'!Z$130+'DR_Contracted Energy'!Z$131))*'D. RPS Requirements per MP'!W$19),0)</f>
        <v>0</v>
      </c>
      <c r="AA33" s="166">
        <f>IFERROR(IF($H33="MW",0,('DR_Contracted Energy'!AA33/('DR_Contracted Energy'!AA$130+'DR_Contracted Energy'!AA$131))*'D. RPS Requirements per MP'!X$19),0)</f>
        <v>0</v>
      </c>
      <c r="AB33" s="166">
        <f>IFERROR(IF($H33="MW",0,('DR_Contracted Energy'!AB33/('DR_Contracted Energy'!AB$130+'DR_Contracted Energy'!AB$131))*'D. RPS Requirements per MP'!Y$19),0)</f>
        <v>0</v>
      </c>
      <c r="AC33" s="166">
        <f>IFERROR(IF($H33="MW",0,('DR_Contracted Energy'!AC33/('DR_Contracted Energy'!AC$130+'DR_Contracted Energy'!AC$131))*'D. RPS Requirements per MP'!Z$19),0)</f>
        <v>0</v>
      </c>
      <c r="AD33" s="166"/>
      <c r="AE33" s="16" t="str">
        <f t="shared" si="0"/>
        <v>FALSE</v>
      </c>
    </row>
    <row r="34" spans="3:31" ht="28.8" x14ac:dyDescent="0.3">
      <c r="C34" s="7">
        <f>'C. Details of Existing PSAs'!C31</f>
        <v>13</v>
      </c>
      <c r="D34" s="146" t="str">
        <f>'C. Details of Existing PSAs'!D31</f>
        <v>Distribution Utility 1 (DU1)</v>
      </c>
      <c r="E34" s="146">
        <f>'C. Details of Existing PSAs'!E31</f>
        <v>0</v>
      </c>
      <c r="F34" s="108">
        <f>'C. Details of Existing PSAs'!F31</f>
        <v>0</v>
      </c>
      <c r="G34">
        <f>'C. Details of Existing PSAs'!G31</f>
        <v>0</v>
      </c>
      <c r="H34" s="16" t="str">
        <f>'C. Details of Existing PSAs'!O31</f>
        <v>MW</v>
      </c>
      <c r="I34" s="166">
        <f>IFERROR(IF($H34="MW",0,('DR_Contracted Energy'!I34/('DR_Contracted Energy'!I$130+'DR_Contracted Energy'!I$131))*'D. RPS Requirements per MP'!F$19),0)</f>
        <v>0</v>
      </c>
      <c r="J34" s="166">
        <f>IFERROR(IF($H34="MW",0,('DR_Contracted Energy'!J34/('DR_Contracted Energy'!J$130+'DR_Contracted Energy'!J$131))*'D. RPS Requirements per MP'!G$19),0)</f>
        <v>0</v>
      </c>
      <c r="K34" s="166">
        <f>IFERROR(IF($H34="MW",0,('DR_Contracted Energy'!K34/('DR_Contracted Energy'!K$130+'DR_Contracted Energy'!K$131))*'D. RPS Requirements per MP'!H$19),0)</f>
        <v>0</v>
      </c>
      <c r="L34" s="166">
        <f>IFERROR(IF($H34="MW",0,('DR_Contracted Energy'!L34/('DR_Contracted Energy'!L$130+'DR_Contracted Energy'!L$131))*'D. RPS Requirements per MP'!I$19),0)</f>
        <v>0</v>
      </c>
      <c r="M34" s="166">
        <f>IFERROR(IF($H34="MW",0,('DR_Contracted Energy'!M34/('DR_Contracted Energy'!M$130+'DR_Contracted Energy'!M$131))*'D. RPS Requirements per MP'!J$19),0)</f>
        <v>0</v>
      </c>
      <c r="N34" s="166">
        <f>IFERROR(IF($H34="MW",0,('DR_Contracted Energy'!N34/('DR_Contracted Energy'!N$130+'DR_Contracted Energy'!N$131))*'D. RPS Requirements per MP'!K$19),0)</f>
        <v>0</v>
      </c>
      <c r="O34" s="166">
        <f>IFERROR(IF($H34="MW",0,('DR_Contracted Energy'!O34/('DR_Contracted Energy'!O$130+'DR_Contracted Energy'!O$131))*'D. RPS Requirements per MP'!L$19),0)</f>
        <v>0</v>
      </c>
      <c r="P34" s="166">
        <f>IFERROR(IF($H34="MW",0,('DR_Contracted Energy'!P34/('DR_Contracted Energy'!P$130+'DR_Contracted Energy'!P$131))*'D. RPS Requirements per MP'!M$19),0)</f>
        <v>0</v>
      </c>
      <c r="Q34" s="166">
        <f>IFERROR(IF($H34="MW",0,('DR_Contracted Energy'!Q34/('DR_Contracted Energy'!Q$130+'DR_Contracted Energy'!Q$131))*'D. RPS Requirements per MP'!N$19),0)</f>
        <v>0</v>
      </c>
      <c r="R34" s="166">
        <f>IFERROR(IF($H34="MW",0,('DR_Contracted Energy'!R34/('DR_Contracted Energy'!R$130+'DR_Contracted Energy'!R$131))*'D. RPS Requirements per MP'!O$19),0)</f>
        <v>0</v>
      </c>
      <c r="S34" s="166">
        <f>IFERROR(IF($H34="MW",0,('DR_Contracted Energy'!S34/('DR_Contracted Energy'!S$130+'DR_Contracted Energy'!S$131))*'D. RPS Requirements per MP'!P$19),0)</f>
        <v>0</v>
      </c>
      <c r="T34" s="166">
        <f>IFERROR(IF($H34="MW",0,('DR_Contracted Energy'!T34/('DR_Contracted Energy'!T$130+'DR_Contracted Energy'!T$131))*'D. RPS Requirements per MP'!Q$19),0)</f>
        <v>0</v>
      </c>
      <c r="U34" s="166">
        <f>IFERROR(IF($H34="MW",0,('DR_Contracted Energy'!U34/('DR_Contracted Energy'!U$130+'DR_Contracted Energy'!U$131))*'D. RPS Requirements per MP'!R$19),0)</f>
        <v>0</v>
      </c>
      <c r="V34" s="166">
        <f>IFERROR(IF($H34="MW",0,('DR_Contracted Energy'!V34/('DR_Contracted Energy'!V$130+'DR_Contracted Energy'!V$131))*'D. RPS Requirements per MP'!S$19),0)</f>
        <v>0</v>
      </c>
      <c r="W34" s="166">
        <f>IFERROR(IF($H34="MW",0,('DR_Contracted Energy'!W34/('DR_Contracted Energy'!W$130+'DR_Contracted Energy'!W$131))*'D. RPS Requirements per MP'!T$19),0)</f>
        <v>0</v>
      </c>
      <c r="X34" s="166">
        <f>IFERROR(IF($H34="MW",0,('DR_Contracted Energy'!X34/('DR_Contracted Energy'!X$130+'DR_Contracted Energy'!X$131))*'D. RPS Requirements per MP'!U$19),0)</f>
        <v>0</v>
      </c>
      <c r="Y34" s="166">
        <f>IFERROR(IF($H34="MW",0,('DR_Contracted Energy'!Y34/('DR_Contracted Energy'!Y$130+'DR_Contracted Energy'!Y$131))*'D. RPS Requirements per MP'!V$19),0)</f>
        <v>0</v>
      </c>
      <c r="Z34" s="166">
        <f>IFERROR(IF($H34="MW",0,('DR_Contracted Energy'!Z34/('DR_Contracted Energy'!Z$130+'DR_Contracted Energy'!Z$131))*'D. RPS Requirements per MP'!W$19),0)</f>
        <v>0</v>
      </c>
      <c r="AA34" s="166">
        <f>IFERROR(IF($H34="MW",0,('DR_Contracted Energy'!AA34/('DR_Contracted Energy'!AA$130+'DR_Contracted Energy'!AA$131))*'D. RPS Requirements per MP'!X$19),0)</f>
        <v>0</v>
      </c>
      <c r="AB34" s="166">
        <f>IFERROR(IF($H34="MW",0,('DR_Contracted Energy'!AB34/('DR_Contracted Energy'!AB$130+'DR_Contracted Energy'!AB$131))*'D. RPS Requirements per MP'!Y$19),0)</f>
        <v>0</v>
      </c>
      <c r="AC34" s="166">
        <f>IFERROR(IF($H34="MW",0,('DR_Contracted Energy'!AC34/('DR_Contracted Energy'!AC$130+'DR_Contracted Energy'!AC$131))*'D. RPS Requirements per MP'!Z$19),0)</f>
        <v>0</v>
      </c>
      <c r="AD34" s="166"/>
      <c r="AE34" s="16" t="str">
        <f t="shared" si="0"/>
        <v>FALSE</v>
      </c>
    </row>
    <row r="35" spans="3:31" ht="28.8" x14ac:dyDescent="0.3">
      <c r="C35" s="7">
        <f t="shared" ref="C35:G35" si="12">C34</f>
        <v>13</v>
      </c>
      <c r="D35" s="146" t="str">
        <f t="shared" si="12"/>
        <v>Distribution Utility 1 (DU1)</v>
      </c>
      <c r="E35" s="146">
        <f t="shared" si="12"/>
        <v>0</v>
      </c>
      <c r="F35" s="108">
        <f t="shared" si="12"/>
        <v>0</v>
      </c>
      <c r="G35">
        <f t="shared" si="12"/>
        <v>0</v>
      </c>
      <c r="H35" s="16" t="str">
        <f>'C. Details of Existing PSAs'!O32</f>
        <v>MWh</v>
      </c>
      <c r="I35" s="166">
        <f>IFERROR(IF($H35="MW",0,('DR_Contracted Energy'!I35/('DR_Contracted Energy'!I$130+'DR_Contracted Energy'!I$131))*'D. RPS Requirements per MP'!F$19),0)</f>
        <v>0</v>
      </c>
      <c r="J35" s="166">
        <f>IFERROR(IF($H35="MW",0,('DR_Contracted Energy'!J35/('DR_Contracted Energy'!J$130+'DR_Contracted Energy'!J$131))*'D. RPS Requirements per MP'!G$19),0)</f>
        <v>0</v>
      </c>
      <c r="K35" s="166">
        <f>IFERROR(IF($H35="MW",0,('DR_Contracted Energy'!K35/('DR_Contracted Energy'!K$130+'DR_Contracted Energy'!K$131))*'D. RPS Requirements per MP'!H$19),0)</f>
        <v>0</v>
      </c>
      <c r="L35" s="166">
        <f>IFERROR(IF($H35="MW",0,('DR_Contracted Energy'!L35/('DR_Contracted Energy'!L$130+'DR_Contracted Energy'!L$131))*'D. RPS Requirements per MP'!I$19),0)</f>
        <v>0</v>
      </c>
      <c r="M35" s="166">
        <f>IFERROR(IF($H35="MW",0,('DR_Contracted Energy'!M35/('DR_Contracted Energy'!M$130+'DR_Contracted Energy'!M$131))*'D. RPS Requirements per MP'!J$19),0)</f>
        <v>0</v>
      </c>
      <c r="N35" s="166">
        <f>IFERROR(IF($H35="MW",0,('DR_Contracted Energy'!N35/('DR_Contracted Energy'!N$130+'DR_Contracted Energy'!N$131))*'D. RPS Requirements per MP'!K$19),0)</f>
        <v>0</v>
      </c>
      <c r="O35" s="166">
        <f>IFERROR(IF($H35="MW",0,('DR_Contracted Energy'!O35/('DR_Contracted Energy'!O$130+'DR_Contracted Energy'!O$131))*'D. RPS Requirements per MP'!L$19),0)</f>
        <v>0</v>
      </c>
      <c r="P35" s="166">
        <f>IFERROR(IF($H35="MW",0,('DR_Contracted Energy'!P35/('DR_Contracted Energy'!P$130+'DR_Contracted Energy'!P$131))*'D. RPS Requirements per MP'!M$19),0)</f>
        <v>0</v>
      </c>
      <c r="Q35" s="166">
        <f>IFERROR(IF($H35="MW",0,('DR_Contracted Energy'!Q35/('DR_Contracted Energy'!Q$130+'DR_Contracted Energy'!Q$131))*'D. RPS Requirements per MP'!N$19),0)</f>
        <v>0</v>
      </c>
      <c r="R35" s="166">
        <f>IFERROR(IF($H35="MW",0,('DR_Contracted Energy'!R35/('DR_Contracted Energy'!R$130+'DR_Contracted Energy'!R$131))*'D. RPS Requirements per MP'!O$19),0)</f>
        <v>0</v>
      </c>
      <c r="S35" s="166">
        <f>IFERROR(IF($H35="MW",0,('DR_Contracted Energy'!S35/('DR_Contracted Energy'!S$130+'DR_Contracted Energy'!S$131))*'D. RPS Requirements per MP'!P$19),0)</f>
        <v>0</v>
      </c>
      <c r="T35" s="166">
        <f>IFERROR(IF($H35="MW",0,('DR_Contracted Energy'!T35/('DR_Contracted Energy'!T$130+'DR_Contracted Energy'!T$131))*'D. RPS Requirements per MP'!Q$19),0)</f>
        <v>0</v>
      </c>
      <c r="U35" s="166">
        <f>IFERROR(IF($H35="MW",0,('DR_Contracted Energy'!U35/('DR_Contracted Energy'!U$130+'DR_Contracted Energy'!U$131))*'D. RPS Requirements per MP'!R$19),0)</f>
        <v>0</v>
      </c>
      <c r="V35" s="166">
        <f>IFERROR(IF($H35="MW",0,('DR_Contracted Energy'!V35/('DR_Contracted Energy'!V$130+'DR_Contracted Energy'!V$131))*'D. RPS Requirements per MP'!S$19),0)</f>
        <v>0</v>
      </c>
      <c r="W35" s="166">
        <f>IFERROR(IF($H35="MW",0,('DR_Contracted Energy'!W35/('DR_Contracted Energy'!W$130+'DR_Contracted Energy'!W$131))*'D. RPS Requirements per MP'!T$19),0)</f>
        <v>0</v>
      </c>
      <c r="X35" s="166">
        <f>IFERROR(IF($H35="MW",0,('DR_Contracted Energy'!X35/('DR_Contracted Energy'!X$130+'DR_Contracted Energy'!X$131))*'D. RPS Requirements per MP'!U$19),0)</f>
        <v>0</v>
      </c>
      <c r="Y35" s="166">
        <f>IFERROR(IF($H35="MW",0,('DR_Contracted Energy'!Y35/('DR_Contracted Energy'!Y$130+'DR_Contracted Energy'!Y$131))*'D. RPS Requirements per MP'!V$19),0)</f>
        <v>0</v>
      </c>
      <c r="Z35" s="166">
        <f>IFERROR(IF($H35="MW",0,('DR_Contracted Energy'!Z35/('DR_Contracted Energy'!Z$130+'DR_Contracted Energy'!Z$131))*'D. RPS Requirements per MP'!W$19),0)</f>
        <v>0</v>
      </c>
      <c r="AA35" s="166">
        <f>IFERROR(IF($H35="MW",0,('DR_Contracted Energy'!AA35/('DR_Contracted Energy'!AA$130+'DR_Contracted Energy'!AA$131))*'D. RPS Requirements per MP'!X$19),0)</f>
        <v>0</v>
      </c>
      <c r="AB35" s="166">
        <f>IFERROR(IF($H35="MW",0,('DR_Contracted Energy'!AB35/('DR_Contracted Energy'!AB$130+'DR_Contracted Energy'!AB$131))*'D. RPS Requirements per MP'!Y$19),0)</f>
        <v>0</v>
      </c>
      <c r="AC35" s="166">
        <f>IFERROR(IF($H35="MW",0,('DR_Contracted Energy'!AC35/('DR_Contracted Energy'!AC$130+'DR_Contracted Energy'!AC$131))*'D. RPS Requirements per MP'!Z$19),0)</f>
        <v>0</v>
      </c>
      <c r="AD35" s="166"/>
      <c r="AE35" s="16" t="str">
        <f t="shared" si="0"/>
        <v>FALSE</v>
      </c>
    </row>
    <row r="36" spans="3:31" ht="28.8" x14ac:dyDescent="0.3">
      <c r="C36" s="7">
        <f>'C. Details of Existing PSAs'!C33</f>
        <v>14</v>
      </c>
      <c r="D36" s="146" t="str">
        <f>'C. Details of Existing PSAs'!D33</f>
        <v>Distribution Utility 1 (DU1)</v>
      </c>
      <c r="E36" s="146">
        <f>'C. Details of Existing PSAs'!E33</f>
        <v>0</v>
      </c>
      <c r="F36" s="108">
        <f>'C. Details of Existing PSAs'!F33</f>
        <v>0</v>
      </c>
      <c r="G36">
        <f>'C. Details of Existing PSAs'!G33</f>
        <v>0</v>
      </c>
      <c r="H36" s="16" t="str">
        <f>'C. Details of Existing PSAs'!O33</f>
        <v>MW</v>
      </c>
      <c r="I36" s="166">
        <f>IFERROR(IF($H36="MW",0,('DR_Contracted Energy'!I36/('DR_Contracted Energy'!I$130+'DR_Contracted Energy'!I$131))*'D. RPS Requirements per MP'!F$19),0)</f>
        <v>0</v>
      </c>
      <c r="J36" s="166">
        <f>IFERROR(IF($H36="MW",0,('DR_Contracted Energy'!J36/('DR_Contracted Energy'!J$130+'DR_Contracted Energy'!J$131))*'D. RPS Requirements per MP'!G$19),0)</f>
        <v>0</v>
      </c>
      <c r="K36" s="166">
        <f>IFERROR(IF($H36="MW",0,('DR_Contracted Energy'!K36/('DR_Contracted Energy'!K$130+'DR_Contracted Energy'!K$131))*'D. RPS Requirements per MP'!H$19),0)</f>
        <v>0</v>
      </c>
      <c r="L36" s="166">
        <f>IFERROR(IF($H36="MW",0,('DR_Contracted Energy'!L36/('DR_Contracted Energy'!L$130+'DR_Contracted Energy'!L$131))*'D. RPS Requirements per MP'!I$19),0)</f>
        <v>0</v>
      </c>
      <c r="M36" s="166">
        <f>IFERROR(IF($H36="MW",0,('DR_Contracted Energy'!M36/('DR_Contracted Energy'!M$130+'DR_Contracted Energy'!M$131))*'D. RPS Requirements per MP'!J$19),0)</f>
        <v>0</v>
      </c>
      <c r="N36" s="166">
        <f>IFERROR(IF($H36="MW",0,('DR_Contracted Energy'!N36/('DR_Contracted Energy'!N$130+'DR_Contracted Energy'!N$131))*'D. RPS Requirements per MP'!K$19),0)</f>
        <v>0</v>
      </c>
      <c r="O36" s="166">
        <f>IFERROR(IF($H36="MW",0,('DR_Contracted Energy'!O36/('DR_Contracted Energy'!O$130+'DR_Contracted Energy'!O$131))*'D. RPS Requirements per MP'!L$19),0)</f>
        <v>0</v>
      </c>
      <c r="P36" s="166">
        <f>IFERROR(IF($H36="MW",0,('DR_Contracted Energy'!P36/('DR_Contracted Energy'!P$130+'DR_Contracted Energy'!P$131))*'D. RPS Requirements per MP'!M$19),0)</f>
        <v>0</v>
      </c>
      <c r="Q36" s="166">
        <f>IFERROR(IF($H36="MW",0,('DR_Contracted Energy'!Q36/('DR_Contracted Energy'!Q$130+'DR_Contracted Energy'!Q$131))*'D. RPS Requirements per MP'!N$19),0)</f>
        <v>0</v>
      </c>
      <c r="R36" s="166">
        <f>IFERROR(IF($H36="MW",0,('DR_Contracted Energy'!R36/('DR_Contracted Energy'!R$130+'DR_Contracted Energy'!R$131))*'D. RPS Requirements per MP'!O$19),0)</f>
        <v>0</v>
      </c>
      <c r="S36" s="166">
        <f>IFERROR(IF($H36="MW",0,('DR_Contracted Energy'!S36/('DR_Contracted Energy'!S$130+'DR_Contracted Energy'!S$131))*'D. RPS Requirements per MP'!P$19),0)</f>
        <v>0</v>
      </c>
      <c r="T36" s="166">
        <f>IFERROR(IF($H36="MW",0,('DR_Contracted Energy'!T36/('DR_Contracted Energy'!T$130+'DR_Contracted Energy'!T$131))*'D. RPS Requirements per MP'!Q$19),0)</f>
        <v>0</v>
      </c>
      <c r="U36" s="166">
        <f>IFERROR(IF($H36="MW",0,('DR_Contracted Energy'!U36/('DR_Contracted Energy'!U$130+'DR_Contracted Energy'!U$131))*'D. RPS Requirements per MP'!R$19),0)</f>
        <v>0</v>
      </c>
      <c r="V36" s="166">
        <f>IFERROR(IF($H36="MW",0,('DR_Contracted Energy'!V36/('DR_Contracted Energy'!V$130+'DR_Contracted Energy'!V$131))*'D. RPS Requirements per MP'!S$19),0)</f>
        <v>0</v>
      </c>
      <c r="W36" s="166">
        <f>IFERROR(IF($H36="MW",0,('DR_Contracted Energy'!W36/('DR_Contracted Energy'!W$130+'DR_Contracted Energy'!W$131))*'D. RPS Requirements per MP'!T$19),0)</f>
        <v>0</v>
      </c>
      <c r="X36" s="166">
        <f>IFERROR(IF($H36="MW",0,('DR_Contracted Energy'!X36/('DR_Contracted Energy'!X$130+'DR_Contracted Energy'!X$131))*'D. RPS Requirements per MP'!U$19),0)</f>
        <v>0</v>
      </c>
      <c r="Y36" s="166">
        <f>IFERROR(IF($H36="MW",0,('DR_Contracted Energy'!Y36/('DR_Contracted Energy'!Y$130+'DR_Contracted Energy'!Y$131))*'D. RPS Requirements per MP'!V$19),0)</f>
        <v>0</v>
      </c>
      <c r="Z36" s="166">
        <f>IFERROR(IF($H36="MW",0,('DR_Contracted Energy'!Z36/('DR_Contracted Energy'!Z$130+'DR_Contracted Energy'!Z$131))*'D. RPS Requirements per MP'!W$19),0)</f>
        <v>0</v>
      </c>
      <c r="AA36" s="166">
        <f>IFERROR(IF($H36="MW",0,('DR_Contracted Energy'!AA36/('DR_Contracted Energy'!AA$130+'DR_Contracted Energy'!AA$131))*'D. RPS Requirements per MP'!X$19),0)</f>
        <v>0</v>
      </c>
      <c r="AB36" s="166">
        <f>IFERROR(IF($H36="MW",0,('DR_Contracted Energy'!AB36/('DR_Contracted Energy'!AB$130+'DR_Contracted Energy'!AB$131))*'D. RPS Requirements per MP'!Y$19),0)</f>
        <v>0</v>
      </c>
      <c r="AC36" s="166">
        <f>IFERROR(IF($H36="MW",0,('DR_Contracted Energy'!AC36/('DR_Contracted Energy'!AC$130+'DR_Contracted Energy'!AC$131))*'D. RPS Requirements per MP'!Z$19),0)</f>
        <v>0</v>
      </c>
      <c r="AD36" s="166"/>
      <c r="AE36" s="16" t="str">
        <f t="shared" si="0"/>
        <v>FALSE</v>
      </c>
    </row>
    <row r="37" spans="3:31" ht="28.8" x14ac:dyDescent="0.3">
      <c r="C37" s="7">
        <f t="shared" ref="C37:G37" si="13">C36</f>
        <v>14</v>
      </c>
      <c r="D37" s="146" t="str">
        <f t="shared" si="13"/>
        <v>Distribution Utility 1 (DU1)</v>
      </c>
      <c r="E37" s="146">
        <f t="shared" si="13"/>
        <v>0</v>
      </c>
      <c r="F37" s="108">
        <f t="shared" si="13"/>
        <v>0</v>
      </c>
      <c r="G37">
        <f t="shared" si="13"/>
        <v>0</v>
      </c>
      <c r="H37" s="16" t="str">
        <f>'C. Details of Existing PSAs'!O34</f>
        <v>MWh</v>
      </c>
      <c r="I37" s="166">
        <f>IFERROR(IF($H37="MW",0,('DR_Contracted Energy'!I37/('DR_Contracted Energy'!I$130+'DR_Contracted Energy'!I$131))*'D. RPS Requirements per MP'!F$19),0)</f>
        <v>0</v>
      </c>
      <c r="J37" s="166">
        <f>IFERROR(IF($H37="MW",0,('DR_Contracted Energy'!J37/('DR_Contracted Energy'!J$130+'DR_Contracted Energy'!J$131))*'D. RPS Requirements per MP'!G$19),0)</f>
        <v>0</v>
      </c>
      <c r="K37" s="166">
        <f>IFERROR(IF($H37="MW",0,('DR_Contracted Energy'!K37/('DR_Contracted Energy'!K$130+'DR_Contracted Energy'!K$131))*'D. RPS Requirements per MP'!H$19),0)</f>
        <v>0</v>
      </c>
      <c r="L37" s="166">
        <f>IFERROR(IF($H37="MW",0,('DR_Contracted Energy'!L37/('DR_Contracted Energy'!L$130+'DR_Contracted Energy'!L$131))*'D. RPS Requirements per MP'!I$19),0)</f>
        <v>0</v>
      </c>
      <c r="M37" s="166">
        <f>IFERROR(IF($H37="MW",0,('DR_Contracted Energy'!M37/('DR_Contracted Energy'!M$130+'DR_Contracted Energy'!M$131))*'D. RPS Requirements per MP'!J$19),0)</f>
        <v>0</v>
      </c>
      <c r="N37" s="166">
        <f>IFERROR(IF($H37="MW",0,('DR_Contracted Energy'!N37/('DR_Contracted Energy'!N$130+'DR_Contracted Energy'!N$131))*'D. RPS Requirements per MP'!K$19),0)</f>
        <v>0</v>
      </c>
      <c r="O37" s="166">
        <f>IFERROR(IF($H37="MW",0,('DR_Contracted Energy'!O37/('DR_Contracted Energy'!O$130+'DR_Contracted Energy'!O$131))*'D. RPS Requirements per MP'!L$19),0)</f>
        <v>0</v>
      </c>
      <c r="P37" s="166">
        <f>IFERROR(IF($H37="MW",0,('DR_Contracted Energy'!P37/('DR_Contracted Energy'!P$130+'DR_Contracted Energy'!P$131))*'D. RPS Requirements per MP'!M$19),0)</f>
        <v>0</v>
      </c>
      <c r="Q37" s="166">
        <f>IFERROR(IF($H37="MW",0,('DR_Contracted Energy'!Q37/('DR_Contracted Energy'!Q$130+'DR_Contracted Energy'!Q$131))*'D. RPS Requirements per MP'!N$19),0)</f>
        <v>0</v>
      </c>
      <c r="R37" s="166">
        <f>IFERROR(IF($H37="MW",0,('DR_Contracted Energy'!R37/('DR_Contracted Energy'!R$130+'DR_Contracted Energy'!R$131))*'D. RPS Requirements per MP'!O$19),0)</f>
        <v>0</v>
      </c>
      <c r="S37" s="166">
        <f>IFERROR(IF($H37="MW",0,('DR_Contracted Energy'!S37/('DR_Contracted Energy'!S$130+'DR_Contracted Energy'!S$131))*'D. RPS Requirements per MP'!P$19),0)</f>
        <v>0</v>
      </c>
      <c r="T37" s="166">
        <f>IFERROR(IF($H37="MW",0,('DR_Contracted Energy'!T37/('DR_Contracted Energy'!T$130+'DR_Contracted Energy'!T$131))*'D. RPS Requirements per MP'!Q$19),0)</f>
        <v>0</v>
      </c>
      <c r="U37" s="166">
        <f>IFERROR(IF($H37="MW",0,('DR_Contracted Energy'!U37/('DR_Contracted Energy'!U$130+'DR_Contracted Energy'!U$131))*'D. RPS Requirements per MP'!R$19),0)</f>
        <v>0</v>
      </c>
      <c r="V37" s="166">
        <f>IFERROR(IF($H37="MW",0,('DR_Contracted Energy'!V37/('DR_Contracted Energy'!V$130+'DR_Contracted Energy'!V$131))*'D. RPS Requirements per MP'!S$19),0)</f>
        <v>0</v>
      </c>
      <c r="W37" s="166">
        <f>IFERROR(IF($H37="MW",0,('DR_Contracted Energy'!W37/('DR_Contracted Energy'!W$130+'DR_Contracted Energy'!W$131))*'D. RPS Requirements per MP'!T$19),0)</f>
        <v>0</v>
      </c>
      <c r="X37" s="166">
        <f>IFERROR(IF($H37="MW",0,('DR_Contracted Energy'!X37/('DR_Contracted Energy'!X$130+'DR_Contracted Energy'!X$131))*'D. RPS Requirements per MP'!U$19),0)</f>
        <v>0</v>
      </c>
      <c r="Y37" s="166">
        <f>IFERROR(IF($H37="MW",0,('DR_Contracted Energy'!Y37/('DR_Contracted Energy'!Y$130+'DR_Contracted Energy'!Y$131))*'D. RPS Requirements per MP'!V$19),0)</f>
        <v>0</v>
      </c>
      <c r="Z37" s="166">
        <f>IFERROR(IF($H37="MW",0,('DR_Contracted Energy'!Z37/('DR_Contracted Energy'!Z$130+'DR_Contracted Energy'!Z$131))*'D. RPS Requirements per MP'!W$19),0)</f>
        <v>0</v>
      </c>
      <c r="AA37" s="166">
        <f>IFERROR(IF($H37="MW",0,('DR_Contracted Energy'!AA37/('DR_Contracted Energy'!AA$130+'DR_Contracted Energy'!AA$131))*'D. RPS Requirements per MP'!X$19),0)</f>
        <v>0</v>
      </c>
      <c r="AB37" s="166">
        <f>IFERROR(IF($H37="MW",0,('DR_Contracted Energy'!AB37/('DR_Contracted Energy'!AB$130+'DR_Contracted Energy'!AB$131))*'D. RPS Requirements per MP'!Y$19),0)</f>
        <v>0</v>
      </c>
      <c r="AC37" s="166">
        <f>IFERROR(IF($H37="MW",0,('DR_Contracted Energy'!AC37/('DR_Contracted Energy'!AC$130+'DR_Contracted Energy'!AC$131))*'D. RPS Requirements per MP'!Z$19),0)</f>
        <v>0</v>
      </c>
      <c r="AD37" s="166"/>
      <c r="AE37" s="16" t="str">
        <f t="shared" si="0"/>
        <v>FALSE</v>
      </c>
    </row>
    <row r="38" spans="3:31" ht="28.8" x14ac:dyDescent="0.3">
      <c r="C38" s="7">
        <f>'C. Details of Existing PSAs'!C35</f>
        <v>15</v>
      </c>
      <c r="D38" s="146" t="str">
        <f>'C. Details of Existing PSAs'!D35</f>
        <v>Distribution Utility 1 (DU1)</v>
      </c>
      <c r="E38" s="146">
        <f>'C. Details of Existing PSAs'!E35</f>
        <v>0</v>
      </c>
      <c r="F38" s="108">
        <f>'C. Details of Existing PSAs'!F35</f>
        <v>0</v>
      </c>
      <c r="G38">
        <f>'C. Details of Existing PSAs'!G35</f>
        <v>0</v>
      </c>
      <c r="H38" s="16" t="str">
        <f>'C. Details of Existing PSAs'!O35</f>
        <v>MW</v>
      </c>
      <c r="I38" s="166">
        <f>IFERROR(IF($H38="MW",0,('DR_Contracted Energy'!I38/('DR_Contracted Energy'!I$130+'DR_Contracted Energy'!I$131))*'D. RPS Requirements per MP'!F$19),0)</f>
        <v>0</v>
      </c>
      <c r="J38" s="166">
        <f>IFERROR(IF($H38="MW",0,('DR_Contracted Energy'!J38/('DR_Contracted Energy'!J$130+'DR_Contracted Energy'!J$131))*'D. RPS Requirements per MP'!G$19),0)</f>
        <v>0</v>
      </c>
      <c r="K38" s="166">
        <f>IFERROR(IF($H38="MW",0,('DR_Contracted Energy'!K38/('DR_Contracted Energy'!K$130+'DR_Contracted Energy'!K$131))*'D. RPS Requirements per MP'!H$19),0)</f>
        <v>0</v>
      </c>
      <c r="L38" s="166">
        <f>IFERROR(IF($H38="MW",0,('DR_Contracted Energy'!L38/('DR_Contracted Energy'!L$130+'DR_Contracted Energy'!L$131))*'D. RPS Requirements per MP'!I$19),0)</f>
        <v>0</v>
      </c>
      <c r="M38" s="166">
        <f>IFERROR(IF($H38="MW",0,('DR_Contracted Energy'!M38/('DR_Contracted Energy'!M$130+'DR_Contracted Energy'!M$131))*'D. RPS Requirements per MP'!J$19),0)</f>
        <v>0</v>
      </c>
      <c r="N38" s="166">
        <f>IFERROR(IF($H38="MW",0,('DR_Contracted Energy'!N38/('DR_Contracted Energy'!N$130+'DR_Contracted Energy'!N$131))*'D. RPS Requirements per MP'!K$19),0)</f>
        <v>0</v>
      </c>
      <c r="O38" s="166">
        <f>IFERROR(IF($H38="MW",0,('DR_Contracted Energy'!O38/('DR_Contracted Energy'!O$130+'DR_Contracted Energy'!O$131))*'D. RPS Requirements per MP'!L$19),0)</f>
        <v>0</v>
      </c>
      <c r="P38" s="166">
        <f>IFERROR(IF($H38="MW",0,('DR_Contracted Energy'!P38/('DR_Contracted Energy'!P$130+'DR_Contracted Energy'!P$131))*'D. RPS Requirements per MP'!M$19),0)</f>
        <v>0</v>
      </c>
      <c r="Q38" s="166">
        <f>IFERROR(IF($H38="MW",0,('DR_Contracted Energy'!Q38/('DR_Contracted Energy'!Q$130+'DR_Contracted Energy'!Q$131))*'D. RPS Requirements per MP'!N$19),0)</f>
        <v>0</v>
      </c>
      <c r="R38" s="166">
        <f>IFERROR(IF($H38="MW",0,('DR_Contracted Energy'!R38/('DR_Contracted Energy'!R$130+'DR_Contracted Energy'!R$131))*'D. RPS Requirements per MP'!O$19),0)</f>
        <v>0</v>
      </c>
      <c r="S38" s="166">
        <f>IFERROR(IF($H38="MW",0,('DR_Contracted Energy'!S38/('DR_Contracted Energy'!S$130+'DR_Contracted Energy'!S$131))*'D. RPS Requirements per MP'!P$19),0)</f>
        <v>0</v>
      </c>
      <c r="T38" s="166">
        <f>IFERROR(IF($H38="MW",0,('DR_Contracted Energy'!T38/('DR_Contracted Energy'!T$130+'DR_Contracted Energy'!T$131))*'D. RPS Requirements per MP'!Q$19),0)</f>
        <v>0</v>
      </c>
      <c r="U38" s="166">
        <f>IFERROR(IF($H38="MW",0,('DR_Contracted Energy'!U38/('DR_Contracted Energy'!U$130+'DR_Contracted Energy'!U$131))*'D. RPS Requirements per MP'!R$19),0)</f>
        <v>0</v>
      </c>
      <c r="V38" s="166">
        <f>IFERROR(IF($H38="MW",0,('DR_Contracted Energy'!V38/('DR_Contracted Energy'!V$130+'DR_Contracted Energy'!V$131))*'D. RPS Requirements per MP'!S$19),0)</f>
        <v>0</v>
      </c>
      <c r="W38" s="166">
        <f>IFERROR(IF($H38="MW",0,('DR_Contracted Energy'!W38/('DR_Contracted Energy'!W$130+'DR_Contracted Energy'!W$131))*'D. RPS Requirements per MP'!T$19),0)</f>
        <v>0</v>
      </c>
      <c r="X38" s="166">
        <f>IFERROR(IF($H38="MW",0,('DR_Contracted Energy'!X38/('DR_Contracted Energy'!X$130+'DR_Contracted Energy'!X$131))*'D. RPS Requirements per MP'!U$19),0)</f>
        <v>0</v>
      </c>
      <c r="Y38" s="166">
        <f>IFERROR(IF($H38="MW",0,('DR_Contracted Energy'!Y38/('DR_Contracted Energy'!Y$130+'DR_Contracted Energy'!Y$131))*'D. RPS Requirements per MP'!V$19),0)</f>
        <v>0</v>
      </c>
      <c r="Z38" s="166">
        <f>IFERROR(IF($H38="MW",0,('DR_Contracted Energy'!Z38/('DR_Contracted Energy'!Z$130+'DR_Contracted Energy'!Z$131))*'D. RPS Requirements per MP'!W$19),0)</f>
        <v>0</v>
      </c>
      <c r="AA38" s="166">
        <f>IFERROR(IF($H38="MW",0,('DR_Contracted Energy'!AA38/('DR_Contracted Energy'!AA$130+'DR_Contracted Energy'!AA$131))*'D. RPS Requirements per MP'!X$19),0)</f>
        <v>0</v>
      </c>
      <c r="AB38" s="166">
        <f>IFERROR(IF($H38="MW",0,('DR_Contracted Energy'!AB38/('DR_Contracted Energy'!AB$130+'DR_Contracted Energy'!AB$131))*'D. RPS Requirements per MP'!Y$19),0)</f>
        <v>0</v>
      </c>
      <c r="AC38" s="166">
        <f>IFERROR(IF($H38="MW",0,('DR_Contracted Energy'!AC38/('DR_Contracted Energy'!AC$130+'DR_Contracted Energy'!AC$131))*'D. RPS Requirements per MP'!Z$19),0)</f>
        <v>0</v>
      </c>
      <c r="AD38" s="166"/>
      <c r="AE38" s="16" t="str">
        <f t="shared" si="0"/>
        <v>FALSE</v>
      </c>
    </row>
    <row r="39" spans="3:31" ht="28.8" x14ac:dyDescent="0.3">
      <c r="C39" s="7">
        <f t="shared" ref="C39:G39" si="14">C38</f>
        <v>15</v>
      </c>
      <c r="D39" s="146" t="str">
        <f t="shared" si="14"/>
        <v>Distribution Utility 1 (DU1)</v>
      </c>
      <c r="E39" s="146">
        <f t="shared" si="14"/>
        <v>0</v>
      </c>
      <c r="F39" s="108">
        <f t="shared" si="14"/>
        <v>0</v>
      </c>
      <c r="G39">
        <f t="shared" si="14"/>
        <v>0</v>
      </c>
      <c r="H39" s="16" t="str">
        <f>'C. Details of Existing PSAs'!O36</f>
        <v>MWh</v>
      </c>
      <c r="I39" s="166">
        <f>IFERROR(IF($H39="MW",0,('DR_Contracted Energy'!I39/('DR_Contracted Energy'!I$130+'DR_Contracted Energy'!I$131))*'D. RPS Requirements per MP'!F$19),0)</f>
        <v>0</v>
      </c>
      <c r="J39" s="166">
        <f>IFERROR(IF($H39="MW",0,('DR_Contracted Energy'!J39/('DR_Contracted Energy'!J$130+'DR_Contracted Energy'!J$131))*'D. RPS Requirements per MP'!G$19),0)</f>
        <v>0</v>
      </c>
      <c r="K39" s="166">
        <f>IFERROR(IF($H39="MW",0,('DR_Contracted Energy'!K39/('DR_Contracted Energy'!K$130+'DR_Contracted Energy'!K$131))*'D. RPS Requirements per MP'!H$19),0)</f>
        <v>0</v>
      </c>
      <c r="L39" s="166">
        <f>IFERROR(IF($H39="MW",0,('DR_Contracted Energy'!L39/('DR_Contracted Energy'!L$130+'DR_Contracted Energy'!L$131))*'D. RPS Requirements per MP'!I$19),0)</f>
        <v>0</v>
      </c>
      <c r="M39" s="166">
        <f>IFERROR(IF($H39="MW",0,('DR_Contracted Energy'!M39/('DR_Contracted Energy'!M$130+'DR_Contracted Energy'!M$131))*'D. RPS Requirements per MP'!J$19),0)</f>
        <v>0</v>
      </c>
      <c r="N39" s="166">
        <f>IFERROR(IF($H39="MW",0,('DR_Contracted Energy'!N39/('DR_Contracted Energy'!N$130+'DR_Contracted Energy'!N$131))*'D. RPS Requirements per MP'!K$19),0)</f>
        <v>0</v>
      </c>
      <c r="O39" s="166">
        <f>IFERROR(IF($H39="MW",0,('DR_Contracted Energy'!O39/('DR_Contracted Energy'!O$130+'DR_Contracted Energy'!O$131))*'D. RPS Requirements per MP'!L$19),0)</f>
        <v>0</v>
      </c>
      <c r="P39" s="166">
        <f>IFERROR(IF($H39="MW",0,('DR_Contracted Energy'!P39/('DR_Contracted Energy'!P$130+'DR_Contracted Energy'!P$131))*'D. RPS Requirements per MP'!M$19),0)</f>
        <v>0</v>
      </c>
      <c r="Q39" s="166">
        <f>IFERROR(IF($H39="MW",0,('DR_Contracted Energy'!Q39/('DR_Contracted Energy'!Q$130+'DR_Contracted Energy'!Q$131))*'D. RPS Requirements per MP'!N$19),0)</f>
        <v>0</v>
      </c>
      <c r="R39" s="166">
        <f>IFERROR(IF($H39="MW",0,('DR_Contracted Energy'!R39/('DR_Contracted Energy'!R$130+'DR_Contracted Energy'!R$131))*'D. RPS Requirements per MP'!O$19),0)</f>
        <v>0</v>
      </c>
      <c r="S39" s="166">
        <f>IFERROR(IF($H39="MW",0,('DR_Contracted Energy'!S39/('DR_Contracted Energy'!S$130+'DR_Contracted Energy'!S$131))*'D. RPS Requirements per MP'!P$19),0)</f>
        <v>0</v>
      </c>
      <c r="T39" s="166">
        <f>IFERROR(IF($H39="MW",0,('DR_Contracted Energy'!T39/('DR_Contracted Energy'!T$130+'DR_Contracted Energy'!T$131))*'D. RPS Requirements per MP'!Q$19),0)</f>
        <v>0</v>
      </c>
      <c r="U39" s="166">
        <f>IFERROR(IF($H39="MW",0,('DR_Contracted Energy'!U39/('DR_Contracted Energy'!U$130+'DR_Contracted Energy'!U$131))*'D. RPS Requirements per MP'!R$19),0)</f>
        <v>0</v>
      </c>
      <c r="V39" s="166">
        <f>IFERROR(IF($H39="MW",0,('DR_Contracted Energy'!V39/('DR_Contracted Energy'!V$130+'DR_Contracted Energy'!V$131))*'D. RPS Requirements per MP'!S$19),0)</f>
        <v>0</v>
      </c>
      <c r="W39" s="166">
        <f>IFERROR(IF($H39="MW",0,('DR_Contracted Energy'!W39/('DR_Contracted Energy'!W$130+'DR_Contracted Energy'!W$131))*'D. RPS Requirements per MP'!T$19),0)</f>
        <v>0</v>
      </c>
      <c r="X39" s="166">
        <f>IFERROR(IF($H39="MW",0,('DR_Contracted Energy'!X39/('DR_Contracted Energy'!X$130+'DR_Contracted Energy'!X$131))*'D. RPS Requirements per MP'!U$19),0)</f>
        <v>0</v>
      </c>
      <c r="Y39" s="166">
        <f>IFERROR(IF($H39="MW",0,('DR_Contracted Energy'!Y39/('DR_Contracted Energy'!Y$130+'DR_Contracted Energy'!Y$131))*'D. RPS Requirements per MP'!V$19),0)</f>
        <v>0</v>
      </c>
      <c r="Z39" s="166">
        <f>IFERROR(IF($H39="MW",0,('DR_Contracted Energy'!Z39/('DR_Contracted Energy'!Z$130+'DR_Contracted Energy'!Z$131))*'D. RPS Requirements per MP'!W$19),0)</f>
        <v>0</v>
      </c>
      <c r="AA39" s="166">
        <f>IFERROR(IF($H39="MW",0,('DR_Contracted Energy'!AA39/('DR_Contracted Energy'!AA$130+'DR_Contracted Energy'!AA$131))*'D. RPS Requirements per MP'!X$19),0)</f>
        <v>0</v>
      </c>
      <c r="AB39" s="166">
        <f>IFERROR(IF($H39="MW",0,('DR_Contracted Energy'!AB39/('DR_Contracted Energy'!AB$130+'DR_Contracted Energy'!AB$131))*'D. RPS Requirements per MP'!Y$19),0)</f>
        <v>0</v>
      </c>
      <c r="AC39" s="166">
        <f>IFERROR(IF($H39="MW",0,('DR_Contracted Energy'!AC39/('DR_Contracted Energy'!AC$130+'DR_Contracted Energy'!AC$131))*'D. RPS Requirements per MP'!Z$19),0)</f>
        <v>0</v>
      </c>
      <c r="AD39" s="166"/>
      <c r="AE39" s="16" t="str">
        <f t="shared" si="0"/>
        <v>FALSE</v>
      </c>
    </row>
    <row r="40" spans="3:31" ht="28.8" x14ac:dyDescent="0.3">
      <c r="C40" s="7">
        <f>'C. Details of Existing PSAs'!C37</f>
        <v>16</v>
      </c>
      <c r="D40" s="146" t="str">
        <f>'C. Details of Existing PSAs'!D37</f>
        <v>Distribution Utility 1 (DU1)</v>
      </c>
      <c r="E40" s="146">
        <f>'C. Details of Existing PSAs'!E37</f>
        <v>0</v>
      </c>
      <c r="F40" s="108">
        <f>'C. Details of Existing PSAs'!F37</f>
        <v>0</v>
      </c>
      <c r="G40">
        <f>'C. Details of Existing PSAs'!G37</f>
        <v>0</v>
      </c>
      <c r="H40" s="16" t="str">
        <f>'C. Details of Existing PSAs'!O37</f>
        <v>MW</v>
      </c>
      <c r="I40" s="166">
        <f>IFERROR(IF($H40="MW",0,('DR_Contracted Energy'!I40/('DR_Contracted Energy'!I$130+'DR_Contracted Energy'!I$131))*'D. RPS Requirements per MP'!F$19),0)</f>
        <v>0</v>
      </c>
      <c r="J40" s="166">
        <f>IFERROR(IF($H40="MW",0,('DR_Contracted Energy'!J40/('DR_Contracted Energy'!J$130+'DR_Contracted Energy'!J$131))*'D. RPS Requirements per MP'!G$19),0)</f>
        <v>0</v>
      </c>
      <c r="K40" s="166">
        <f>IFERROR(IF($H40="MW",0,('DR_Contracted Energy'!K40/('DR_Contracted Energy'!K$130+'DR_Contracted Energy'!K$131))*'D. RPS Requirements per MP'!H$19),0)</f>
        <v>0</v>
      </c>
      <c r="L40" s="166">
        <f>IFERROR(IF($H40="MW",0,('DR_Contracted Energy'!L40/('DR_Contracted Energy'!L$130+'DR_Contracted Energy'!L$131))*'D. RPS Requirements per MP'!I$19),0)</f>
        <v>0</v>
      </c>
      <c r="M40" s="166">
        <f>IFERROR(IF($H40="MW",0,('DR_Contracted Energy'!M40/('DR_Contracted Energy'!M$130+'DR_Contracted Energy'!M$131))*'D. RPS Requirements per MP'!J$19),0)</f>
        <v>0</v>
      </c>
      <c r="N40" s="166">
        <f>IFERROR(IF($H40="MW",0,('DR_Contracted Energy'!N40/('DR_Contracted Energy'!N$130+'DR_Contracted Energy'!N$131))*'D. RPS Requirements per MP'!K$19),0)</f>
        <v>0</v>
      </c>
      <c r="O40" s="166">
        <f>IFERROR(IF($H40="MW",0,('DR_Contracted Energy'!O40/('DR_Contracted Energy'!O$130+'DR_Contracted Energy'!O$131))*'D. RPS Requirements per MP'!L$19),0)</f>
        <v>0</v>
      </c>
      <c r="P40" s="166">
        <f>IFERROR(IF($H40="MW",0,('DR_Contracted Energy'!P40/('DR_Contracted Energy'!P$130+'DR_Contracted Energy'!P$131))*'D. RPS Requirements per MP'!M$19),0)</f>
        <v>0</v>
      </c>
      <c r="Q40" s="166">
        <f>IFERROR(IF($H40="MW",0,('DR_Contracted Energy'!Q40/('DR_Contracted Energy'!Q$130+'DR_Contracted Energy'!Q$131))*'D. RPS Requirements per MP'!N$19),0)</f>
        <v>0</v>
      </c>
      <c r="R40" s="166">
        <f>IFERROR(IF($H40="MW",0,('DR_Contracted Energy'!R40/('DR_Contracted Energy'!R$130+'DR_Contracted Energy'!R$131))*'D. RPS Requirements per MP'!O$19),0)</f>
        <v>0</v>
      </c>
      <c r="S40" s="166">
        <f>IFERROR(IF($H40="MW",0,('DR_Contracted Energy'!S40/('DR_Contracted Energy'!S$130+'DR_Contracted Energy'!S$131))*'D. RPS Requirements per MP'!P$19),0)</f>
        <v>0</v>
      </c>
      <c r="T40" s="166">
        <f>IFERROR(IF($H40="MW",0,('DR_Contracted Energy'!T40/('DR_Contracted Energy'!T$130+'DR_Contracted Energy'!T$131))*'D. RPS Requirements per MP'!Q$19),0)</f>
        <v>0</v>
      </c>
      <c r="U40" s="166">
        <f>IFERROR(IF($H40="MW",0,('DR_Contracted Energy'!U40/('DR_Contracted Energy'!U$130+'DR_Contracted Energy'!U$131))*'D. RPS Requirements per MP'!R$19),0)</f>
        <v>0</v>
      </c>
      <c r="V40" s="166">
        <f>IFERROR(IF($H40="MW",0,('DR_Contracted Energy'!V40/('DR_Contracted Energy'!V$130+'DR_Contracted Energy'!V$131))*'D. RPS Requirements per MP'!S$19),0)</f>
        <v>0</v>
      </c>
      <c r="W40" s="166">
        <f>IFERROR(IF($H40="MW",0,('DR_Contracted Energy'!W40/('DR_Contracted Energy'!W$130+'DR_Contracted Energy'!W$131))*'D. RPS Requirements per MP'!T$19),0)</f>
        <v>0</v>
      </c>
      <c r="X40" s="166">
        <f>IFERROR(IF($H40="MW",0,('DR_Contracted Energy'!X40/('DR_Contracted Energy'!X$130+'DR_Contracted Energy'!X$131))*'D. RPS Requirements per MP'!U$19),0)</f>
        <v>0</v>
      </c>
      <c r="Y40" s="166">
        <f>IFERROR(IF($H40="MW",0,('DR_Contracted Energy'!Y40/('DR_Contracted Energy'!Y$130+'DR_Contracted Energy'!Y$131))*'D. RPS Requirements per MP'!V$19),0)</f>
        <v>0</v>
      </c>
      <c r="Z40" s="166">
        <f>IFERROR(IF($H40="MW",0,('DR_Contracted Energy'!Z40/('DR_Contracted Energy'!Z$130+'DR_Contracted Energy'!Z$131))*'D. RPS Requirements per MP'!W$19),0)</f>
        <v>0</v>
      </c>
      <c r="AA40" s="166">
        <f>IFERROR(IF($H40="MW",0,('DR_Contracted Energy'!AA40/('DR_Contracted Energy'!AA$130+'DR_Contracted Energy'!AA$131))*'D. RPS Requirements per MP'!X$19),0)</f>
        <v>0</v>
      </c>
      <c r="AB40" s="166">
        <f>IFERROR(IF($H40="MW",0,('DR_Contracted Energy'!AB40/('DR_Contracted Energy'!AB$130+'DR_Contracted Energy'!AB$131))*'D. RPS Requirements per MP'!Y$19),0)</f>
        <v>0</v>
      </c>
      <c r="AC40" s="166">
        <f>IFERROR(IF($H40="MW",0,('DR_Contracted Energy'!AC40/('DR_Contracted Energy'!AC$130+'DR_Contracted Energy'!AC$131))*'D. RPS Requirements per MP'!Z$19),0)</f>
        <v>0</v>
      </c>
      <c r="AD40" s="166"/>
      <c r="AE40" s="16" t="str">
        <f t="shared" si="0"/>
        <v>FALSE</v>
      </c>
    </row>
    <row r="41" spans="3:31" ht="28.8" x14ac:dyDescent="0.3">
      <c r="C41" s="7">
        <f t="shared" ref="C41:G41" si="15">C40</f>
        <v>16</v>
      </c>
      <c r="D41" s="146" t="str">
        <f t="shared" si="15"/>
        <v>Distribution Utility 1 (DU1)</v>
      </c>
      <c r="E41" s="146">
        <f t="shared" si="15"/>
        <v>0</v>
      </c>
      <c r="F41" s="108">
        <f t="shared" si="15"/>
        <v>0</v>
      </c>
      <c r="G41">
        <f t="shared" si="15"/>
        <v>0</v>
      </c>
      <c r="H41" s="16" t="str">
        <f>'C. Details of Existing PSAs'!O38</f>
        <v>MWh</v>
      </c>
      <c r="I41" s="166">
        <f>IFERROR(IF($H41="MW",0,('DR_Contracted Energy'!I41/('DR_Contracted Energy'!I$130+'DR_Contracted Energy'!I$131))*'D. RPS Requirements per MP'!F$19),0)</f>
        <v>0</v>
      </c>
      <c r="J41" s="166">
        <f>IFERROR(IF($H41="MW",0,('DR_Contracted Energy'!J41/('DR_Contracted Energy'!J$130+'DR_Contracted Energy'!J$131))*'D. RPS Requirements per MP'!G$19),0)</f>
        <v>0</v>
      </c>
      <c r="K41" s="166">
        <f>IFERROR(IF($H41="MW",0,('DR_Contracted Energy'!K41/('DR_Contracted Energy'!K$130+'DR_Contracted Energy'!K$131))*'D. RPS Requirements per MP'!H$19),0)</f>
        <v>0</v>
      </c>
      <c r="L41" s="166">
        <f>IFERROR(IF($H41="MW",0,('DR_Contracted Energy'!L41/('DR_Contracted Energy'!L$130+'DR_Contracted Energy'!L$131))*'D. RPS Requirements per MP'!I$19),0)</f>
        <v>0</v>
      </c>
      <c r="M41" s="166">
        <f>IFERROR(IF($H41="MW",0,('DR_Contracted Energy'!M41/('DR_Contracted Energy'!M$130+'DR_Contracted Energy'!M$131))*'D. RPS Requirements per MP'!J$19),0)</f>
        <v>0</v>
      </c>
      <c r="N41" s="166">
        <f>IFERROR(IF($H41="MW",0,('DR_Contracted Energy'!N41/('DR_Contracted Energy'!N$130+'DR_Contracted Energy'!N$131))*'D. RPS Requirements per MP'!K$19),0)</f>
        <v>0</v>
      </c>
      <c r="O41" s="166">
        <f>IFERROR(IF($H41="MW",0,('DR_Contracted Energy'!O41/('DR_Contracted Energy'!O$130+'DR_Contracted Energy'!O$131))*'D. RPS Requirements per MP'!L$19),0)</f>
        <v>0</v>
      </c>
      <c r="P41" s="166">
        <f>IFERROR(IF($H41="MW",0,('DR_Contracted Energy'!P41/('DR_Contracted Energy'!P$130+'DR_Contracted Energy'!P$131))*'D. RPS Requirements per MP'!M$19),0)</f>
        <v>0</v>
      </c>
      <c r="Q41" s="166">
        <f>IFERROR(IF($H41="MW",0,('DR_Contracted Energy'!Q41/('DR_Contracted Energy'!Q$130+'DR_Contracted Energy'!Q$131))*'D. RPS Requirements per MP'!N$19),0)</f>
        <v>0</v>
      </c>
      <c r="R41" s="166">
        <f>IFERROR(IF($H41="MW",0,('DR_Contracted Energy'!R41/('DR_Contracted Energy'!R$130+'DR_Contracted Energy'!R$131))*'D. RPS Requirements per MP'!O$19),0)</f>
        <v>0</v>
      </c>
      <c r="S41" s="166">
        <f>IFERROR(IF($H41="MW",0,('DR_Contracted Energy'!S41/('DR_Contracted Energy'!S$130+'DR_Contracted Energy'!S$131))*'D. RPS Requirements per MP'!P$19),0)</f>
        <v>0</v>
      </c>
      <c r="T41" s="166">
        <f>IFERROR(IF($H41="MW",0,('DR_Contracted Energy'!T41/('DR_Contracted Energy'!T$130+'DR_Contracted Energy'!T$131))*'D. RPS Requirements per MP'!Q$19),0)</f>
        <v>0</v>
      </c>
      <c r="U41" s="166">
        <f>IFERROR(IF($H41="MW",0,('DR_Contracted Energy'!U41/('DR_Contracted Energy'!U$130+'DR_Contracted Energy'!U$131))*'D. RPS Requirements per MP'!R$19),0)</f>
        <v>0</v>
      </c>
      <c r="V41" s="166">
        <f>IFERROR(IF($H41="MW",0,('DR_Contracted Energy'!V41/('DR_Contracted Energy'!V$130+'DR_Contracted Energy'!V$131))*'D. RPS Requirements per MP'!S$19),0)</f>
        <v>0</v>
      </c>
      <c r="W41" s="166">
        <f>IFERROR(IF($H41="MW",0,('DR_Contracted Energy'!W41/('DR_Contracted Energy'!W$130+'DR_Contracted Energy'!W$131))*'D. RPS Requirements per MP'!T$19),0)</f>
        <v>0</v>
      </c>
      <c r="X41" s="166">
        <f>IFERROR(IF($H41="MW",0,('DR_Contracted Energy'!X41/('DR_Contracted Energy'!X$130+'DR_Contracted Energy'!X$131))*'D. RPS Requirements per MP'!U$19),0)</f>
        <v>0</v>
      </c>
      <c r="Y41" s="166">
        <f>IFERROR(IF($H41="MW",0,('DR_Contracted Energy'!Y41/('DR_Contracted Energy'!Y$130+'DR_Contracted Energy'!Y$131))*'D. RPS Requirements per MP'!V$19),0)</f>
        <v>0</v>
      </c>
      <c r="Z41" s="166">
        <f>IFERROR(IF($H41="MW",0,('DR_Contracted Energy'!Z41/('DR_Contracted Energy'!Z$130+'DR_Contracted Energy'!Z$131))*'D. RPS Requirements per MP'!W$19),0)</f>
        <v>0</v>
      </c>
      <c r="AA41" s="166">
        <f>IFERROR(IF($H41="MW",0,('DR_Contracted Energy'!AA41/('DR_Contracted Energy'!AA$130+'DR_Contracted Energy'!AA$131))*'D. RPS Requirements per MP'!X$19),0)</f>
        <v>0</v>
      </c>
      <c r="AB41" s="166">
        <f>IFERROR(IF($H41="MW",0,('DR_Contracted Energy'!AB41/('DR_Contracted Energy'!AB$130+'DR_Contracted Energy'!AB$131))*'D. RPS Requirements per MP'!Y$19),0)</f>
        <v>0</v>
      </c>
      <c r="AC41" s="166">
        <f>IFERROR(IF($H41="MW",0,('DR_Contracted Energy'!AC41/('DR_Contracted Energy'!AC$130+'DR_Contracted Energy'!AC$131))*'D. RPS Requirements per MP'!Z$19),0)</f>
        <v>0</v>
      </c>
      <c r="AD41" s="166"/>
      <c r="AE41" s="16" t="str">
        <f t="shared" si="0"/>
        <v>FALSE</v>
      </c>
    </row>
    <row r="42" spans="3:31" ht="28.8" x14ac:dyDescent="0.3">
      <c r="C42" s="7">
        <f>'C. Details of Existing PSAs'!C39</f>
        <v>17</v>
      </c>
      <c r="D42" s="146" t="str">
        <f>'C. Details of Existing PSAs'!D39</f>
        <v>Distribution Utility 1 (DU1)</v>
      </c>
      <c r="E42" s="146">
        <f>'C. Details of Existing PSAs'!E39</f>
        <v>0</v>
      </c>
      <c r="F42" s="108">
        <f>'C. Details of Existing PSAs'!F39</f>
        <v>0</v>
      </c>
      <c r="G42">
        <f>'C. Details of Existing PSAs'!G39</f>
        <v>0</v>
      </c>
      <c r="H42" s="16" t="str">
        <f>'C. Details of Existing PSAs'!O39</f>
        <v>MW</v>
      </c>
      <c r="I42" s="166">
        <f>IFERROR(IF($H42="MW",0,('DR_Contracted Energy'!I42/('DR_Contracted Energy'!I$130+'DR_Contracted Energy'!I$131))*'D. RPS Requirements per MP'!F$19),0)</f>
        <v>0</v>
      </c>
      <c r="J42" s="166">
        <f>IFERROR(IF($H42="MW",0,('DR_Contracted Energy'!J42/('DR_Contracted Energy'!J$130+'DR_Contracted Energy'!J$131))*'D. RPS Requirements per MP'!G$19),0)</f>
        <v>0</v>
      </c>
      <c r="K42" s="166">
        <f>IFERROR(IF($H42="MW",0,('DR_Contracted Energy'!K42/('DR_Contracted Energy'!K$130+'DR_Contracted Energy'!K$131))*'D. RPS Requirements per MP'!H$19),0)</f>
        <v>0</v>
      </c>
      <c r="L42" s="166">
        <f>IFERROR(IF($H42="MW",0,('DR_Contracted Energy'!L42/('DR_Contracted Energy'!L$130+'DR_Contracted Energy'!L$131))*'D. RPS Requirements per MP'!I$19),0)</f>
        <v>0</v>
      </c>
      <c r="M42" s="166">
        <f>IFERROR(IF($H42="MW",0,('DR_Contracted Energy'!M42/('DR_Contracted Energy'!M$130+'DR_Contracted Energy'!M$131))*'D. RPS Requirements per MP'!J$19),0)</f>
        <v>0</v>
      </c>
      <c r="N42" s="166">
        <f>IFERROR(IF($H42="MW",0,('DR_Contracted Energy'!N42/('DR_Contracted Energy'!N$130+'DR_Contracted Energy'!N$131))*'D. RPS Requirements per MP'!K$19),0)</f>
        <v>0</v>
      </c>
      <c r="O42" s="166">
        <f>IFERROR(IF($H42="MW",0,('DR_Contracted Energy'!O42/('DR_Contracted Energy'!O$130+'DR_Contracted Energy'!O$131))*'D. RPS Requirements per MP'!L$19),0)</f>
        <v>0</v>
      </c>
      <c r="P42" s="166">
        <f>IFERROR(IF($H42="MW",0,('DR_Contracted Energy'!P42/('DR_Contracted Energy'!P$130+'DR_Contracted Energy'!P$131))*'D. RPS Requirements per MP'!M$19),0)</f>
        <v>0</v>
      </c>
      <c r="Q42" s="166">
        <f>IFERROR(IF($H42="MW",0,('DR_Contracted Energy'!Q42/('DR_Contracted Energy'!Q$130+'DR_Contracted Energy'!Q$131))*'D. RPS Requirements per MP'!N$19),0)</f>
        <v>0</v>
      </c>
      <c r="R42" s="166">
        <f>IFERROR(IF($H42="MW",0,('DR_Contracted Energy'!R42/('DR_Contracted Energy'!R$130+'DR_Contracted Energy'!R$131))*'D. RPS Requirements per MP'!O$19),0)</f>
        <v>0</v>
      </c>
      <c r="S42" s="166">
        <f>IFERROR(IF($H42="MW",0,('DR_Contracted Energy'!S42/('DR_Contracted Energy'!S$130+'DR_Contracted Energy'!S$131))*'D. RPS Requirements per MP'!P$19),0)</f>
        <v>0</v>
      </c>
      <c r="T42" s="166">
        <f>IFERROR(IF($H42="MW",0,('DR_Contracted Energy'!T42/('DR_Contracted Energy'!T$130+'DR_Contracted Energy'!T$131))*'D. RPS Requirements per MP'!Q$19),0)</f>
        <v>0</v>
      </c>
      <c r="U42" s="166">
        <f>IFERROR(IF($H42="MW",0,('DR_Contracted Energy'!U42/('DR_Contracted Energy'!U$130+'DR_Contracted Energy'!U$131))*'D. RPS Requirements per MP'!R$19),0)</f>
        <v>0</v>
      </c>
      <c r="V42" s="166">
        <f>IFERROR(IF($H42="MW",0,('DR_Contracted Energy'!V42/('DR_Contracted Energy'!V$130+'DR_Contracted Energy'!V$131))*'D. RPS Requirements per MP'!S$19),0)</f>
        <v>0</v>
      </c>
      <c r="W42" s="166">
        <f>IFERROR(IF($H42="MW",0,('DR_Contracted Energy'!W42/('DR_Contracted Energy'!W$130+'DR_Contracted Energy'!W$131))*'D. RPS Requirements per MP'!T$19),0)</f>
        <v>0</v>
      </c>
      <c r="X42" s="166">
        <f>IFERROR(IF($H42="MW",0,('DR_Contracted Energy'!X42/('DR_Contracted Energy'!X$130+'DR_Contracted Energy'!X$131))*'D. RPS Requirements per MP'!U$19),0)</f>
        <v>0</v>
      </c>
      <c r="Y42" s="166">
        <f>IFERROR(IF($H42="MW",0,('DR_Contracted Energy'!Y42/('DR_Contracted Energy'!Y$130+'DR_Contracted Energy'!Y$131))*'D. RPS Requirements per MP'!V$19),0)</f>
        <v>0</v>
      </c>
      <c r="Z42" s="166">
        <f>IFERROR(IF($H42="MW",0,('DR_Contracted Energy'!Z42/('DR_Contracted Energy'!Z$130+'DR_Contracted Energy'!Z$131))*'D. RPS Requirements per MP'!W$19),0)</f>
        <v>0</v>
      </c>
      <c r="AA42" s="166">
        <f>IFERROR(IF($H42="MW",0,('DR_Contracted Energy'!AA42/('DR_Contracted Energy'!AA$130+'DR_Contracted Energy'!AA$131))*'D. RPS Requirements per MP'!X$19),0)</f>
        <v>0</v>
      </c>
      <c r="AB42" s="166">
        <f>IFERROR(IF($H42="MW",0,('DR_Contracted Energy'!AB42/('DR_Contracted Energy'!AB$130+'DR_Contracted Energy'!AB$131))*'D. RPS Requirements per MP'!Y$19),0)</f>
        <v>0</v>
      </c>
      <c r="AC42" s="166">
        <f>IFERROR(IF($H42="MW",0,('DR_Contracted Energy'!AC42/('DR_Contracted Energy'!AC$130+'DR_Contracted Energy'!AC$131))*'D. RPS Requirements per MP'!Z$19),0)</f>
        <v>0</v>
      </c>
      <c r="AD42" s="166"/>
      <c r="AE42" s="16" t="str">
        <f t="shared" si="0"/>
        <v>FALSE</v>
      </c>
    </row>
    <row r="43" spans="3:31" ht="28.8" x14ac:dyDescent="0.3">
      <c r="C43" s="7">
        <f t="shared" ref="C43:G43" si="16">C42</f>
        <v>17</v>
      </c>
      <c r="D43" s="146" t="str">
        <f t="shared" si="16"/>
        <v>Distribution Utility 1 (DU1)</v>
      </c>
      <c r="E43" s="146">
        <f t="shared" si="16"/>
        <v>0</v>
      </c>
      <c r="F43" s="108">
        <f t="shared" si="16"/>
        <v>0</v>
      </c>
      <c r="G43">
        <f t="shared" si="16"/>
        <v>0</v>
      </c>
      <c r="H43" s="16" t="str">
        <f>'C. Details of Existing PSAs'!O40</f>
        <v>MWh</v>
      </c>
      <c r="I43" s="166">
        <f>IFERROR(IF($H43="MW",0,('DR_Contracted Energy'!I43/('DR_Contracted Energy'!I$130+'DR_Contracted Energy'!I$131))*'D. RPS Requirements per MP'!F$19),0)</f>
        <v>0</v>
      </c>
      <c r="J43" s="166">
        <f>IFERROR(IF($H43="MW",0,('DR_Contracted Energy'!J43/('DR_Contracted Energy'!J$130+'DR_Contracted Energy'!J$131))*'D. RPS Requirements per MP'!G$19),0)</f>
        <v>0</v>
      </c>
      <c r="K43" s="166">
        <f>IFERROR(IF($H43="MW",0,('DR_Contracted Energy'!K43/('DR_Contracted Energy'!K$130+'DR_Contracted Energy'!K$131))*'D. RPS Requirements per MP'!H$19),0)</f>
        <v>0</v>
      </c>
      <c r="L43" s="166">
        <f>IFERROR(IF($H43="MW",0,('DR_Contracted Energy'!L43/('DR_Contracted Energy'!L$130+'DR_Contracted Energy'!L$131))*'D. RPS Requirements per MP'!I$19),0)</f>
        <v>0</v>
      </c>
      <c r="M43" s="166">
        <f>IFERROR(IF($H43="MW",0,('DR_Contracted Energy'!M43/('DR_Contracted Energy'!M$130+'DR_Contracted Energy'!M$131))*'D. RPS Requirements per MP'!J$19),0)</f>
        <v>0</v>
      </c>
      <c r="N43" s="166">
        <f>IFERROR(IF($H43="MW",0,('DR_Contracted Energy'!N43/('DR_Contracted Energy'!N$130+'DR_Contracted Energy'!N$131))*'D. RPS Requirements per MP'!K$19),0)</f>
        <v>0</v>
      </c>
      <c r="O43" s="166">
        <f>IFERROR(IF($H43="MW",0,('DR_Contracted Energy'!O43/('DR_Contracted Energy'!O$130+'DR_Contracted Energy'!O$131))*'D. RPS Requirements per MP'!L$19),0)</f>
        <v>0</v>
      </c>
      <c r="P43" s="166">
        <f>IFERROR(IF($H43="MW",0,('DR_Contracted Energy'!P43/('DR_Contracted Energy'!P$130+'DR_Contracted Energy'!P$131))*'D. RPS Requirements per MP'!M$19),0)</f>
        <v>0</v>
      </c>
      <c r="Q43" s="166">
        <f>IFERROR(IF($H43="MW",0,('DR_Contracted Energy'!Q43/('DR_Contracted Energy'!Q$130+'DR_Contracted Energy'!Q$131))*'D. RPS Requirements per MP'!N$19),0)</f>
        <v>0</v>
      </c>
      <c r="R43" s="166">
        <f>IFERROR(IF($H43="MW",0,('DR_Contracted Energy'!R43/('DR_Contracted Energy'!R$130+'DR_Contracted Energy'!R$131))*'D. RPS Requirements per MP'!O$19),0)</f>
        <v>0</v>
      </c>
      <c r="S43" s="166">
        <f>IFERROR(IF($H43="MW",0,('DR_Contracted Energy'!S43/('DR_Contracted Energy'!S$130+'DR_Contracted Energy'!S$131))*'D. RPS Requirements per MP'!P$19),0)</f>
        <v>0</v>
      </c>
      <c r="T43" s="166">
        <f>IFERROR(IF($H43="MW",0,('DR_Contracted Energy'!T43/('DR_Contracted Energy'!T$130+'DR_Contracted Energy'!T$131))*'D. RPS Requirements per MP'!Q$19),0)</f>
        <v>0</v>
      </c>
      <c r="U43" s="166">
        <f>IFERROR(IF($H43="MW",0,('DR_Contracted Energy'!U43/('DR_Contracted Energy'!U$130+'DR_Contracted Energy'!U$131))*'D. RPS Requirements per MP'!R$19),0)</f>
        <v>0</v>
      </c>
      <c r="V43" s="166">
        <f>IFERROR(IF($H43="MW",0,('DR_Contracted Energy'!V43/('DR_Contracted Energy'!V$130+'DR_Contracted Energy'!V$131))*'D. RPS Requirements per MP'!S$19),0)</f>
        <v>0</v>
      </c>
      <c r="W43" s="166">
        <f>IFERROR(IF($H43="MW",0,('DR_Contracted Energy'!W43/('DR_Contracted Energy'!W$130+'DR_Contracted Energy'!W$131))*'D. RPS Requirements per MP'!T$19),0)</f>
        <v>0</v>
      </c>
      <c r="X43" s="166">
        <f>IFERROR(IF($H43="MW",0,('DR_Contracted Energy'!X43/('DR_Contracted Energy'!X$130+'DR_Contracted Energy'!X$131))*'D. RPS Requirements per MP'!U$19),0)</f>
        <v>0</v>
      </c>
      <c r="Y43" s="166">
        <f>IFERROR(IF($H43="MW",0,('DR_Contracted Energy'!Y43/('DR_Contracted Energy'!Y$130+'DR_Contracted Energy'!Y$131))*'D. RPS Requirements per MP'!V$19),0)</f>
        <v>0</v>
      </c>
      <c r="Z43" s="166">
        <f>IFERROR(IF($H43="MW",0,('DR_Contracted Energy'!Z43/('DR_Contracted Energy'!Z$130+'DR_Contracted Energy'!Z$131))*'D. RPS Requirements per MP'!W$19),0)</f>
        <v>0</v>
      </c>
      <c r="AA43" s="166">
        <f>IFERROR(IF($H43="MW",0,('DR_Contracted Energy'!AA43/('DR_Contracted Energy'!AA$130+'DR_Contracted Energy'!AA$131))*'D. RPS Requirements per MP'!X$19),0)</f>
        <v>0</v>
      </c>
      <c r="AB43" s="166">
        <f>IFERROR(IF($H43="MW",0,('DR_Contracted Energy'!AB43/('DR_Contracted Energy'!AB$130+'DR_Contracted Energy'!AB$131))*'D. RPS Requirements per MP'!Y$19),0)</f>
        <v>0</v>
      </c>
      <c r="AC43" s="166">
        <f>IFERROR(IF($H43="MW",0,('DR_Contracted Energy'!AC43/('DR_Contracted Energy'!AC$130+'DR_Contracted Energy'!AC$131))*'D. RPS Requirements per MP'!Z$19),0)</f>
        <v>0</v>
      </c>
      <c r="AD43" s="166"/>
      <c r="AE43" s="16" t="str">
        <f t="shared" si="0"/>
        <v>FALSE</v>
      </c>
    </row>
    <row r="44" spans="3:31" ht="28.8" x14ac:dyDescent="0.3">
      <c r="C44" s="7">
        <f>'C. Details of Existing PSAs'!C41</f>
        <v>18</v>
      </c>
      <c r="D44" s="146" t="str">
        <f>'C. Details of Existing PSAs'!D41</f>
        <v>Distribution Utility 1 (DU1)</v>
      </c>
      <c r="E44" s="146">
        <f>'C. Details of Existing PSAs'!E41</f>
        <v>0</v>
      </c>
      <c r="F44" s="108">
        <f>'C. Details of Existing PSAs'!F41</f>
        <v>0</v>
      </c>
      <c r="G44">
        <f>'C. Details of Existing PSAs'!G41</f>
        <v>0</v>
      </c>
      <c r="H44" s="16" t="str">
        <f>'C. Details of Existing PSAs'!O41</f>
        <v>MW</v>
      </c>
      <c r="I44" s="166">
        <f>IFERROR(IF($H44="MW",0,('DR_Contracted Energy'!I44/('DR_Contracted Energy'!I$130+'DR_Contracted Energy'!I$131))*'D. RPS Requirements per MP'!F$19),0)</f>
        <v>0</v>
      </c>
      <c r="J44" s="166">
        <f>IFERROR(IF($H44="MW",0,('DR_Contracted Energy'!J44/('DR_Contracted Energy'!J$130+'DR_Contracted Energy'!J$131))*'D. RPS Requirements per MP'!G$19),0)</f>
        <v>0</v>
      </c>
      <c r="K44" s="166">
        <f>IFERROR(IF($H44="MW",0,('DR_Contracted Energy'!K44/('DR_Contracted Energy'!K$130+'DR_Contracted Energy'!K$131))*'D. RPS Requirements per MP'!H$19),0)</f>
        <v>0</v>
      </c>
      <c r="L44" s="166">
        <f>IFERROR(IF($H44="MW",0,('DR_Contracted Energy'!L44/('DR_Contracted Energy'!L$130+'DR_Contracted Energy'!L$131))*'D. RPS Requirements per MP'!I$19),0)</f>
        <v>0</v>
      </c>
      <c r="M44" s="166">
        <f>IFERROR(IF($H44="MW",0,('DR_Contracted Energy'!M44/('DR_Contracted Energy'!M$130+'DR_Contracted Energy'!M$131))*'D. RPS Requirements per MP'!J$19),0)</f>
        <v>0</v>
      </c>
      <c r="N44" s="166">
        <f>IFERROR(IF($H44="MW",0,('DR_Contracted Energy'!N44/('DR_Contracted Energy'!N$130+'DR_Contracted Energy'!N$131))*'D. RPS Requirements per MP'!K$19),0)</f>
        <v>0</v>
      </c>
      <c r="O44" s="166">
        <f>IFERROR(IF($H44="MW",0,('DR_Contracted Energy'!O44/('DR_Contracted Energy'!O$130+'DR_Contracted Energy'!O$131))*'D. RPS Requirements per MP'!L$19),0)</f>
        <v>0</v>
      </c>
      <c r="P44" s="166">
        <f>IFERROR(IF($H44="MW",0,('DR_Contracted Energy'!P44/('DR_Contracted Energy'!P$130+'DR_Contracted Energy'!P$131))*'D. RPS Requirements per MP'!M$19),0)</f>
        <v>0</v>
      </c>
      <c r="Q44" s="166">
        <f>IFERROR(IF($H44="MW",0,('DR_Contracted Energy'!Q44/('DR_Contracted Energy'!Q$130+'DR_Contracted Energy'!Q$131))*'D. RPS Requirements per MP'!N$19),0)</f>
        <v>0</v>
      </c>
      <c r="R44" s="166">
        <f>IFERROR(IF($H44="MW",0,('DR_Contracted Energy'!R44/('DR_Contracted Energy'!R$130+'DR_Contracted Energy'!R$131))*'D. RPS Requirements per MP'!O$19),0)</f>
        <v>0</v>
      </c>
      <c r="S44" s="166">
        <f>IFERROR(IF($H44="MW",0,('DR_Contracted Energy'!S44/('DR_Contracted Energy'!S$130+'DR_Contracted Energy'!S$131))*'D. RPS Requirements per MP'!P$19),0)</f>
        <v>0</v>
      </c>
      <c r="T44" s="166">
        <f>IFERROR(IF($H44="MW",0,('DR_Contracted Energy'!T44/('DR_Contracted Energy'!T$130+'DR_Contracted Energy'!T$131))*'D. RPS Requirements per MP'!Q$19),0)</f>
        <v>0</v>
      </c>
      <c r="U44" s="166">
        <f>IFERROR(IF($H44="MW",0,('DR_Contracted Energy'!U44/('DR_Contracted Energy'!U$130+'DR_Contracted Energy'!U$131))*'D. RPS Requirements per MP'!R$19),0)</f>
        <v>0</v>
      </c>
      <c r="V44" s="166">
        <f>IFERROR(IF($H44="MW",0,('DR_Contracted Energy'!V44/('DR_Contracted Energy'!V$130+'DR_Contracted Energy'!V$131))*'D. RPS Requirements per MP'!S$19),0)</f>
        <v>0</v>
      </c>
      <c r="W44" s="166">
        <f>IFERROR(IF($H44="MW",0,('DR_Contracted Energy'!W44/('DR_Contracted Energy'!W$130+'DR_Contracted Energy'!W$131))*'D. RPS Requirements per MP'!T$19),0)</f>
        <v>0</v>
      </c>
      <c r="X44" s="166">
        <f>IFERROR(IF($H44="MW",0,('DR_Contracted Energy'!X44/('DR_Contracted Energy'!X$130+'DR_Contracted Energy'!X$131))*'D. RPS Requirements per MP'!U$19),0)</f>
        <v>0</v>
      </c>
      <c r="Y44" s="166">
        <f>IFERROR(IF($H44="MW",0,('DR_Contracted Energy'!Y44/('DR_Contracted Energy'!Y$130+'DR_Contracted Energy'!Y$131))*'D. RPS Requirements per MP'!V$19),0)</f>
        <v>0</v>
      </c>
      <c r="Z44" s="166">
        <f>IFERROR(IF($H44="MW",0,('DR_Contracted Energy'!Z44/('DR_Contracted Energy'!Z$130+'DR_Contracted Energy'!Z$131))*'D. RPS Requirements per MP'!W$19),0)</f>
        <v>0</v>
      </c>
      <c r="AA44" s="166">
        <f>IFERROR(IF($H44="MW",0,('DR_Contracted Energy'!AA44/('DR_Contracted Energy'!AA$130+'DR_Contracted Energy'!AA$131))*'D. RPS Requirements per MP'!X$19),0)</f>
        <v>0</v>
      </c>
      <c r="AB44" s="166">
        <f>IFERROR(IF($H44="MW",0,('DR_Contracted Energy'!AB44/('DR_Contracted Energy'!AB$130+'DR_Contracted Energy'!AB$131))*'D. RPS Requirements per MP'!Y$19),0)</f>
        <v>0</v>
      </c>
      <c r="AC44" s="166">
        <f>IFERROR(IF($H44="MW",0,('DR_Contracted Energy'!AC44/('DR_Contracted Energy'!AC$130+'DR_Contracted Energy'!AC$131))*'D. RPS Requirements per MP'!Z$19),0)</f>
        <v>0</v>
      </c>
      <c r="AD44" s="166"/>
      <c r="AE44" s="16" t="str">
        <f t="shared" si="0"/>
        <v>FALSE</v>
      </c>
    </row>
    <row r="45" spans="3:31" ht="28.8" x14ac:dyDescent="0.3">
      <c r="C45" s="7">
        <f t="shared" ref="C45:G45" si="17">C44</f>
        <v>18</v>
      </c>
      <c r="D45" s="146" t="str">
        <f t="shared" si="17"/>
        <v>Distribution Utility 1 (DU1)</v>
      </c>
      <c r="E45" s="146">
        <f t="shared" si="17"/>
        <v>0</v>
      </c>
      <c r="F45" s="108">
        <f t="shared" si="17"/>
        <v>0</v>
      </c>
      <c r="G45">
        <f t="shared" si="17"/>
        <v>0</v>
      </c>
      <c r="H45" s="16" t="str">
        <f>'C. Details of Existing PSAs'!O42</f>
        <v>MWh</v>
      </c>
      <c r="I45" s="166">
        <f>IFERROR(IF($H45="MW",0,('DR_Contracted Energy'!I45/('DR_Contracted Energy'!I$130+'DR_Contracted Energy'!I$131))*'D. RPS Requirements per MP'!F$19),0)</f>
        <v>0</v>
      </c>
      <c r="J45" s="166">
        <f>IFERROR(IF($H45="MW",0,('DR_Contracted Energy'!J45/('DR_Contracted Energy'!J$130+'DR_Contracted Energy'!J$131))*'D. RPS Requirements per MP'!G$19),0)</f>
        <v>0</v>
      </c>
      <c r="K45" s="166">
        <f>IFERROR(IF($H45="MW",0,('DR_Contracted Energy'!K45/('DR_Contracted Energy'!K$130+'DR_Contracted Energy'!K$131))*'D. RPS Requirements per MP'!H$19),0)</f>
        <v>0</v>
      </c>
      <c r="L45" s="166">
        <f>IFERROR(IF($H45="MW",0,('DR_Contracted Energy'!L45/('DR_Contracted Energy'!L$130+'DR_Contracted Energy'!L$131))*'D. RPS Requirements per MP'!I$19),0)</f>
        <v>0</v>
      </c>
      <c r="M45" s="166">
        <f>IFERROR(IF($H45="MW",0,('DR_Contracted Energy'!M45/('DR_Contracted Energy'!M$130+'DR_Contracted Energy'!M$131))*'D. RPS Requirements per MP'!J$19),0)</f>
        <v>0</v>
      </c>
      <c r="N45" s="166">
        <f>IFERROR(IF($H45="MW",0,('DR_Contracted Energy'!N45/('DR_Contracted Energy'!N$130+'DR_Contracted Energy'!N$131))*'D. RPS Requirements per MP'!K$19),0)</f>
        <v>0</v>
      </c>
      <c r="O45" s="166">
        <f>IFERROR(IF($H45="MW",0,('DR_Contracted Energy'!O45/('DR_Contracted Energy'!O$130+'DR_Contracted Energy'!O$131))*'D. RPS Requirements per MP'!L$19),0)</f>
        <v>0</v>
      </c>
      <c r="P45" s="166">
        <f>IFERROR(IF($H45="MW",0,('DR_Contracted Energy'!P45/('DR_Contracted Energy'!P$130+'DR_Contracted Energy'!P$131))*'D. RPS Requirements per MP'!M$19),0)</f>
        <v>0</v>
      </c>
      <c r="Q45" s="166">
        <f>IFERROR(IF($H45="MW",0,('DR_Contracted Energy'!Q45/('DR_Contracted Energy'!Q$130+'DR_Contracted Energy'!Q$131))*'D. RPS Requirements per MP'!N$19),0)</f>
        <v>0</v>
      </c>
      <c r="R45" s="166">
        <f>IFERROR(IF($H45="MW",0,('DR_Contracted Energy'!R45/('DR_Contracted Energy'!R$130+'DR_Contracted Energy'!R$131))*'D. RPS Requirements per MP'!O$19),0)</f>
        <v>0</v>
      </c>
      <c r="S45" s="166">
        <f>IFERROR(IF($H45="MW",0,('DR_Contracted Energy'!S45/('DR_Contracted Energy'!S$130+'DR_Contracted Energy'!S$131))*'D. RPS Requirements per MP'!P$19),0)</f>
        <v>0</v>
      </c>
      <c r="T45" s="166">
        <f>IFERROR(IF($H45="MW",0,('DR_Contracted Energy'!T45/('DR_Contracted Energy'!T$130+'DR_Contracted Energy'!T$131))*'D. RPS Requirements per MP'!Q$19),0)</f>
        <v>0</v>
      </c>
      <c r="U45" s="166">
        <f>IFERROR(IF($H45="MW",0,('DR_Contracted Energy'!U45/('DR_Contracted Energy'!U$130+'DR_Contracted Energy'!U$131))*'D. RPS Requirements per MP'!R$19),0)</f>
        <v>0</v>
      </c>
      <c r="V45" s="166">
        <f>IFERROR(IF($H45="MW",0,('DR_Contracted Energy'!V45/('DR_Contracted Energy'!V$130+'DR_Contracted Energy'!V$131))*'D. RPS Requirements per MP'!S$19),0)</f>
        <v>0</v>
      </c>
      <c r="W45" s="166">
        <f>IFERROR(IF($H45="MW",0,('DR_Contracted Energy'!W45/('DR_Contracted Energy'!W$130+'DR_Contracted Energy'!W$131))*'D. RPS Requirements per MP'!T$19),0)</f>
        <v>0</v>
      </c>
      <c r="X45" s="166">
        <f>IFERROR(IF($H45="MW",0,('DR_Contracted Energy'!X45/('DR_Contracted Energy'!X$130+'DR_Contracted Energy'!X$131))*'D. RPS Requirements per MP'!U$19),0)</f>
        <v>0</v>
      </c>
      <c r="Y45" s="166">
        <f>IFERROR(IF($H45="MW",0,('DR_Contracted Energy'!Y45/('DR_Contracted Energy'!Y$130+'DR_Contracted Energy'!Y$131))*'D. RPS Requirements per MP'!V$19),0)</f>
        <v>0</v>
      </c>
      <c r="Z45" s="166">
        <f>IFERROR(IF($H45="MW",0,('DR_Contracted Energy'!Z45/('DR_Contracted Energy'!Z$130+'DR_Contracted Energy'!Z$131))*'D. RPS Requirements per MP'!W$19),0)</f>
        <v>0</v>
      </c>
      <c r="AA45" s="166">
        <f>IFERROR(IF($H45="MW",0,('DR_Contracted Energy'!AA45/('DR_Contracted Energy'!AA$130+'DR_Contracted Energy'!AA$131))*'D. RPS Requirements per MP'!X$19),0)</f>
        <v>0</v>
      </c>
      <c r="AB45" s="166">
        <f>IFERROR(IF($H45="MW",0,('DR_Contracted Energy'!AB45/('DR_Contracted Energy'!AB$130+'DR_Contracted Energy'!AB$131))*'D. RPS Requirements per MP'!Y$19),0)</f>
        <v>0</v>
      </c>
      <c r="AC45" s="166">
        <f>IFERROR(IF($H45="MW",0,('DR_Contracted Energy'!AC45/('DR_Contracted Energy'!AC$130+'DR_Contracted Energy'!AC$131))*'D. RPS Requirements per MP'!Z$19),0)</f>
        <v>0</v>
      </c>
      <c r="AD45" s="166"/>
      <c r="AE45" s="16" t="str">
        <f t="shared" si="0"/>
        <v>FALSE</v>
      </c>
    </row>
    <row r="46" spans="3:31" ht="28.8" x14ac:dyDescent="0.3">
      <c r="C46" s="7">
        <f>'C. Details of Existing PSAs'!C43</f>
        <v>19</v>
      </c>
      <c r="D46" s="146" t="str">
        <f>'C. Details of Existing PSAs'!D43</f>
        <v>Distribution Utility 1 (DU1)</v>
      </c>
      <c r="E46" s="146">
        <f>'C. Details of Existing PSAs'!E43</f>
        <v>0</v>
      </c>
      <c r="F46" s="108">
        <f>'C. Details of Existing PSAs'!F43</f>
        <v>0</v>
      </c>
      <c r="G46">
        <f>'C. Details of Existing PSAs'!G43</f>
        <v>0</v>
      </c>
      <c r="H46" s="16" t="str">
        <f>'C. Details of Existing PSAs'!O43</f>
        <v>MW</v>
      </c>
      <c r="I46" s="166">
        <f>IFERROR(IF($H46="MW",0,('DR_Contracted Energy'!I46/('DR_Contracted Energy'!I$130+'DR_Contracted Energy'!I$131))*'D. RPS Requirements per MP'!F$19),0)</f>
        <v>0</v>
      </c>
      <c r="J46" s="166">
        <f>IFERROR(IF($H46="MW",0,('DR_Contracted Energy'!J46/('DR_Contracted Energy'!J$130+'DR_Contracted Energy'!J$131))*'D. RPS Requirements per MP'!G$19),0)</f>
        <v>0</v>
      </c>
      <c r="K46" s="166">
        <f>IFERROR(IF($H46="MW",0,('DR_Contracted Energy'!K46/('DR_Contracted Energy'!K$130+'DR_Contracted Energy'!K$131))*'D. RPS Requirements per MP'!H$19),0)</f>
        <v>0</v>
      </c>
      <c r="L46" s="166">
        <f>IFERROR(IF($H46="MW",0,('DR_Contracted Energy'!L46/('DR_Contracted Energy'!L$130+'DR_Contracted Energy'!L$131))*'D. RPS Requirements per MP'!I$19),0)</f>
        <v>0</v>
      </c>
      <c r="M46" s="166">
        <f>IFERROR(IF($H46="MW",0,('DR_Contracted Energy'!M46/('DR_Contracted Energy'!M$130+'DR_Contracted Energy'!M$131))*'D. RPS Requirements per MP'!J$19),0)</f>
        <v>0</v>
      </c>
      <c r="N46" s="166">
        <f>IFERROR(IF($H46="MW",0,('DR_Contracted Energy'!N46/('DR_Contracted Energy'!N$130+'DR_Contracted Energy'!N$131))*'D. RPS Requirements per MP'!K$19),0)</f>
        <v>0</v>
      </c>
      <c r="O46" s="166">
        <f>IFERROR(IF($H46="MW",0,('DR_Contracted Energy'!O46/('DR_Contracted Energy'!O$130+'DR_Contracted Energy'!O$131))*'D. RPS Requirements per MP'!L$19),0)</f>
        <v>0</v>
      </c>
      <c r="P46" s="166">
        <f>IFERROR(IF($H46="MW",0,('DR_Contracted Energy'!P46/('DR_Contracted Energy'!P$130+'DR_Contracted Energy'!P$131))*'D. RPS Requirements per MP'!M$19),0)</f>
        <v>0</v>
      </c>
      <c r="Q46" s="166">
        <f>IFERROR(IF($H46="MW",0,('DR_Contracted Energy'!Q46/('DR_Contracted Energy'!Q$130+'DR_Contracted Energy'!Q$131))*'D. RPS Requirements per MP'!N$19),0)</f>
        <v>0</v>
      </c>
      <c r="R46" s="166">
        <f>IFERROR(IF($H46="MW",0,('DR_Contracted Energy'!R46/('DR_Contracted Energy'!R$130+'DR_Contracted Energy'!R$131))*'D. RPS Requirements per MP'!O$19),0)</f>
        <v>0</v>
      </c>
      <c r="S46" s="166">
        <f>IFERROR(IF($H46="MW",0,('DR_Contracted Energy'!S46/('DR_Contracted Energy'!S$130+'DR_Contracted Energy'!S$131))*'D. RPS Requirements per MP'!P$19),0)</f>
        <v>0</v>
      </c>
      <c r="T46" s="166">
        <f>IFERROR(IF($H46="MW",0,('DR_Contracted Energy'!T46/('DR_Contracted Energy'!T$130+'DR_Contracted Energy'!T$131))*'D. RPS Requirements per MP'!Q$19),0)</f>
        <v>0</v>
      </c>
      <c r="U46" s="166">
        <f>IFERROR(IF($H46="MW",0,('DR_Contracted Energy'!U46/('DR_Contracted Energy'!U$130+'DR_Contracted Energy'!U$131))*'D. RPS Requirements per MP'!R$19),0)</f>
        <v>0</v>
      </c>
      <c r="V46" s="166">
        <f>IFERROR(IF($H46="MW",0,('DR_Contracted Energy'!V46/('DR_Contracted Energy'!V$130+'DR_Contracted Energy'!V$131))*'D. RPS Requirements per MP'!S$19),0)</f>
        <v>0</v>
      </c>
      <c r="W46" s="166">
        <f>IFERROR(IF($H46="MW",0,('DR_Contracted Energy'!W46/('DR_Contracted Energy'!W$130+'DR_Contracted Energy'!W$131))*'D. RPS Requirements per MP'!T$19),0)</f>
        <v>0</v>
      </c>
      <c r="X46" s="166">
        <f>IFERROR(IF($H46="MW",0,('DR_Contracted Energy'!X46/('DR_Contracted Energy'!X$130+'DR_Contracted Energy'!X$131))*'D. RPS Requirements per MP'!U$19),0)</f>
        <v>0</v>
      </c>
      <c r="Y46" s="166">
        <f>IFERROR(IF($H46="MW",0,('DR_Contracted Energy'!Y46/('DR_Contracted Energy'!Y$130+'DR_Contracted Energy'!Y$131))*'D. RPS Requirements per MP'!V$19),0)</f>
        <v>0</v>
      </c>
      <c r="Z46" s="166">
        <f>IFERROR(IF($H46="MW",0,('DR_Contracted Energy'!Z46/('DR_Contracted Energy'!Z$130+'DR_Contracted Energy'!Z$131))*'D. RPS Requirements per MP'!W$19),0)</f>
        <v>0</v>
      </c>
      <c r="AA46" s="166">
        <f>IFERROR(IF($H46="MW",0,('DR_Contracted Energy'!AA46/('DR_Contracted Energy'!AA$130+'DR_Contracted Energy'!AA$131))*'D. RPS Requirements per MP'!X$19),0)</f>
        <v>0</v>
      </c>
      <c r="AB46" s="166">
        <f>IFERROR(IF($H46="MW",0,('DR_Contracted Energy'!AB46/('DR_Contracted Energy'!AB$130+'DR_Contracted Energy'!AB$131))*'D. RPS Requirements per MP'!Y$19),0)</f>
        <v>0</v>
      </c>
      <c r="AC46" s="166">
        <f>IFERROR(IF($H46="MW",0,('DR_Contracted Energy'!AC46/('DR_Contracted Energy'!AC$130+'DR_Contracted Energy'!AC$131))*'D. RPS Requirements per MP'!Z$19),0)</f>
        <v>0</v>
      </c>
      <c r="AD46" s="166"/>
      <c r="AE46" s="16" t="str">
        <f t="shared" si="0"/>
        <v>FALSE</v>
      </c>
    </row>
    <row r="47" spans="3:31" ht="28.8" x14ac:dyDescent="0.3">
      <c r="C47" s="7">
        <f t="shared" ref="C47:G47" si="18">C46</f>
        <v>19</v>
      </c>
      <c r="D47" s="146" t="str">
        <f t="shared" si="18"/>
        <v>Distribution Utility 1 (DU1)</v>
      </c>
      <c r="E47" s="146">
        <f t="shared" si="18"/>
        <v>0</v>
      </c>
      <c r="F47" s="108">
        <f t="shared" si="18"/>
        <v>0</v>
      </c>
      <c r="G47">
        <f t="shared" si="18"/>
        <v>0</v>
      </c>
      <c r="H47" s="16" t="str">
        <f>'C. Details of Existing PSAs'!O44</f>
        <v>MWh</v>
      </c>
      <c r="I47" s="166">
        <f>IFERROR(IF($H47="MW",0,('DR_Contracted Energy'!I47/('DR_Contracted Energy'!I$130+'DR_Contracted Energy'!I$131))*'D. RPS Requirements per MP'!F$19),0)</f>
        <v>0</v>
      </c>
      <c r="J47" s="166">
        <f>IFERROR(IF($H47="MW",0,('DR_Contracted Energy'!J47/('DR_Contracted Energy'!J$130+'DR_Contracted Energy'!J$131))*'D. RPS Requirements per MP'!G$19),0)</f>
        <v>0</v>
      </c>
      <c r="K47" s="166">
        <f>IFERROR(IF($H47="MW",0,('DR_Contracted Energy'!K47/('DR_Contracted Energy'!K$130+'DR_Contracted Energy'!K$131))*'D. RPS Requirements per MP'!H$19),0)</f>
        <v>0</v>
      </c>
      <c r="L47" s="166">
        <f>IFERROR(IF($H47="MW",0,('DR_Contracted Energy'!L47/('DR_Contracted Energy'!L$130+'DR_Contracted Energy'!L$131))*'D. RPS Requirements per MP'!I$19),0)</f>
        <v>0</v>
      </c>
      <c r="M47" s="166">
        <f>IFERROR(IF($H47="MW",0,('DR_Contracted Energy'!M47/('DR_Contracted Energy'!M$130+'DR_Contracted Energy'!M$131))*'D. RPS Requirements per MP'!J$19),0)</f>
        <v>0</v>
      </c>
      <c r="N47" s="166">
        <f>IFERROR(IF($H47="MW",0,('DR_Contracted Energy'!N47/('DR_Contracted Energy'!N$130+'DR_Contracted Energy'!N$131))*'D. RPS Requirements per MP'!K$19),0)</f>
        <v>0</v>
      </c>
      <c r="O47" s="166">
        <f>IFERROR(IF($H47="MW",0,('DR_Contracted Energy'!O47/('DR_Contracted Energy'!O$130+'DR_Contracted Energy'!O$131))*'D. RPS Requirements per MP'!L$19),0)</f>
        <v>0</v>
      </c>
      <c r="P47" s="166">
        <f>IFERROR(IF($H47="MW",0,('DR_Contracted Energy'!P47/('DR_Contracted Energy'!P$130+'DR_Contracted Energy'!P$131))*'D. RPS Requirements per MP'!M$19),0)</f>
        <v>0</v>
      </c>
      <c r="Q47" s="166">
        <f>IFERROR(IF($H47="MW",0,('DR_Contracted Energy'!Q47/('DR_Contracted Energy'!Q$130+'DR_Contracted Energy'!Q$131))*'D. RPS Requirements per MP'!N$19),0)</f>
        <v>0</v>
      </c>
      <c r="R47" s="166">
        <f>IFERROR(IF($H47="MW",0,('DR_Contracted Energy'!R47/('DR_Contracted Energy'!R$130+'DR_Contracted Energy'!R$131))*'D. RPS Requirements per MP'!O$19),0)</f>
        <v>0</v>
      </c>
      <c r="S47" s="166">
        <f>IFERROR(IF($H47="MW",0,('DR_Contracted Energy'!S47/('DR_Contracted Energy'!S$130+'DR_Contracted Energy'!S$131))*'D. RPS Requirements per MP'!P$19),0)</f>
        <v>0</v>
      </c>
      <c r="T47" s="166">
        <f>IFERROR(IF($H47="MW",0,('DR_Contracted Energy'!T47/('DR_Contracted Energy'!T$130+'DR_Contracted Energy'!T$131))*'D. RPS Requirements per MP'!Q$19),0)</f>
        <v>0</v>
      </c>
      <c r="U47" s="166">
        <f>IFERROR(IF($H47="MW",0,('DR_Contracted Energy'!U47/('DR_Contracted Energy'!U$130+'DR_Contracted Energy'!U$131))*'D. RPS Requirements per MP'!R$19),0)</f>
        <v>0</v>
      </c>
      <c r="V47" s="166">
        <f>IFERROR(IF($H47="MW",0,('DR_Contracted Energy'!V47/('DR_Contracted Energy'!V$130+'DR_Contracted Energy'!V$131))*'D. RPS Requirements per MP'!S$19),0)</f>
        <v>0</v>
      </c>
      <c r="W47" s="166">
        <f>IFERROR(IF($H47="MW",0,('DR_Contracted Energy'!W47/('DR_Contracted Energy'!W$130+'DR_Contracted Energy'!W$131))*'D. RPS Requirements per MP'!T$19),0)</f>
        <v>0</v>
      </c>
      <c r="X47" s="166">
        <f>IFERROR(IF($H47="MW",0,('DR_Contracted Energy'!X47/('DR_Contracted Energy'!X$130+'DR_Contracted Energy'!X$131))*'D. RPS Requirements per MP'!U$19),0)</f>
        <v>0</v>
      </c>
      <c r="Y47" s="166">
        <f>IFERROR(IF($H47="MW",0,('DR_Contracted Energy'!Y47/('DR_Contracted Energy'!Y$130+'DR_Contracted Energy'!Y$131))*'D. RPS Requirements per MP'!V$19),0)</f>
        <v>0</v>
      </c>
      <c r="Z47" s="166">
        <f>IFERROR(IF($H47="MW",0,('DR_Contracted Energy'!Z47/('DR_Contracted Energy'!Z$130+'DR_Contracted Energy'!Z$131))*'D. RPS Requirements per MP'!W$19),0)</f>
        <v>0</v>
      </c>
      <c r="AA47" s="166">
        <f>IFERROR(IF($H47="MW",0,('DR_Contracted Energy'!AA47/('DR_Contracted Energy'!AA$130+'DR_Contracted Energy'!AA$131))*'D. RPS Requirements per MP'!X$19),0)</f>
        <v>0</v>
      </c>
      <c r="AB47" s="166">
        <f>IFERROR(IF($H47="MW",0,('DR_Contracted Energy'!AB47/('DR_Contracted Energy'!AB$130+'DR_Contracted Energy'!AB$131))*'D. RPS Requirements per MP'!Y$19),0)</f>
        <v>0</v>
      </c>
      <c r="AC47" s="166">
        <f>IFERROR(IF($H47="MW",0,('DR_Contracted Energy'!AC47/('DR_Contracted Energy'!AC$130+'DR_Contracted Energy'!AC$131))*'D. RPS Requirements per MP'!Z$19),0)</f>
        <v>0</v>
      </c>
      <c r="AD47" s="166"/>
      <c r="AE47" s="16" t="str">
        <f t="shared" si="0"/>
        <v>FALSE</v>
      </c>
    </row>
    <row r="48" spans="3:31" ht="28.8" x14ac:dyDescent="0.3">
      <c r="C48" s="7">
        <f>'C. Details of Existing PSAs'!C45</f>
        <v>20</v>
      </c>
      <c r="D48" s="146" t="str">
        <f>'C. Details of Existing PSAs'!D45</f>
        <v>Distribution Utility 1 (DU1)</v>
      </c>
      <c r="E48" s="146">
        <f>'C. Details of Existing PSAs'!E45</f>
        <v>0</v>
      </c>
      <c r="F48" s="108">
        <f>'C. Details of Existing PSAs'!F45</f>
        <v>0</v>
      </c>
      <c r="G48">
        <f>'C. Details of Existing PSAs'!G45</f>
        <v>0</v>
      </c>
      <c r="H48" s="16" t="str">
        <f>'C. Details of Existing PSAs'!O45</f>
        <v>MW</v>
      </c>
      <c r="I48" s="166">
        <f>IFERROR(IF($H48="MW",0,('DR_Contracted Energy'!I48/('DR_Contracted Energy'!I$130+'DR_Contracted Energy'!I$131))*'D. RPS Requirements per MP'!F$19),0)</f>
        <v>0</v>
      </c>
      <c r="J48" s="166">
        <f>IFERROR(IF($H48="MW",0,('DR_Contracted Energy'!J48/('DR_Contracted Energy'!J$130+'DR_Contracted Energy'!J$131))*'D. RPS Requirements per MP'!G$19),0)</f>
        <v>0</v>
      </c>
      <c r="K48" s="166">
        <f>IFERROR(IF($H48="MW",0,('DR_Contracted Energy'!K48/('DR_Contracted Energy'!K$130+'DR_Contracted Energy'!K$131))*'D. RPS Requirements per MP'!H$19),0)</f>
        <v>0</v>
      </c>
      <c r="L48" s="166">
        <f>IFERROR(IF($H48="MW",0,('DR_Contracted Energy'!L48/('DR_Contracted Energy'!L$130+'DR_Contracted Energy'!L$131))*'D. RPS Requirements per MP'!I$19),0)</f>
        <v>0</v>
      </c>
      <c r="M48" s="166">
        <f>IFERROR(IF($H48="MW",0,('DR_Contracted Energy'!M48/('DR_Contracted Energy'!M$130+'DR_Contracted Energy'!M$131))*'D. RPS Requirements per MP'!J$19),0)</f>
        <v>0</v>
      </c>
      <c r="N48" s="166">
        <f>IFERROR(IF($H48="MW",0,('DR_Contracted Energy'!N48/('DR_Contracted Energy'!N$130+'DR_Contracted Energy'!N$131))*'D. RPS Requirements per MP'!K$19),0)</f>
        <v>0</v>
      </c>
      <c r="O48" s="166">
        <f>IFERROR(IF($H48="MW",0,('DR_Contracted Energy'!O48/('DR_Contracted Energy'!O$130+'DR_Contracted Energy'!O$131))*'D. RPS Requirements per MP'!L$19),0)</f>
        <v>0</v>
      </c>
      <c r="P48" s="166">
        <f>IFERROR(IF($H48="MW",0,('DR_Contracted Energy'!P48/('DR_Contracted Energy'!P$130+'DR_Contracted Energy'!P$131))*'D. RPS Requirements per MP'!M$19),0)</f>
        <v>0</v>
      </c>
      <c r="Q48" s="166">
        <f>IFERROR(IF($H48="MW",0,('DR_Contracted Energy'!Q48/('DR_Contracted Energy'!Q$130+'DR_Contracted Energy'!Q$131))*'D. RPS Requirements per MP'!N$19),0)</f>
        <v>0</v>
      </c>
      <c r="R48" s="166">
        <f>IFERROR(IF($H48="MW",0,('DR_Contracted Energy'!R48/('DR_Contracted Energy'!R$130+'DR_Contracted Energy'!R$131))*'D. RPS Requirements per MP'!O$19),0)</f>
        <v>0</v>
      </c>
      <c r="S48" s="166">
        <f>IFERROR(IF($H48="MW",0,('DR_Contracted Energy'!S48/('DR_Contracted Energy'!S$130+'DR_Contracted Energy'!S$131))*'D. RPS Requirements per MP'!P$19),0)</f>
        <v>0</v>
      </c>
      <c r="T48" s="166">
        <f>IFERROR(IF($H48="MW",0,('DR_Contracted Energy'!T48/('DR_Contracted Energy'!T$130+'DR_Contracted Energy'!T$131))*'D. RPS Requirements per MP'!Q$19),0)</f>
        <v>0</v>
      </c>
      <c r="U48" s="166">
        <f>IFERROR(IF($H48="MW",0,('DR_Contracted Energy'!U48/('DR_Contracted Energy'!U$130+'DR_Contracted Energy'!U$131))*'D. RPS Requirements per MP'!R$19),0)</f>
        <v>0</v>
      </c>
      <c r="V48" s="166">
        <f>IFERROR(IF($H48="MW",0,('DR_Contracted Energy'!V48/('DR_Contracted Energy'!V$130+'DR_Contracted Energy'!V$131))*'D. RPS Requirements per MP'!S$19),0)</f>
        <v>0</v>
      </c>
      <c r="W48" s="166">
        <f>IFERROR(IF($H48="MW",0,('DR_Contracted Energy'!W48/('DR_Contracted Energy'!W$130+'DR_Contracted Energy'!W$131))*'D. RPS Requirements per MP'!T$19),0)</f>
        <v>0</v>
      </c>
      <c r="X48" s="166">
        <f>IFERROR(IF($H48="MW",0,('DR_Contracted Energy'!X48/('DR_Contracted Energy'!X$130+'DR_Contracted Energy'!X$131))*'D. RPS Requirements per MP'!U$19),0)</f>
        <v>0</v>
      </c>
      <c r="Y48" s="166">
        <f>IFERROR(IF($H48="MW",0,('DR_Contracted Energy'!Y48/('DR_Contracted Energy'!Y$130+'DR_Contracted Energy'!Y$131))*'D. RPS Requirements per MP'!V$19),0)</f>
        <v>0</v>
      </c>
      <c r="Z48" s="166">
        <f>IFERROR(IF($H48="MW",0,('DR_Contracted Energy'!Z48/('DR_Contracted Energy'!Z$130+'DR_Contracted Energy'!Z$131))*'D. RPS Requirements per MP'!W$19),0)</f>
        <v>0</v>
      </c>
      <c r="AA48" s="166">
        <f>IFERROR(IF($H48="MW",0,('DR_Contracted Energy'!AA48/('DR_Contracted Energy'!AA$130+'DR_Contracted Energy'!AA$131))*'D. RPS Requirements per MP'!X$19),0)</f>
        <v>0</v>
      </c>
      <c r="AB48" s="166">
        <f>IFERROR(IF($H48="MW",0,('DR_Contracted Energy'!AB48/('DR_Contracted Energy'!AB$130+'DR_Contracted Energy'!AB$131))*'D. RPS Requirements per MP'!Y$19),0)</f>
        <v>0</v>
      </c>
      <c r="AC48" s="166">
        <f>IFERROR(IF($H48="MW",0,('DR_Contracted Energy'!AC48/('DR_Contracted Energy'!AC$130+'DR_Contracted Energy'!AC$131))*'D. RPS Requirements per MP'!Z$19),0)</f>
        <v>0</v>
      </c>
      <c r="AD48" s="166"/>
      <c r="AE48" s="16" t="str">
        <f t="shared" si="0"/>
        <v>FALSE</v>
      </c>
    </row>
    <row r="49" spans="3:31" ht="28.8" x14ac:dyDescent="0.3">
      <c r="C49" s="7">
        <f t="shared" ref="C49:G49" si="19">C48</f>
        <v>20</v>
      </c>
      <c r="D49" s="146" t="str">
        <f t="shared" si="19"/>
        <v>Distribution Utility 1 (DU1)</v>
      </c>
      <c r="E49" s="146">
        <f t="shared" si="19"/>
        <v>0</v>
      </c>
      <c r="F49" s="108">
        <f t="shared" si="19"/>
        <v>0</v>
      </c>
      <c r="G49">
        <f t="shared" si="19"/>
        <v>0</v>
      </c>
      <c r="H49" s="16" t="str">
        <f>'C. Details of Existing PSAs'!O46</f>
        <v>MWh</v>
      </c>
      <c r="I49" s="166">
        <f>IFERROR(IF($H49="MW",0,('DR_Contracted Energy'!I49/('DR_Contracted Energy'!I$130+'DR_Contracted Energy'!I$131))*'D. RPS Requirements per MP'!F$19),0)</f>
        <v>0</v>
      </c>
      <c r="J49" s="166">
        <f>IFERROR(IF($H49="MW",0,('DR_Contracted Energy'!J49/('DR_Contracted Energy'!J$130+'DR_Contracted Energy'!J$131))*'D. RPS Requirements per MP'!G$19),0)</f>
        <v>0</v>
      </c>
      <c r="K49" s="166">
        <f>IFERROR(IF($H49="MW",0,('DR_Contracted Energy'!K49/('DR_Contracted Energy'!K$130+'DR_Contracted Energy'!K$131))*'D. RPS Requirements per MP'!H$19),0)</f>
        <v>0</v>
      </c>
      <c r="L49" s="166">
        <f>IFERROR(IF($H49="MW",0,('DR_Contracted Energy'!L49/('DR_Contracted Energy'!L$130+'DR_Contracted Energy'!L$131))*'D. RPS Requirements per MP'!I$19),0)</f>
        <v>0</v>
      </c>
      <c r="M49" s="166">
        <f>IFERROR(IF($H49="MW",0,('DR_Contracted Energy'!M49/('DR_Contracted Energy'!M$130+'DR_Contracted Energy'!M$131))*'D. RPS Requirements per MP'!J$19),0)</f>
        <v>0</v>
      </c>
      <c r="N49" s="166">
        <f>IFERROR(IF($H49="MW",0,('DR_Contracted Energy'!N49/('DR_Contracted Energy'!N$130+'DR_Contracted Energy'!N$131))*'D. RPS Requirements per MP'!K$19),0)</f>
        <v>0</v>
      </c>
      <c r="O49" s="166">
        <f>IFERROR(IF($H49="MW",0,('DR_Contracted Energy'!O49/('DR_Contracted Energy'!O$130+'DR_Contracted Energy'!O$131))*'D. RPS Requirements per MP'!L$19),0)</f>
        <v>0</v>
      </c>
      <c r="P49" s="166">
        <f>IFERROR(IF($H49="MW",0,('DR_Contracted Energy'!P49/('DR_Contracted Energy'!P$130+'DR_Contracted Energy'!P$131))*'D. RPS Requirements per MP'!M$19),0)</f>
        <v>0</v>
      </c>
      <c r="Q49" s="166">
        <f>IFERROR(IF($H49="MW",0,('DR_Contracted Energy'!Q49/('DR_Contracted Energy'!Q$130+'DR_Contracted Energy'!Q$131))*'D. RPS Requirements per MP'!N$19),0)</f>
        <v>0</v>
      </c>
      <c r="R49" s="166">
        <f>IFERROR(IF($H49="MW",0,('DR_Contracted Energy'!R49/('DR_Contracted Energy'!R$130+'DR_Contracted Energy'!R$131))*'D. RPS Requirements per MP'!O$19),0)</f>
        <v>0</v>
      </c>
      <c r="S49" s="166">
        <f>IFERROR(IF($H49="MW",0,('DR_Contracted Energy'!S49/('DR_Contracted Energy'!S$130+'DR_Contracted Energy'!S$131))*'D. RPS Requirements per MP'!P$19),0)</f>
        <v>0</v>
      </c>
      <c r="T49" s="166">
        <f>IFERROR(IF($H49="MW",0,('DR_Contracted Energy'!T49/('DR_Contracted Energy'!T$130+'DR_Contracted Energy'!T$131))*'D. RPS Requirements per MP'!Q$19),0)</f>
        <v>0</v>
      </c>
      <c r="U49" s="166">
        <f>IFERROR(IF($H49="MW",0,('DR_Contracted Energy'!U49/('DR_Contracted Energy'!U$130+'DR_Contracted Energy'!U$131))*'D. RPS Requirements per MP'!R$19),0)</f>
        <v>0</v>
      </c>
      <c r="V49" s="166">
        <f>IFERROR(IF($H49="MW",0,('DR_Contracted Energy'!V49/('DR_Contracted Energy'!V$130+'DR_Contracted Energy'!V$131))*'D. RPS Requirements per MP'!S$19),0)</f>
        <v>0</v>
      </c>
      <c r="W49" s="166">
        <f>IFERROR(IF($H49="MW",0,('DR_Contracted Energy'!W49/('DR_Contracted Energy'!W$130+'DR_Contracted Energy'!W$131))*'D. RPS Requirements per MP'!T$19),0)</f>
        <v>0</v>
      </c>
      <c r="X49" s="166">
        <f>IFERROR(IF($H49="MW",0,('DR_Contracted Energy'!X49/('DR_Contracted Energy'!X$130+'DR_Contracted Energy'!X$131))*'D. RPS Requirements per MP'!U$19),0)</f>
        <v>0</v>
      </c>
      <c r="Y49" s="166">
        <f>IFERROR(IF($H49="MW",0,('DR_Contracted Energy'!Y49/('DR_Contracted Energy'!Y$130+'DR_Contracted Energy'!Y$131))*'D. RPS Requirements per MP'!V$19),0)</f>
        <v>0</v>
      </c>
      <c r="Z49" s="166">
        <f>IFERROR(IF($H49="MW",0,('DR_Contracted Energy'!Z49/('DR_Contracted Energy'!Z$130+'DR_Contracted Energy'!Z$131))*'D. RPS Requirements per MP'!W$19),0)</f>
        <v>0</v>
      </c>
      <c r="AA49" s="166">
        <f>IFERROR(IF($H49="MW",0,('DR_Contracted Energy'!AA49/('DR_Contracted Energy'!AA$130+'DR_Contracted Energy'!AA$131))*'D. RPS Requirements per MP'!X$19),0)</f>
        <v>0</v>
      </c>
      <c r="AB49" s="166">
        <f>IFERROR(IF($H49="MW",0,('DR_Contracted Energy'!AB49/('DR_Contracted Energy'!AB$130+'DR_Contracted Energy'!AB$131))*'D. RPS Requirements per MP'!Y$19),0)</f>
        <v>0</v>
      </c>
      <c r="AC49" s="166">
        <f>IFERROR(IF($H49="MW",0,('DR_Contracted Energy'!AC49/('DR_Contracted Energy'!AC$130+'DR_Contracted Energy'!AC$131))*'D. RPS Requirements per MP'!Z$19),0)</f>
        <v>0</v>
      </c>
      <c r="AD49" s="166"/>
      <c r="AE49" s="16" t="str">
        <f t="shared" si="0"/>
        <v>FALSE</v>
      </c>
    </row>
    <row r="50" spans="3:31" ht="28.8" x14ac:dyDescent="0.3">
      <c r="C50" s="7">
        <f>'C. Details of Existing PSAs'!C47</f>
        <v>21</v>
      </c>
      <c r="D50" s="146" t="str">
        <f>'C. Details of Existing PSAs'!D47</f>
        <v>Distribution Utility 1 (DU1)</v>
      </c>
      <c r="E50" s="146">
        <f>'C. Details of Existing PSAs'!E47</f>
        <v>0</v>
      </c>
      <c r="F50" s="108">
        <f>'C. Details of Existing PSAs'!F47</f>
        <v>0</v>
      </c>
      <c r="G50">
        <f>'C. Details of Existing PSAs'!G47</f>
        <v>0</v>
      </c>
      <c r="H50" s="16" t="str">
        <f>'C. Details of Existing PSAs'!O47</f>
        <v>MW</v>
      </c>
      <c r="I50" s="166">
        <f>IFERROR(IF($H50="MW",0,('DR_Contracted Energy'!I50/('DR_Contracted Energy'!I$130+'DR_Contracted Energy'!I$131))*'D. RPS Requirements per MP'!F$19),0)</f>
        <v>0</v>
      </c>
      <c r="J50" s="166">
        <f>IFERROR(IF($H50="MW",0,('DR_Contracted Energy'!J50/('DR_Contracted Energy'!J$130+'DR_Contracted Energy'!J$131))*'D. RPS Requirements per MP'!G$19),0)</f>
        <v>0</v>
      </c>
      <c r="K50" s="166">
        <f>IFERROR(IF($H50="MW",0,('DR_Contracted Energy'!K50/('DR_Contracted Energy'!K$130+'DR_Contracted Energy'!K$131))*'D. RPS Requirements per MP'!H$19),0)</f>
        <v>0</v>
      </c>
      <c r="L50" s="166">
        <f>IFERROR(IF($H50="MW",0,('DR_Contracted Energy'!L50/('DR_Contracted Energy'!L$130+'DR_Contracted Energy'!L$131))*'D. RPS Requirements per MP'!I$19),0)</f>
        <v>0</v>
      </c>
      <c r="M50" s="166">
        <f>IFERROR(IF($H50="MW",0,('DR_Contracted Energy'!M50/('DR_Contracted Energy'!M$130+'DR_Contracted Energy'!M$131))*'D. RPS Requirements per MP'!J$19),0)</f>
        <v>0</v>
      </c>
      <c r="N50" s="166">
        <f>IFERROR(IF($H50="MW",0,('DR_Contracted Energy'!N50/('DR_Contracted Energy'!N$130+'DR_Contracted Energy'!N$131))*'D. RPS Requirements per MP'!K$19),0)</f>
        <v>0</v>
      </c>
      <c r="O50" s="166">
        <f>IFERROR(IF($H50="MW",0,('DR_Contracted Energy'!O50/('DR_Contracted Energy'!O$130+'DR_Contracted Energy'!O$131))*'D. RPS Requirements per MP'!L$19),0)</f>
        <v>0</v>
      </c>
      <c r="P50" s="166">
        <f>IFERROR(IF($H50="MW",0,('DR_Contracted Energy'!P50/('DR_Contracted Energy'!P$130+'DR_Contracted Energy'!P$131))*'D. RPS Requirements per MP'!M$19),0)</f>
        <v>0</v>
      </c>
      <c r="Q50" s="166">
        <f>IFERROR(IF($H50="MW",0,('DR_Contracted Energy'!Q50/('DR_Contracted Energy'!Q$130+'DR_Contracted Energy'!Q$131))*'D. RPS Requirements per MP'!N$19),0)</f>
        <v>0</v>
      </c>
      <c r="R50" s="166">
        <f>IFERROR(IF($H50="MW",0,('DR_Contracted Energy'!R50/('DR_Contracted Energy'!R$130+'DR_Contracted Energy'!R$131))*'D. RPS Requirements per MP'!O$19),0)</f>
        <v>0</v>
      </c>
      <c r="S50" s="166">
        <f>IFERROR(IF($H50="MW",0,('DR_Contracted Energy'!S50/('DR_Contracted Energy'!S$130+'DR_Contracted Energy'!S$131))*'D. RPS Requirements per MP'!P$19),0)</f>
        <v>0</v>
      </c>
      <c r="T50" s="166">
        <f>IFERROR(IF($H50="MW",0,('DR_Contracted Energy'!T50/('DR_Contracted Energy'!T$130+'DR_Contracted Energy'!T$131))*'D. RPS Requirements per MP'!Q$19),0)</f>
        <v>0</v>
      </c>
      <c r="U50" s="166">
        <f>IFERROR(IF($H50="MW",0,('DR_Contracted Energy'!U50/('DR_Contracted Energy'!U$130+'DR_Contracted Energy'!U$131))*'D. RPS Requirements per MP'!R$19),0)</f>
        <v>0</v>
      </c>
      <c r="V50" s="166">
        <f>IFERROR(IF($H50="MW",0,('DR_Contracted Energy'!V50/('DR_Contracted Energy'!V$130+'DR_Contracted Energy'!V$131))*'D. RPS Requirements per MP'!S$19),0)</f>
        <v>0</v>
      </c>
      <c r="W50" s="166">
        <f>IFERROR(IF($H50="MW",0,('DR_Contracted Energy'!W50/('DR_Contracted Energy'!W$130+'DR_Contracted Energy'!W$131))*'D. RPS Requirements per MP'!T$19),0)</f>
        <v>0</v>
      </c>
      <c r="X50" s="166">
        <f>IFERROR(IF($H50="MW",0,('DR_Contracted Energy'!X50/('DR_Contracted Energy'!X$130+'DR_Contracted Energy'!X$131))*'D. RPS Requirements per MP'!U$19),0)</f>
        <v>0</v>
      </c>
      <c r="Y50" s="166">
        <f>IFERROR(IF($H50="MW",0,('DR_Contracted Energy'!Y50/('DR_Contracted Energy'!Y$130+'DR_Contracted Energy'!Y$131))*'D. RPS Requirements per MP'!V$19),0)</f>
        <v>0</v>
      </c>
      <c r="Z50" s="166">
        <f>IFERROR(IF($H50="MW",0,('DR_Contracted Energy'!Z50/('DR_Contracted Energy'!Z$130+'DR_Contracted Energy'!Z$131))*'D. RPS Requirements per MP'!W$19),0)</f>
        <v>0</v>
      </c>
      <c r="AA50" s="166">
        <f>IFERROR(IF($H50="MW",0,('DR_Contracted Energy'!AA50/('DR_Contracted Energy'!AA$130+'DR_Contracted Energy'!AA$131))*'D. RPS Requirements per MP'!X$19),0)</f>
        <v>0</v>
      </c>
      <c r="AB50" s="166">
        <f>IFERROR(IF($H50="MW",0,('DR_Contracted Energy'!AB50/('DR_Contracted Energy'!AB$130+'DR_Contracted Energy'!AB$131))*'D. RPS Requirements per MP'!Y$19),0)</f>
        <v>0</v>
      </c>
      <c r="AC50" s="166">
        <f>IFERROR(IF($H50="MW",0,('DR_Contracted Energy'!AC50/('DR_Contracted Energy'!AC$130+'DR_Contracted Energy'!AC$131))*'D. RPS Requirements per MP'!Z$19),0)</f>
        <v>0</v>
      </c>
      <c r="AD50" s="166"/>
      <c r="AE50" s="16" t="str">
        <f t="shared" si="0"/>
        <v>FALSE</v>
      </c>
    </row>
    <row r="51" spans="3:31" ht="28.8" x14ac:dyDescent="0.3">
      <c r="C51" s="7">
        <f t="shared" ref="C51:G51" si="20">C50</f>
        <v>21</v>
      </c>
      <c r="D51" s="146" t="str">
        <f t="shared" si="20"/>
        <v>Distribution Utility 1 (DU1)</v>
      </c>
      <c r="E51" s="146">
        <f t="shared" si="20"/>
        <v>0</v>
      </c>
      <c r="F51" s="108">
        <f t="shared" si="20"/>
        <v>0</v>
      </c>
      <c r="G51">
        <f t="shared" si="20"/>
        <v>0</v>
      </c>
      <c r="H51" s="16" t="str">
        <f>'C. Details of Existing PSAs'!O48</f>
        <v>MWh</v>
      </c>
      <c r="I51" s="166">
        <f>IFERROR(IF($H51="MW",0,('DR_Contracted Energy'!I51/('DR_Contracted Energy'!I$130+'DR_Contracted Energy'!I$131))*'D. RPS Requirements per MP'!F$19),0)</f>
        <v>0</v>
      </c>
      <c r="J51" s="166">
        <f>IFERROR(IF($H51="MW",0,('DR_Contracted Energy'!J51/('DR_Contracted Energy'!J$130+'DR_Contracted Energy'!J$131))*'D. RPS Requirements per MP'!G$19),0)</f>
        <v>0</v>
      </c>
      <c r="K51" s="166">
        <f>IFERROR(IF($H51="MW",0,('DR_Contracted Energy'!K51/('DR_Contracted Energy'!K$130+'DR_Contracted Energy'!K$131))*'D. RPS Requirements per MP'!H$19),0)</f>
        <v>0</v>
      </c>
      <c r="L51" s="166">
        <f>IFERROR(IF($H51="MW",0,('DR_Contracted Energy'!L51/('DR_Contracted Energy'!L$130+'DR_Contracted Energy'!L$131))*'D. RPS Requirements per MP'!I$19),0)</f>
        <v>0</v>
      </c>
      <c r="M51" s="166">
        <f>IFERROR(IF($H51="MW",0,('DR_Contracted Energy'!M51/('DR_Contracted Energy'!M$130+'DR_Contracted Energy'!M$131))*'D. RPS Requirements per MP'!J$19),0)</f>
        <v>0</v>
      </c>
      <c r="N51" s="166">
        <f>IFERROR(IF($H51="MW",0,('DR_Contracted Energy'!N51/('DR_Contracted Energy'!N$130+'DR_Contracted Energy'!N$131))*'D. RPS Requirements per MP'!K$19),0)</f>
        <v>0</v>
      </c>
      <c r="O51" s="166">
        <f>IFERROR(IF($H51="MW",0,('DR_Contracted Energy'!O51/('DR_Contracted Energy'!O$130+'DR_Contracted Energy'!O$131))*'D. RPS Requirements per MP'!L$19),0)</f>
        <v>0</v>
      </c>
      <c r="P51" s="166">
        <f>IFERROR(IF($H51="MW",0,('DR_Contracted Energy'!P51/('DR_Contracted Energy'!P$130+'DR_Contracted Energy'!P$131))*'D. RPS Requirements per MP'!M$19),0)</f>
        <v>0</v>
      </c>
      <c r="Q51" s="166">
        <f>IFERROR(IF($H51="MW",0,('DR_Contracted Energy'!Q51/('DR_Contracted Energy'!Q$130+'DR_Contracted Energy'!Q$131))*'D. RPS Requirements per MP'!N$19),0)</f>
        <v>0</v>
      </c>
      <c r="R51" s="166">
        <f>IFERROR(IF($H51="MW",0,('DR_Contracted Energy'!R51/('DR_Contracted Energy'!R$130+'DR_Contracted Energy'!R$131))*'D. RPS Requirements per MP'!O$19),0)</f>
        <v>0</v>
      </c>
      <c r="S51" s="166">
        <f>IFERROR(IF($H51="MW",0,('DR_Contracted Energy'!S51/('DR_Contracted Energy'!S$130+'DR_Contracted Energy'!S$131))*'D. RPS Requirements per MP'!P$19),0)</f>
        <v>0</v>
      </c>
      <c r="T51" s="166">
        <f>IFERROR(IF($H51="MW",0,('DR_Contracted Energy'!T51/('DR_Contracted Energy'!T$130+'DR_Contracted Energy'!T$131))*'D. RPS Requirements per MP'!Q$19),0)</f>
        <v>0</v>
      </c>
      <c r="U51" s="166">
        <f>IFERROR(IF($H51="MW",0,('DR_Contracted Energy'!U51/('DR_Contracted Energy'!U$130+'DR_Contracted Energy'!U$131))*'D. RPS Requirements per MP'!R$19),0)</f>
        <v>0</v>
      </c>
      <c r="V51" s="166">
        <f>IFERROR(IF($H51="MW",0,('DR_Contracted Energy'!V51/('DR_Contracted Energy'!V$130+'DR_Contracted Energy'!V$131))*'D. RPS Requirements per MP'!S$19),0)</f>
        <v>0</v>
      </c>
      <c r="W51" s="166">
        <f>IFERROR(IF($H51="MW",0,('DR_Contracted Energy'!W51/('DR_Contracted Energy'!W$130+'DR_Contracted Energy'!W$131))*'D. RPS Requirements per MP'!T$19),0)</f>
        <v>0</v>
      </c>
      <c r="X51" s="166">
        <f>IFERROR(IF($H51="MW",0,('DR_Contracted Energy'!X51/('DR_Contracted Energy'!X$130+'DR_Contracted Energy'!X$131))*'D. RPS Requirements per MP'!U$19),0)</f>
        <v>0</v>
      </c>
      <c r="Y51" s="166">
        <f>IFERROR(IF($H51="MW",0,('DR_Contracted Energy'!Y51/('DR_Contracted Energy'!Y$130+'DR_Contracted Energy'!Y$131))*'D. RPS Requirements per MP'!V$19),0)</f>
        <v>0</v>
      </c>
      <c r="Z51" s="166">
        <f>IFERROR(IF($H51="MW",0,('DR_Contracted Energy'!Z51/('DR_Contracted Energy'!Z$130+'DR_Contracted Energy'!Z$131))*'D. RPS Requirements per MP'!W$19),0)</f>
        <v>0</v>
      </c>
      <c r="AA51" s="166">
        <f>IFERROR(IF($H51="MW",0,('DR_Contracted Energy'!AA51/('DR_Contracted Energy'!AA$130+'DR_Contracted Energy'!AA$131))*'D. RPS Requirements per MP'!X$19),0)</f>
        <v>0</v>
      </c>
      <c r="AB51" s="166">
        <f>IFERROR(IF($H51="MW",0,('DR_Contracted Energy'!AB51/('DR_Contracted Energy'!AB$130+'DR_Contracted Energy'!AB$131))*'D. RPS Requirements per MP'!Y$19),0)</f>
        <v>0</v>
      </c>
      <c r="AC51" s="166">
        <f>IFERROR(IF($H51="MW",0,('DR_Contracted Energy'!AC51/('DR_Contracted Energy'!AC$130+'DR_Contracted Energy'!AC$131))*'D. RPS Requirements per MP'!Z$19),0)</f>
        <v>0</v>
      </c>
      <c r="AD51" s="166"/>
      <c r="AE51" s="16" t="str">
        <f t="shared" si="0"/>
        <v>FALSE</v>
      </c>
    </row>
    <row r="52" spans="3:31" ht="28.8" x14ac:dyDescent="0.3">
      <c r="C52" s="7">
        <f>'C. Details of Existing PSAs'!C49</f>
        <v>22</v>
      </c>
      <c r="D52" s="146" t="str">
        <f>'C. Details of Existing PSAs'!D49</f>
        <v>Distribution Utility 1 (DU1)</v>
      </c>
      <c r="E52" s="146">
        <f>'C. Details of Existing PSAs'!E49</f>
        <v>0</v>
      </c>
      <c r="F52" s="108">
        <f>'C. Details of Existing PSAs'!F49</f>
        <v>0</v>
      </c>
      <c r="G52">
        <f>'C. Details of Existing PSAs'!G49</f>
        <v>0</v>
      </c>
      <c r="H52" s="16" t="str">
        <f>'C. Details of Existing PSAs'!O49</f>
        <v>MW</v>
      </c>
      <c r="I52" s="166">
        <f>IFERROR(IF($H52="MW",0,('DR_Contracted Energy'!I52/('DR_Contracted Energy'!I$130+'DR_Contracted Energy'!I$131))*'D. RPS Requirements per MP'!F$19),0)</f>
        <v>0</v>
      </c>
      <c r="J52" s="166">
        <f>IFERROR(IF($H52="MW",0,('DR_Contracted Energy'!J52/('DR_Contracted Energy'!J$130+'DR_Contracted Energy'!J$131))*'D. RPS Requirements per MP'!G$19),0)</f>
        <v>0</v>
      </c>
      <c r="K52" s="166">
        <f>IFERROR(IF($H52="MW",0,('DR_Contracted Energy'!K52/('DR_Contracted Energy'!K$130+'DR_Contracted Energy'!K$131))*'D. RPS Requirements per MP'!H$19),0)</f>
        <v>0</v>
      </c>
      <c r="L52" s="166">
        <f>IFERROR(IF($H52="MW",0,('DR_Contracted Energy'!L52/('DR_Contracted Energy'!L$130+'DR_Contracted Energy'!L$131))*'D. RPS Requirements per MP'!I$19),0)</f>
        <v>0</v>
      </c>
      <c r="M52" s="166">
        <f>IFERROR(IF($H52="MW",0,('DR_Contracted Energy'!M52/('DR_Contracted Energy'!M$130+'DR_Contracted Energy'!M$131))*'D. RPS Requirements per MP'!J$19),0)</f>
        <v>0</v>
      </c>
      <c r="N52" s="166">
        <f>IFERROR(IF($H52="MW",0,('DR_Contracted Energy'!N52/('DR_Contracted Energy'!N$130+'DR_Contracted Energy'!N$131))*'D. RPS Requirements per MP'!K$19),0)</f>
        <v>0</v>
      </c>
      <c r="O52" s="166">
        <f>IFERROR(IF($H52="MW",0,('DR_Contracted Energy'!O52/('DR_Contracted Energy'!O$130+'DR_Contracted Energy'!O$131))*'D. RPS Requirements per MP'!L$19),0)</f>
        <v>0</v>
      </c>
      <c r="P52" s="166">
        <f>IFERROR(IF($H52="MW",0,('DR_Contracted Energy'!P52/('DR_Contracted Energy'!P$130+'DR_Contracted Energy'!P$131))*'D. RPS Requirements per MP'!M$19),0)</f>
        <v>0</v>
      </c>
      <c r="Q52" s="166">
        <f>IFERROR(IF($H52="MW",0,('DR_Contracted Energy'!Q52/('DR_Contracted Energy'!Q$130+'DR_Contracted Energy'!Q$131))*'D. RPS Requirements per MP'!N$19),0)</f>
        <v>0</v>
      </c>
      <c r="R52" s="166">
        <f>IFERROR(IF($H52="MW",0,('DR_Contracted Energy'!R52/('DR_Contracted Energy'!R$130+'DR_Contracted Energy'!R$131))*'D. RPS Requirements per MP'!O$19),0)</f>
        <v>0</v>
      </c>
      <c r="S52" s="166">
        <f>IFERROR(IF($H52="MW",0,('DR_Contracted Energy'!S52/('DR_Contracted Energy'!S$130+'DR_Contracted Energy'!S$131))*'D. RPS Requirements per MP'!P$19),0)</f>
        <v>0</v>
      </c>
      <c r="T52" s="166">
        <f>IFERROR(IF($H52="MW",0,('DR_Contracted Energy'!T52/('DR_Contracted Energy'!T$130+'DR_Contracted Energy'!T$131))*'D. RPS Requirements per MP'!Q$19),0)</f>
        <v>0</v>
      </c>
      <c r="U52" s="166">
        <f>IFERROR(IF($H52="MW",0,('DR_Contracted Energy'!U52/('DR_Contracted Energy'!U$130+'DR_Contracted Energy'!U$131))*'D. RPS Requirements per MP'!R$19),0)</f>
        <v>0</v>
      </c>
      <c r="V52" s="166">
        <f>IFERROR(IF($H52="MW",0,('DR_Contracted Energy'!V52/('DR_Contracted Energy'!V$130+'DR_Contracted Energy'!V$131))*'D. RPS Requirements per MP'!S$19),0)</f>
        <v>0</v>
      </c>
      <c r="W52" s="166">
        <f>IFERROR(IF($H52="MW",0,('DR_Contracted Energy'!W52/('DR_Contracted Energy'!W$130+'DR_Contracted Energy'!W$131))*'D. RPS Requirements per MP'!T$19),0)</f>
        <v>0</v>
      </c>
      <c r="X52" s="166">
        <f>IFERROR(IF($H52="MW",0,('DR_Contracted Energy'!X52/('DR_Contracted Energy'!X$130+'DR_Contracted Energy'!X$131))*'D. RPS Requirements per MP'!U$19),0)</f>
        <v>0</v>
      </c>
      <c r="Y52" s="166">
        <f>IFERROR(IF($H52="MW",0,('DR_Contracted Energy'!Y52/('DR_Contracted Energy'!Y$130+'DR_Contracted Energy'!Y$131))*'D. RPS Requirements per MP'!V$19),0)</f>
        <v>0</v>
      </c>
      <c r="Z52" s="166">
        <f>IFERROR(IF($H52="MW",0,('DR_Contracted Energy'!Z52/('DR_Contracted Energy'!Z$130+'DR_Contracted Energy'!Z$131))*'D. RPS Requirements per MP'!W$19),0)</f>
        <v>0</v>
      </c>
      <c r="AA52" s="166">
        <f>IFERROR(IF($H52="MW",0,('DR_Contracted Energy'!AA52/('DR_Contracted Energy'!AA$130+'DR_Contracted Energy'!AA$131))*'D. RPS Requirements per MP'!X$19),0)</f>
        <v>0</v>
      </c>
      <c r="AB52" s="166">
        <f>IFERROR(IF($H52="MW",0,('DR_Contracted Energy'!AB52/('DR_Contracted Energy'!AB$130+'DR_Contracted Energy'!AB$131))*'D. RPS Requirements per MP'!Y$19),0)</f>
        <v>0</v>
      </c>
      <c r="AC52" s="166">
        <f>IFERROR(IF($H52="MW",0,('DR_Contracted Energy'!AC52/('DR_Contracted Energy'!AC$130+'DR_Contracted Energy'!AC$131))*'D. RPS Requirements per MP'!Z$19),0)</f>
        <v>0</v>
      </c>
      <c r="AD52" s="166"/>
      <c r="AE52" s="16" t="str">
        <f t="shared" si="0"/>
        <v>FALSE</v>
      </c>
    </row>
    <row r="53" spans="3:31" ht="28.8" x14ac:dyDescent="0.3">
      <c r="C53" s="7">
        <f t="shared" ref="C53:G53" si="21">C52</f>
        <v>22</v>
      </c>
      <c r="D53" s="146" t="str">
        <f t="shared" si="21"/>
        <v>Distribution Utility 1 (DU1)</v>
      </c>
      <c r="E53" s="146">
        <f t="shared" si="21"/>
        <v>0</v>
      </c>
      <c r="F53" s="108">
        <f t="shared" si="21"/>
        <v>0</v>
      </c>
      <c r="G53">
        <f t="shared" si="21"/>
        <v>0</v>
      </c>
      <c r="H53" s="16" t="str">
        <f>'C. Details of Existing PSAs'!O50</f>
        <v>MWh</v>
      </c>
      <c r="I53" s="166">
        <f>IFERROR(IF($H53="MW",0,('DR_Contracted Energy'!I53/('DR_Contracted Energy'!I$130+'DR_Contracted Energy'!I$131))*'D. RPS Requirements per MP'!F$19),0)</f>
        <v>0</v>
      </c>
      <c r="J53" s="166">
        <f>IFERROR(IF($H53="MW",0,('DR_Contracted Energy'!J53/('DR_Contracted Energy'!J$130+'DR_Contracted Energy'!J$131))*'D. RPS Requirements per MP'!G$19),0)</f>
        <v>0</v>
      </c>
      <c r="K53" s="166">
        <f>IFERROR(IF($H53="MW",0,('DR_Contracted Energy'!K53/('DR_Contracted Energy'!K$130+'DR_Contracted Energy'!K$131))*'D. RPS Requirements per MP'!H$19),0)</f>
        <v>0</v>
      </c>
      <c r="L53" s="166">
        <f>IFERROR(IF($H53="MW",0,('DR_Contracted Energy'!L53/('DR_Contracted Energy'!L$130+'DR_Contracted Energy'!L$131))*'D. RPS Requirements per MP'!I$19),0)</f>
        <v>0</v>
      </c>
      <c r="M53" s="166">
        <f>IFERROR(IF($H53="MW",0,('DR_Contracted Energy'!M53/('DR_Contracted Energy'!M$130+'DR_Contracted Energy'!M$131))*'D. RPS Requirements per MP'!J$19),0)</f>
        <v>0</v>
      </c>
      <c r="N53" s="166">
        <f>IFERROR(IF($H53="MW",0,('DR_Contracted Energy'!N53/('DR_Contracted Energy'!N$130+'DR_Contracted Energy'!N$131))*'D. RPS Requirements per MP'!K$19),0)</f>
        <v>0</v>
      </c>
      <c r="O53" s="166">
        <f>IFERROR(IF($H53="MW",0,('DR_Contracted Energy'!O53/('DR_Contracted Energy'!O$130+'DR_Contracted Energy'!O$131))*'D. RPS Requirements per MP'!L$19),0)</f>
        <v>0</v>
      </c>
      <c r="P53" s="166">
        <f>IFERROR(IF($H53="MW",0,('DR_Contracted Energy'!P53/('DR_Contracted Energy'!P$130+'DR_Contracted Energy'!P$131))*'D. RPS Requirements per MP'!M$19),0)</f>
        <v>0</v>
      </c>
      <c r="Q53" s="166">
        <f>IFERROR(IF($H53="MW",0,('DR_Contracted Energy'!Q53/('DR_Contracted Energy'!Q$130+'DR_Contracted Energy'!Q$131))*'D. RPS Requirements per MP'!N$19),0)</f>
        <v>0</v>
      </c>
      <c r="R53" s="166">
        <f>IFERROR(IF($H53="MW",0,('DR_Contracted Energy'!R53/('DR_Contracted Energy'!R$130+'DR_Contracted Energy'!R$131))*'D. RPS Requirements per MP'!O$19),0)</f>
        <v>0</v>
      </c>
      <c r="S53" s="166">
        <f>IFERROR(IF($H53="MW",0,('DR_Contracted Energy'!S53/('DR_Contracted Energy'!S$130+'DR_Contracted Energy'!S$131))*'D. RPS Requirements per MP'!P$19),0)</f>
        <v>0</v>
      </c>
      <c r="T53" s="166">
        <f>IFERROR(IF($H53="MW",0,('DR_Contracted Energy'!T53/('DR_Contracted Energy'!T$130+'DR_Contracted Energy'!T$131))*'D. RPS Requirements per MP'!Q$19),0)</f>
        <v>0</v>
      </c>
      <c r="U53" s="166">
        <f>IFERROR(IF($H53="MW",0,('DR_Contracted Energy'!U53/('DR_Contracted Energy'!U$130+'DR_Contracted Energy'!U$131))*'D. RPS Requirements per MP'!R$19),0)</f>
        <v>0</v>
      </c>
      <c r="V53" s="166">
        <f>IFERROR(IF($H53="MW",0,('DR_Contracted Energy'!V53/('DR_Contracted Energy'!V$130+'DR_Contracted Energy'!V$131))*'D. RPS Requirements per MP'!S$19),0)</f>
        <v>0</v>
      </c>
      <c r="W53" s="166">
        <f>IFERROR(IF($H53="MW",0,('DR_Contracted Energy'!W53/('DR_Contracted Energy'!W$130+'DR_Contracted Energy'!W$131))*'D. RPS Requirements per MP'!T$19),0)</f>
        <v>0</v>
      </c>
      <c r="X53" s="166">
        <f>IFERROR(IF($H53="MW",0,('DR_Contracted Energy'!X53/('DR_Contracted Energy'!X$130+'DR_Contracted Energy'!X$131))*'D. RPS Requirements per MP'!U$19),0)</f>
        <v>0</v>
      </c>
      <c r="Y53" s="166">
        <f>IFERROR(IF($H53="MW",0,('DR_Contracted Energy'!Y53/('DR_Contracted Energy'!Y$130+'DR_Contracted Energy'!Y$131))*'D. RPS Requirements per MP'!V$19),0)</f>
        <v>0</v>
      </c>
      <c r="Z53" s="166">
        <f>IFERROR(IF($H53="MW",0,('DR_Contracted Energy'!Z53/('DR_Contracted Energy'!Z$130+'DR_Contracted Energy'!Z$131))*'D. RPS Requirements per MP'!W$19),0)</f>
        <v>0</v>
      </c>
      <c r="AA53" s="166">
        <f>IFERROR(IF($H53="MW",0,('DR_Contracted Energy'!AA53/('DR_Contracted Energy'!AA$130+'DR_Contracted Energy'!AA$131))*'D. RPS Requirements per MP'!X$19),0)</f>
        <v>0</v>
      </c>
      <c r="AB53" s="166">
        <f>IFERROR(IF($H53="MW",0,('DR_Contracted Energy'!AB53/('DR_Contracted Energy'!AB$130+'DR_Contracted Energy'!AB$131))*'D. RPS Requirements per MP'!Y$19),0)</f>
        <v>0</v>
      </c>
      <c r="AC53" s="166">
        <f>IFERROR(IF($H53="MW",0,('DR_Contracted Energy'!AC53/('DR_Contracted Energy'!AC$130+'DR_Contracted Energy'!AC$131))*'D. RPS Requirements per MP'!Z$19),0)</f>
        <v>0</v>
      </c>
      <c r="AD53" s="166"/>
      <c r="AE53" s="16" t="str">
        <f t="shared" si="0"/>
        <v>FALSE</v>
      </c>
    </row>
    <row r="54" spans="3:31" ht="28.8" x14ac:dyDescent="0.3">
      <c r="C54" s="7">
        <f>'C. Details of Existing PSAs'!C51</f>
        <v>23</v>
      </c>
      <c r="D54" s="146" t="str">
        <f>'C. Details of Existing PSAs'!D51</f>
        <v>Distribution Utility 1 (DU1)</v>
      </c>
      <c r="E54" s="146">
        <f>'C. Details of Existing PSAs'!E51</f>
        <v>0</v>
      </c>
      <c r="F54" s="108">
        <f>'C. Details of Existing PSAs'!F51</f>
        <v>0</v>
      </c>
      <c r="G54">
        <f>'C. Details of Existing PSAs'!G51</f>
        <v>0</v>
      </c>
      <c r="H54" s="16" t="str">
        <f>'C. Details of Existing PSAs'!O51</f>
        <v>MW</v>
      </c>
      <c r="I54" s="166">
        <f>IFERROR(IF($H54="MW",0,('DR_Contracted Energy'!I54/('DR_Contracted Energy'!I$130+'DR_Contracted Energy'!I$131))*'D. RPS Requirements per MP'!F$19),0)</f>
        <v>0</v>
      </c>
      <c r="J54" s="166">
        <f>IFERROR(IF($H54="MW",0,('DR_Contracted Energy'!J54/('DR_Contracted Energy'!J$130+'DR_Contracted Energy'!J$131))*'D. RPS Requirements per MP'!G$19),0)</f>
        <v>0</v>
      </c>
      <c r="K54" s="166">
        <f>IFERROR(IF($H54="MW",0,('DR_Contracted Energy'!K54/('DR_Contracted Energy'!K$130+'DR_Contracted Energy'!K$131))*'D. RPS Requirements per MP'!H$19),0)</f>
        <v>0</v>
      </c>
      <c r="L54" s="166">
        <f>IFERROR(IF($H54="MW",0,('DR_Contracted Energy'!L54/('DR_Contracted Energy'!L$130+'DR_Contracted Energy'!L$131))*'D. RPS Requirements per MP'!I$19),0)</f>
        <v>0</v>
      </c>
      <c r="M54" s="166">
        <f>IFERROR(IF($H54="MW",0,('DR_Contracted Energy'!M54/('DR_Contracted Energy'!M$130+'DR_Contracted Energy'!M$131))*'D. RPS Requirements per MP'!J$19),0)</f>
        <v>0</v>
      </c>
      <c r="N54" s="166">
        <f>IFERROR(IF($H54="MW",0,('DR_Contracted Energy'!N54/('DR_Contracted Energy'!N$130+'DR_Contracted Energy'!N$131))*'D. RPS Requirements per MP'!K$19),0)</f>
        <v>0</v>
      </c>
      <c r="O54" s="166">
        <f>IFERROR(IF($H54="MW",0,('DR_Contracted Energy'!O54/('DR_Contracted Energy'!O$130+'DR_Contracted Energy'!O$131))*'D. RPS Requirements per MP'!L$19),0)</f>
        <v>0</v>
      </c>
      <c r="P54" s="166">
        <f>IFERROR(IF($H54="MW",0,('DR_Contracted Energy'!P54/('DR_Contracted Energy'!P$130+'DR_Contracted Energy'!P$131))*'D. RPS Requirements per MP'!M$19),0)</f>
        <v>0</v>
      </c>
      <c r="Q54" s="166">
        <f>IFERROR(IF($H54="MW",0,('DR_Contracted Energy'!Q54/('DR_Contracted Energy'!Q$130+'DR_Contracted Energy'!Q$131))*'D. RPS Requirements per MP'!N$19),0)</f>
        <v>0</v>
      </c>
      <c r="R54" s="166">
        <f>IFERROR(IF($H54="MW",0,('DR_Contracted Energy'!R54/('DR_Contracted Energy'!R$130+'DR_Contracted Energy'!R$131))*'D. RPS Requirements per MP'!O$19),0)</f>
        <v>0</v>
      </c>
      <c r="S54" s="166">
        <f>IFERROR(IF($H54="MW",0,('DR_Contracted Energy'!S54/('DR_Contracted Energy'!S$130+'DR_Contracted Energy'!S$131))*'D. RPS Requirements per MP'!P$19),0)</f>
        <v>0</v>
      </c>
      <c r="T54" s="166">
        <f>IFERROR(IF($H54="MW",0,('DR_Contracted Energy'!T54/('DR_Contracted Energy'!T$130+'DR_Contracted Energy'!T$131))*'D. RPS Requirements per MP'!Q$19),0)</f>
        <v>0</v>
      </c>
      <c r="U54" s="166">
        <f>IFERROR(IF($H54="MW",0,('DR_Contracted Energy'!U54/('DR_Contracted Energy'!U$130+'DR_Contracted Energy'!U$131))*'D. RPS Requirements per MP'!R$19),0)</f>
        <v>0</v>
      </c>
      <c r="V54" s="166">
        <f>IFERROR(IF($H54="MW",0,('DR_Contracted Energy'!V54/('DR_Contracted Energy'!V$130+'DR_Contracted Energy'!V$131))*'D. RPS Requirements per MP'!S$19),0)</f>
        <v>0</v>
      </c>
      <c r="W54" s="166">
        <f>IFERROR(IF($H54="MW",0,('DR_Contracted Energy'!W54/('DR_Contracted Energy'!W$130+'DR_Contracted Energy'!W$131))*'D. RPS Requirements per MP'!T$19),0)</f>
        <v>0</v>
      </c>
      <c r="X54" s="166">
        <f>IFERROR(IF($H54="MW",0,('DR_Contracted Energy'!X54/('DR_Contracted Energy'!X$130+'DR_Contracted Energy'!X$131))*'D. RPS Requirements per MP'!U$19),0)</f>
        <v>0</v>
      </c>
      <c r="Y54" s="166">
        <f>IFERROR(IF($H54="MW",0,('DR_Contracted Energy'!Y54/('DR_Contracted Energy'!Y$130+'DR_Contracted Energy'!Y$131))*'D. RPS Requirements per MP'!V$19),0)</f>
        <v>0</v>
      </c>
      <c r="Z54" s="166">
        <f>IFERROR(IF($H54="MW",0,('DR_Contracted Energy'!Z54/('DR_Contracted Energy'!Z$130+'DR_Contracted Energy'!Z$131))*'D. RPS Requirements per MP'!W$19),0)</f>
        <v>0</v>
      </c>
      <c r="AA54" s="166">
        <f>IFERROR(IF($H54="MW",0,('DR_Contracted Energy'!AA54/('DR_Contracted Energy'!AA$130+'DR_Contracted Energy'!AA$131))*'D. RPS Requirements per MP'!X$19),0)</f>
        <v>0</v>
      </c>
      <c r="AB54" s="166">
        <f>IFERROR(IF($H54="MW",0,('DR_Contracted Energy'!AB54/('DR_Contracted Energy'!AB$130+'DR_Contracted Energy'!AB$131))*'D. RPS Requirements per MP'!Y$19),0)</f>
        <v>0</v>
      </c>
      <c r="AC54" s="166">
        <f>IFERROR(IF($H54="MW",0,('DR_Contracted Energy'!AC54/('DR_Contracted Energy'!AC$130+'DR_Contracted Energy'!AC$131))*'D. RPS Requirements per MP'!Z$19),0)</f>
        <v>0</v>
      </c>
      <c r="AD54" s="166"/>
      <c r="AE54" s="16" t="str">
        <f t="shared" si="0"/>
        <v>FALSE</v>
      </c>
    </row>
    <row r="55" spans="3:31" ht="28.8" x14ac:dyDescent="0.3">
      <c r="C55" s="7">
        <f t="shared" ref="C55:G55" si="22">C54</f>
        <v>23</v>
      </c>
      <c r="D55" s="146" t="str">
        <f t="shared" si="22"/>
        <v>Distribution Utility 1 (DU1)</v>
      </c>
      <c r="E55" s="146">
        <f t="shared" si="22"/>
        <v>0</v>
      </c>
      <c r="F55" s="108">
        <f t="shared" si="22"/>
        <v>0</v>
      </c>
      <c r="G55">
        <f t="shared" si="22"/>
        <v>0</v>
      </c>
      <c r="H55" s="16" t="str">
        <f>'C. Details of Existing PSAs'!O52</f>
        <v>MWh</v>
      </c>
      <c r="I55" s="166">
        <f>IFERROR(IF($H55="MW",0,('DR_Contracted Energy'!I55/('DR_Contracted Energy'!I$130+'DR_Contracted Energy'!I$131))*'D. RPS Requirements per MP'!F$19),0)</f>
        <v>0</v>
      </c>
      <c r="J55" s="166">
        <f>IFERROR(IF($H55="MW",0,('DR_Contracted Energy'!J55/('DR_Contracted Energy'!J$130+'DR_Contracted Energy'!J$131))*'D. RPS Requirements per MP'!G$19),0)</f>
        <v>0</v>
      </c>
      <c r="K55" s="166">
        <f>IFERROR(IF($H55="MW",0,('DR_Contracted Energy'!K55/('DR_Contracted Energy'!K$130+'DR_Contracted Energy'!K$131))*'D. RPS Requirements per MP'!H$19),0)</f>
        <v>0</v>
      </c>
      <c r="L55" s="166">
        <f>IFERROR(IF($H55="MW",0,('DR_Contracted Energy'!L55/('DR_Contracted Energy'!L$130+'DR_Contracted Energy'!L$131))*'D. RPS Requirements per MP'!I$19),0)</f>
        <v>0</v>
      </c>
      <c r="M55" s="166">
        <f>IFERROR(IF($H55="MW",0,('DR_Contracted Energy'!M55/('DR_Contracted Energy'!M$130+'DR_Contracted Energy'!M$131))*'D. RPS Requirements per MP'!J$19),0)</f>
        <v>0</v>
      </c>
      <c r="N55" s="166">
        <f>IFERROR(IF($H55="MW",0,('DR_Contracted Energy'!N55/('DR_Contracted Energy'!N$130+'DR_Contracted Energy'!N$131))*'D. RPS Requirements per MP'!K$19),0)</f>
        <v>0</v>
      </c>
      <c r="O55" s="166">
        <f>IFERROR(IF($H55="MW",0,('DR_Contracted Energy'!O55/('DR_Contracted Energy'!O$130+'DR_Contracted Energy'!O$131))*'D. RPS Requirements per MP'!L$19),0)</f>
        <v>0</v>
      </c>
      <c r="P55" s="166">
        <f>IFERROR(IF($H55="MW",0,('DR_Contracted Energy'!P55/('DR_Contracted Energy'!P$130+'DR_Contracted Energy'!P$131))*'D. RPS Requirements per MP'!M$19),0)</f>
        <v>0</v>
      </c>
      <c r="Q55" s="166">
        <f>IFERROR(IF($H55="MW",0,('DR_Contracted Energy'!Q55/('DR_Contracted Energy'!Q$130+'DR_Contracted Energy'!Q$131))*'D. RPS Requirements per MP'!N$19),0)</f>
        <v>0</v>
      </c>
      <c r="R55" s="166">
        <f>IFERROR(IF($H55="MW",0,('DR_Contracted Energy'!R55/('DR_Contracted Energy'!R$130+'DR_Contracted Energy'!R$131))*'D. RPS Requirements per MP'!O$19),0)</f>
        <v>0</v>
      </c>
      <c r="S55" s="166">
        <f>IFERROR(IF($H55="MW",0,('DR_Contracted Energy'!S55/('DR_Contracted Energy'!S$130+'DR_Contracted Energy'!S$131))*'D. RPS Requirements per MP'!P$19),0)</f>
        <v>0</v>
      </c>
      <c r="T55" s="166">
        <f>IFERROR(IF($H55="MW",0,('DR_Contracted Energy'!T55/('DR_Contracted Energy'!T$130+'DR_Contracted Energy'!T$131))*'D. RPS Requirements per MP'!Q$19),0)</f>
        <v>0</v>
      </c>
      <c r="U55" s="166">
        <f>IFERROR(IF($H55="MW",0,('DR_Contracted Energy'!U55/('DR_Contracted Energy'!U$130+'DR_Contracted Energy'!U$131))*'D. RPS Requirements per MP'!R$19),0)</f>
        <v>0</v>
      </c>
      <c r="V55" s="166">
        <f>IFERROR(IF($H55="MW",0,('DR_Contracted Energy'!V55/('DR_Contracted Energy'!V$130+'DR_Contracted Energy'!V$131))*'D. RPS Requirements per MP'!S$19),0)</f>
        <v>0</v>
      </c>
      <c r="W55" s="166">
        <f>IFERROR(IF($H55="MW",0,('DR_Contracted Energy'!W55/('DR_Contracted Energy'!W$130+'DR_Contracted Energy'!W$131))*'D. RPS Requirements per MP'!T$19),0)</f>
        <v>0</v>
      </c>
      <c r="X55" s="166">
        <f>IFERROR(IF($H55="MW",0,('DR_Contracted Energy'!X55/('DR_Contracted Energy'!X$130+'DR_Contracted Energy'!X$131))*'D. RPS Requirements per MP'!U$19),0)</f>
        <v>0</v>
      </c>
      <c r="Y55" s="166">
        <f>IFERROR(IF($H55="MW",0,('DR_Contracted Energy'!Y55/('DR_Contracted Energy'!Y$130+'DR_Contracted Energy'!Y$131))*'D. RPS Requirements per MP'!V$19),0)</f>
        <v>0</v>
      </c>
      <c r="Z55" s="166">
        <f>IFERROR(IF($H55="MW",0,('DR_Contracted Energy'!Z55/('DR_Contracted Energy'!Z$130+'DR_Contracted Energy'!Z$131))*'D. RPS Requirements per MP'!W$19),0)</f>
        <v>0</v>
      </c>
      <c r="AA55" s="166">
        <f>IFERROR(IF($H55="MW",0,('DR_Contracted Energy'!AA55/('DR_Contracted Energy'!AA$130+'DR_Contracted Energy'!AA$131))*'D. RPS Requirements per MP'!X$19),0)</f>
        <v>0</v>
      </c>
      <c r="AB55" s="166">
        <f>IFERROR(IF($H55="MW",0,('DR_Contracted Energy'!AB55/('DR_Contracted Energy'!AB$130+'DR_Contracted Energy'!AB$131))*'D. RPS Requirements per MP'!Y$19),0)</f>
        <v>0</v>
      </c>
      <c r="AC55" s="166">
        <f>IFERROR(IF($H55="MW",0,('DR_Contracted Energy'!AC55/('DR_Contracted Energy'!AC$130+'DR_Contracted Energy'!AC$131))*'D. RPS Requirements per MP'!Z$19),0)</f>
        <v>0</v>
      </c>
      <c r="AD55" s="166"/>
      <c r="AE55" s="16" t="str">
        <f t="shared" si="0"/>
        <v>FALSE</v>
      </c>
    </row>
    <row r="56" spans="3:31" ht="28.8" x14ac:dyDescent="0.3">
      <c r="C56" s="7">
        <f>'C. Details of Existing PSAs'!C53</f>
        <v>24</v>
      </c>
      <c r="D56" s="146" t="str">
        <f>'C. Details of Existing PSAs'!D53</f>
        <v>Distribution Utility 1 (DU1)</v>
      </c>
      <c r="E56" s="146">
        <f>'C. Details of Existing PSAs'!E53</f>
        <v>0</v>
      </c>
      <c r="F56" s="108">
        <f>'C. Details of Existing PSAs'!F53</f>
        <v>0</v>
      </c>
      <c r="G56">
        <f>'C. Details of Existing PSAs'!G53</f>
        <v>0</v>
      </c>
      <c r="H56" s="16" t="str">
        <f>'C. Details of Existing PSAs'!O53</f>
        <v>MW</v>
      </c>
      <c r="I56" s="166">
        <f>IFERROR(IF($H56="MW",0,('DR_Contracted Energy'!I56/('DR_Contracted Energy'!I$130+'DR_Contracted Energy'!I$131))*'D. RPS Requirements per MP'!F$19),0)</f>
        <v>0</v>
      </c>
      <c r="J56" s="166">
        <f>IFERROR(IF($H56="MW",0,('DR_Contracted Energy'!J56/('DR_Contracted Energy'!J$130+'DR_Contracted Energy'!J$131))*'D. RPS Requirements per MP'!G$19),0)</f>
        <v>0</v>
      </c>
      <c r="K56" s="166">
        <f>IFERROR(IF($H56="MW",0,('DR_Contracted Energy'!K56/('DR_Contracted Energy'!K$130+'DR_Contracted Energy'!K$131))*'D. RPS Requirements per MP'!H$19),0)</f>
        <v>0</v>
      </c>
      <c r="L56" s="166">
        <f>IFERROR(IF($H56="MW",0,('DR_Contracted Energy'!L56/('DR_Contracted Energy'!L$130+'DR_Contracted Energy'!L$131))*'D. RPS Requirements per MP'!I$19),0)</f>
        <v>0</v>
      </c>
      <c r="M56" s="166">
        <f>IFERROR(IF($H56="MW",0,('DR_Contracted Energy'!M56/('DR_Contracted Energy'!M$130+'DR_Contracted Energy'!M$131))*'D. RPS Requirements per MP'!J$19),0)</f>
        <v>0</v>
      </c>
      <c r="N56" s="166">
        <f>IFERROR(IF($H56="MW",0,('DR_Contracted Energy'!N56/('DR_Contracted Energy'!N$130+'DR_Contracted Energy'!N$131))*'D. RPS Requirements per MP'!K$19),0)</f>
        <v>0</v>
      </c>
      <c r="O56" s="166">
        <f>IFERROR(IF($H56="MW",0,('DR_Contracted Energy'!O56/('DR_Contracted Energy'!O$130+'DR_Contracted Energy'!O$131))*'D. RPS Requirements per MP'!L$19),0)</f>
        <v>0</v>
      </c>
      <c r="P56" s="166">
        <f>IFERROR(IF($H56="MW",0,('DR_Contracted Energy'!P56/('DR_Contracted Energy'!P$130+'DR_Contracted Energy'!P$131))*'D. RPS Requirements per MP'!M$19),0)</f>
        <v>0</v>
      </c>
      <c r="Q56" s="166">
        <f>IFERROR(IF($H56="MW",0,('DR_Contracted Energy'!Q56/('DR_Contracted Energy'!Q$130+'DR_Contracted Energy'!Q$131))*'D. RPS Requirements per MP'!N$19),0)</f>
        <v>0</v>
      </c>
      <c r="R56" s="166">
        <f>IFERROR(IF($H56="MW",0,('DR_Contracted Energy'!R56/('DR_Contracted Energy'!R$130+'DR_Contracted Energy'!R$131))*'D. RPS Requirements per MP'!O$19),0)</f>
        <v>0</v>
      </c>
      <c r="S56" s="166">
        <f>IFERROR(IF($H56="MW",0,('DR_Contracted Energy'!S56/('DR_Contracted Energy'!S$130+'DR_Contracted Energy'!S$131))*'D. RPS Requirements per MP'!P$19),0)</f>
        <v>0</v>
      </c>
      <c r="T56" s="166">
        <f>IFERROR(IF($H56="MW",0,('DR_Contracted Energy'!T56/('DR_Contracted Energy'!T$130+'DR_Contracted Energy'!T$131))*'D. RPS Requirements per MP'!Q$19),0)</f>
        <v>0</v>
      </c>
      <c r="U56" s="166">
        <f>IFERROR(IF($H56="MW",0,('DR_Contracted Energy'!U56/('DR_Contracted Energy'!U$130+'DR_Contracted Energy'!U$131))*'D. RPS Requirements per MP'!R$19),0)</f>
        <v>0</v>
      </c>
      <c r="V56" s="166">
        <f>IFERROR(IF($H56="MW",0,('DR_Contracted Energy'!V56/('DR_Contracted Energy'!V$130+'DR_Contracted Energy'!V$131))*'D. RPS Requirements per MP'!S$19),0)</f>
        <v>0</v>
      </c>
      <c r="W56" s="166">
        <f>IFERROR(IF($H56="MW",0,('DR_Contracted Energy'!W56/('DR_Contracted Energy'!W$130+'DR_Contracted Energy'!W$131))*'D. RPS Requirements per MP'!T$19),0)</f>
        <v>0</v>
      </c>
      <c r="X56" s="166">
        <f>IFERROR(IF($H56="MW",0,('DR_Contracted Energy'!X56/('DR_Contracted Energy'!X$130+'DR_Contracted Energy'!X$131))*'D. RPS Requirements per MP'!U$19),0)</f>
        <v>0</v>
      </c>
      <c r="Y56" s="166">
        <f>IFERROR(IF($H56="MW",0,('DR_Contracted Energy'!Y56/('DR_Contracted Energy'!Y$130+'DR_Contracted Energy'!Y$131))*'D. RPS Requirements per MP'!V$19),0)</f>
        <v>0</v>
      </c>
      <c r="Z56" s="166">
        <f>IFERROR(IF($H56="MW",0,('DR_Contracted Energy'!Z56/('DR_Contracted Energy'!Z$130+'DR_Contracted Energy'!Z$131))*'D. RPS Requirements per MP'!W$19),0)</f>
        <v>0</v>
      </c>
      <c r="AA56" s="166">
        <f>IFERROR(IF($H56="MW",0,('DR_Contracted Energy'!AA56/('DR_Contracted Energy'!AA$130+'DR_Contracted Energy'!AA$131))*'D. RPS Requirements per MP'!X$19),0)</f>
        <v>0</v>
      </c>
      <c r="AB56" s="166">
        <f>IFERROR(IF($H56="MW",0,('DR_Contracted Energy'!AB56/('DR_Contracted Energy'!AB$130+'DR_Contracted Energy'!AB$131))*'D. RPS Requirements per MP'!Y$19),0)</f>
        <v>0</v>
      </c>
      <c r="AC56" s="166">
        <f>IFERROR(IF($H56="MW",0,('DR_Contracted Energy'!AC56/('DR_Contracted Energy'!AC$130+'DR_Contracted Energy'!AC$131))*'D. RPS Requirements per MP'!Z$19),0)</f>
        <v>0</v>
      </c>
      <c r="AD56" s="166"/>
      <c r="AE56" s="16" t="str">
        <f t="shared" si="0"/>
        <v>FALSE</v>
      </c>
    </row>
    <row r="57" spans="3:31" ht="28.8" x14ac:dyDescent="0.3">
      <c r="C57" s="7">
        <f t="shared" ref="C57:G57" si="23">C56</f>
        <v>24</v>
      </c>
      <c r="D57" s="146" t="str">
        <f t="shared" si="23"/>
        <v>Distribution Utility 1 (DU1)</v>
      </c>
      <c r="E57" s="146">
        <f t="shared" si="23"/>
        <v>0</v>
      </c>
      <c r="F57" s="108">
        <f t="shared" si="23"/>
        <v>0</v>
      </c>
      <c r="G57">
        <f t="shared" si="23"/>
        <v>0</v>
      </c>
      <c r="H57" s="16" t="str">
        <f>'C. Details of Existing PSAs'!O54</f>
        <v>MWh</v>
      </c>
      <c r="I57" s="166">
        <f>IFERROR(IF($H57="MW",0,('DR_Contracted Energy'!I57/('DR_Contracted Energy'!I$130+'DR_Contracted Energy'!I$131))*'D. RPS Requirements per MP'!F$19),0)</f>
        <v>0</v>
      </c>
      <c r="J57" s="166">
        <f>IFERROR(IF($H57="MW",0,('DR_Contracted Energy'!J57/('DR_Contracted Energy'!J$130+'DR_Contracted Energy'!J$131))*'D. RPS Requirements per MP'!G$19),0)</f>
        <v>0</v>
      </c>
      <c r="K57" s="166">
        <f>IFERROR(IF($H57="MW",0,('DR_Contracted Energy'!K57/('DR_Contracted Energy'!K$130+'DR_Contracted Energy'!K$131))*'D. RPS Requirements per MP'!H$19),0)</f>
        <v>0</v>
      </c>
      <c r="L57" s="166">
        <f>IFERROR(IF($H57="MW",0,('DR_Contracted Energy'!L57/('DR_Contracted Energy'!L$130+'DR_Contracted Energy'!L$131))*'D. RPS Requirements per MP'!I$19),0)</f>
        <v>0</v>
      </c>
      <c r="M57" s="166">
        <f>IFERROR(IF($H57="MW",0,('DR_Contracted Energy'!M57/('DR_Contracted Energy'!M$130+'DR_Contracted Energy'!M$131))*'D. RPS Requirements per MP'!J$19),0)</f>
        <v>0</v>
      </c>
      <c r="N57" s="166">
        <f>IFERROR(IF($H57="MW",0,('DR_Contracted Energy'!N57/('DR_Contracted Energy'!N$130+'DR_Contracted Energy'!N$131))*'D. RPS Requirements per MP'!K$19),0)</f>
        <v>0</v>
      </c>
      <c r="O57" s="166">
        <f>IFERROR(IF($H57="MW",0,('DR_Contracted Energy'!O57/('DR_Contracted Energy'!O$130+'DR_Contracted Energy'!O$131))*'D. RPS Requirements per MP'!L$19),0)</f>
        <v>0</v>
      </c>
      <c r="P57" s="166">
        <f>IFERROR(IF($H57="MW",0,('DR_Contracted Energy'!P57/('DR_Contracted Energy'!P$130+'DR_Contracted Energy'!P$131))*'D. RPS Requirements per MP'!M$19),0)</f>
        <v>0</v>
      </c>
      <c r="Q57" s="166">
        <f>IFERROR(IF($H57="MW",0,('DR_Contracted Energy'!Q57/('DR_Contracted Energy'!Q$130+'DR_Contracted Energy'!Q$131))*'D. RPS Requirements per MP'!N$19),0)</f>
        <v>0</v>
      </c>
      <c r="R57" s="166">
        <f>IFERROR(IF($H57="MW",0,('DR_Contracted Energy'!R57/('DR_Contracted Energy'!R$130+'DR_Contracted Energy'!R$131))*'D. RPS Requirements per MP'!O$19),0)</f>
        <v>0</v>
      </c>
      <c r="S57" s="166">
        <f>IFERROR(IF($H57="MW",0,('DR_Contracted Energy'!S57/('DR_Contracted Energy'!S$130+'DR_Contracted Energy'!S$131))*'D. RPS Requirements per MP'!P$19),0)</f>
        <v>0</v>
      </c>
      <c r="T57" s="166">
        <f>IFERROR(IF($H57="MW",0,('DR_Contracted Energy'!T57/('DR_Contracted Energy'!T$130+'DR_Contracted Energy'!T$131))*'D. RPS Requirements per MP'!Q$19),0)</f>
        <v>0</v>
      </c>
      <c r="U57" s="166">
        <f>IFERROR(IF($H57="MW",0,('DR_Contracted Energy'!U57/('DR_Contracted Energy'!U$130+'DR_Contracted Energy'!U$131))*'D. RPS Requirements per MP'!R$19),0)</f>
        <v>0</v>
      </c>
      <c r="V57" s="166">
        <f>IFERROR(IF($H57="MW",0,('DR_Contracted Energy'!V57/('DR_Contracted Energy'!V$130+'DR_Contracted Energy'!V$131))*'D. RPS Requirements per MP'!S$19),0)</f>
        <v>0</v>
      </c>
      <c r="W57" s="166">
        <f>IFERROR(IF($H57="MW",0,('DR_Contracted Energy'!W57/('DR_Contracted Energy'!W$130+'DR_Contracted Energy'!W$131))*'D. RPS Requirements per MP'!T$19),0)</f>
        <v>0</v>
      </c>
      <c r="X57" s="166">
        <f>IFERROR(IF($H57="MW",0,('DR_Contracted Energy'!X57/('DR_Contracted Energy'!X$130+'DR_Contracted Energy'!X$131))*'D. RPS Requirements per MP'!U$19),0)</f>
        <v>0</v>
      </c>
      <c r="Y57" s="166">
        <f>IFERROR(IF($H57="MW",0,('DR_Contracted Energy'!Y57/('DR_Contracted Energy'!Y$130+'DR_Contracted Energy'!Y$131))*'D. RPS Requirements per MP'!V$19),0)</f>
        <v>0</v>
      </c>
      <c r="Z57" s="166">
        <f>IFERROR(IF($H57="MW",0,('DR_Contracted Energy'!Z57/('DR_Contracted Energy'!Z$130+'DR_Contracted Energy'!Z$131))*'D. RPS Requirements per MP'!W$19),0)</f>
        <v>0</v>
      </c>
      <c r="AA57" s="166">
        <f>IFERROR(IF($H57="MW",0,('DR_Contracted Energy'!AA57/('DR_Contracted Energy'!AA$130+'DR_Contracted Energy'!AA$131))*'D. RPS Requirements per MP'!X$19),0)</f>
        <v>0</v>
      </c>
      <c r="AB57" s="166">
        <f>IFERROR(IF($H57="MW",0,('DR_Contracted Energy'!AB57/('DR_Contracted Energy'!AB$130+'DR_Contracted Energy'!AB$131))*'D. RPS Requirements per MP'!Y$19),0)</f>
        <v>0</v>
      </c>
      <c r="AC57" s="166">
        <f>IFERROR(IF($H57="MW",0,('DR_Contracted Energy'!AC57/('DR_Contracted Energy'!AC$130+'DR_Contracted Energy'!AC$131))*'D. RPS Requirements per MP'!Z$19),0)</f>
        <v>0</v>
      </c>
      <c r="AD57" s="166"/>
      <c r="AE57" s="16" t="str">
        <f t="shared" si="0"/>
        <v>FALSE</v>
      </c>
    </row>
    <row r="58" spans="3:31" ht="28.8" x14ac:dyDescent="0.3">
      <c r="C58" s="7">
        <f>'C. Details of Existing PSAs'!C55</f>
        <v>25</v>
      </c>
      <c r="D58" s="146" t="str">
        <f>'C. Details of Existing PSAs'!D55</f>
        <v>Distribution Utility 1 (DU1)</v>
      </c>
      <c r="E58" s="146">
        <f>'C. Details of Existing PSAs'!E55</f>
        <v>0</v>
      </c>
      <c r="F58" s="108">
        <f>'C. Details of Existing PSAs'!F55</f>
        <v>0</v>
      </c>
      <c r="G58">
        <f>'C. Details of Existing PSAs'!G55</f>
        <v>0</v>
      </c>
      <c r="H58" s="16" t="str">
        <f>'C. Details of Existing PSAs'!O55</f>
        <v>MW</v>
      </c>
      <c r="I58" s="166">
        <f>IFERROR(IF($H58="MW",0,('DR_Contracted Energy'!I58/('DR_Contracted Energy'!I$130+'DR_Contracted Energy'!I$131))*'D. RPS Requirements per MP'!F$19),0)</f>
        <v>0</v>
      </c>
      <c r="J58" s="166">
        <f>IFERROR(IF($H58="MW",0,('DR_Contracted Energy'!J58/('DR_Contracted Energy'!J$130+'DR_Contracted Energy'!J$131))*'D. RPS Requirements per MP'!G$19),0)</f>
        <v>0</v>
      </c>
      <c r="K58" s="166">
        <f>IFERROR(IF($H58="MW",0,('DR_Contracted Energy'!K58/('DR_Contracted Energy'!K$130+'DR_Contracted Energy'!K$131))*'D. RPS Requirements per MP'!H$19),0)</f>
        <v>0</v>
      </c>
      <c r="L58" s="166">
        <f>IFERROR(IF($H58="MW",0,('DR_Contracted Energy'!L58/('DR_Contracted Energy'!L$130+'DR_Contracted Energy'!L$131))*'D. RPS Requirements per MP'!I$19),0)</f>
        <v>0</v>
      </c>
      <c r="M58" s="166">
        <f>IFERROR(IF($H58="MW",0,('DR_Contracted Energy'!M58/('DR_Contracted Energy'!M$130+'DR_Contracted Energy'!M$131))*'D. RPS Requirements per MP'!J$19),0)</f>
        <v>0</v>
      </c>
      <c r="N58" s="166">
        <f>IFERROR(IF($H58="MW",0,('DR_Contracted Energy'!N58/('DR_Contracted Energy'!N$130+'DR_Contracted Energy'!N$131))*'D. RPS Requirements per MP'!K$19),0)</f>
        <v>0</v>
      </c>
      <c r="O58" s="166">
        <f>IFERROR(IF($H58="MW",0,('DR_Contracted Energy'!O58/('DR_Contracted Energy'!O$130+'DR_Contracted Energy'!O$131))*'D. RPS Requirements per MP'!L$19),0)</f>
        <v>0</v>
      </c>
      <c r="P58" s="166">
        <f>IFERROR(IF($H58="MW",0,('DR_Contracted Energy'!P58/('DR_Contracted Energy'!P$130+'DR_Contracted Energy'!P$131))*'D. RPS Requirements per MP'!M$19),0)</f>
        <v>0</v>
      </c>
      <c r="Q58" s="166">
        <f>IFERROR(IF($H58="MW",0,('DR_Contracted Energy'!Q58/('DR_Contracted Energy'!Q$130+'DR_Contracted Energy'!Q$131))*'D. RPS Requirements per MP'!N$19),0)</f>
        <v>0</v>
      </c>
      <c r="R58" s="166">
        <f>IFERROR(IF($H58="MW",0,('DR_Contracted Energy'!R58/('DR_Contracted Energy'!R$130+'DR_Contracted Energy'!R$131))*'D. RPS Requirements per MP'!O$19),0)</f>
        <v>0</v>
      </c>
      <c r="S58" s="166">
        <f>IFERROR(IF($H58="MW",0,('DR_Contracted Energy'!S58/('DR_Contracted Energy'!S$130+'DR_Contracted Energy'!S$131))*'D. RPS Requirements per MP'!P$19),0)</f>
        <v>0</v>
      </c>
      <c r="T58" s="166">
        <f>IFERROR(IF($H58="MW",0,('DR_Contracted Energy'!T58/('DR_Contracted Energy'!T$130+'DR_Contracted Energy'!T$131))*'D. RPS Requirements per MP'!Q$19),0)</f>
        <v>0</v>
      </c>
      <c r="U58" s="166">
        <f>IFERROR(IF($H58="MW",0,('DR_Contracted Energy'!U58/('DR_Contracted Energy'!U$130+'DR_Contracted Energy'!U$131))*'D. RPS Requirements per MP'!R$19),0)</f>
        <v>0</v>
      </c>
      <c r="V58" s="166">
        <f>IFERROR(IF($H58="MW",0,('DR_Contracted Energy'!V58/('DR_Contracted Energy'!V$130+'DR_Contracted Energy'!V$131))*'D. RPS Requirements per MP'!S$19),0)</f>
        <v>0</v>
      </c>
      <c r="W58" s="166">
        <f>IFERROR(IF($H58="MW",0,('DR_Contracted Energy'!W58/('DR_Contracted Energy'!W$130+'DR_Contracted Energy'!W$131))*'D. RPS Requirements per MP'!T$19),0)</f>
        <v>0</v>
      </c>
      <c r="X58" s="166">
        <f>IFERROR(IF($H58="MW",0,('DR_Contracted Energy'!X58/('DR_Contracted Energy'!X$130+'DR_Contracted Energy'!X$131))*'D. RPS Requirements per MP'!U$19),0)</f>
        <v>0</v>
      </c>
      <c r="Y58" s="166">
        <f>IFERROR(IF($H58="MW",0,('DR_Contracted Energy'!Y58/('DR_Contracted Energy'!Y$130+'DR_Contracted Energy'!Y$131))*'D. RPS Requirements per MP'!V$19),0)</f>
        <v>0</v>
      </c>
      <c r="Z58" s="166">
        <f>IFERROR(IF($H58="MW",0,('DR_Contracted Energy'!Z58/('DR_Contracted Energy'!Z$130+'DR_Contracted Energy'!Z$131))*'D. RPS Requirements per MP'!W$19),0)</f>
        <v>0</v>
      </c>
      <c r="AA58" s="166">
        <f>IFERROR(IF($H58="MW",0,('DR_Contracted Energy'!AA58/('DR_Contracted Energy'!AA$130+'DR_Contracted Energy'!AA$131))*'D. RPS Requirements per MP'!X$19),0)</f>
        <v>0</v>
      </c>
      <c r="AB58" s="166">
        <f>IFERROR(IF($H58="MW",0,('DR_Contracted Energy'!AB58/('DR_Contracted Energy'!AB$130+'DR_Contracted Energy'!AB$131))*'D. RPS Requirements per MP'!Y$19),0)</f>
        <v>0</v>
      </c>
      <c r="AC58" s="166">
        <f>IFERROR(IF($H58="MW",0,('DR_Contracted Energy'!AC58/('DR_Contracted Energy'!AC$130+'DR_Contracted Energy'!AC$131))*'D. RPS Requirements per MP'!Z$19),0)</f>
        <v>0</v>
      </c>
      <c r="AD58" s="166"/>
      <c r="AE58" s="16" t="str">
        <f t="shared" si="0"/>
        <v>FALSE</v>
      </c>
    </row>
    <row r="59" spans="3:31" ht="28.8" x14ac:dyDescent="0.3">
      <c r="C59" s="7">
        <f t="shared" ref="C59:G59" si="24">C58</f>
        <v>25</v>
      </c>
      <c r="D59" s="146" t="str">
        <f t="shared" si="24"/>
        <v>Distribution Utility 1 (DU1)</v>
      </c>
      <c r="E59" s="146">
        <f t="shared" si="24"/>
        <v>0</v>
      </c>
      <c r="F59" s="108">
        <f t="shared" si="24"/>
        <v>0</v>
      </c>
      <c r="G59">
        <f t="shared" si="24"/>
        <v>0</v>
      </c>
      <c r="H59" s="16" t="str">
        <f>'C. Details of Existing PSAs'!O56</f>
        <v>MWh</v>
      </c>
      <c r="I59" s="166">
        <f>IFERROR(IF($H59="MW",0,('DR_Contracted Energy'!I59/('DR_Contracted Energy'!I$130+'DR_Contracted Energy'!I$131))*'D. RPS Requirements per MP'!F$19),0)</f>
        <v>0</v>
      </c>
      <c r="J59" s="166">
        <f>IFERROR(IF($H59="MW",0,('DR_Contracted Energy'!J59/('DR_Contracted Energy'!J$130+'DR_Contracted Energy'!J$131))*'D. RPS Requirements per MP'!G$19),0)</f>
        <v>0</v>
      </c>
      <c r="K59" s="166">
        <f>IFERROR(IF($H59="MW",0,('DR_Contracted Energy'!K59/('DR_Contracted Energy'!K$130+'DR_Contracted Energy'!K$131))*'D. RPS Requirements per MP'!H$19),0)</f>
        <v>0</v>
      </c>
      <c r="L59" s="166">
        <f>IFERROR(IF($H59="MW",0,('DR_Contracted Energy'!L59/('DR_Contracted Energy'!L$130+'DR_Contracted Energy'!L$131))*'D. RPS Requirements per MP'!I$19),0)</f>
        <v>0</v>
      </c>
      <c r="M59" s="166">
        <f>IFERROR(IF($H59="MW",0,('DR_Contracted Energy'!M59/('DR_Contracted Energy'!M$130+'DR_Contracted Energy'!M$131))*'D. RPS Requirements per MP'!J$19),0)</f>
        <v>0</v>
      </c>
      <c r="N59" s="166">
        <f>IFERROR(IF($H59="MW",0,('DR_Contracted Energy'!N59/('DR_Contracted Energy'!N$130+'DR_Contracted Energy'!N$131))*'D. RPS Requirements per MP'!K$19),0)</f>
        <v>0</v>
      </c>
      <c r="O59" s="166">
        <f>IFERROR(IF($H59="MW",0,('DR_Contracted Energy'!O59/('DR_Contracted Energy'!O$130+'DR_Contracted Energy'!O$131))*'D. RPS Requirements per MP'!L$19),0)</f>
        <v>0</v>
      </c>
      <c r="P59" s="166">
        <f>IFERROR(IF($H59="MW",0,('DR_Contracted Energy'!P59/('DR_Contracted Energy'!P$130+'DR_Contracted Energy'!P$131))*'D. RPS Requirements per MP'!M$19),0)</f>
        <v>0</v>
      </c>
      <c r="Q59" s="166">
        <f>IFERROR(IF($H59="MW",0,('DR_Contracted Energy'!Q59/('DR_Contracted Energy'!Q$130+'DR_Contracted Energy'!Q$131))*'D. RPS Requirements per MP'!N$19),0)</f>
        <v>0</v>
      </c>
      <c r="R59" s="166">
        <f>IFERROR(IF($H59="MW",0,('DR_Contracted Energy'!R59/('DR_Contracted Energy'!R$130+'DR_Contracted Energy'!R$131))*'D. RPS Requirements per MP'!O$19),0)</f>
        <v>0</v>
      </c>
      <c r="S59" s="166">
        <f>IFERROR(IF($H59="MW",0,('DR_Contracted Energy'!S59/('DR_Contracted Energy'!S$130+'DR_Contracted Energy'!S$131))*'D. RPS Requirements per MP'!P$19),0)</f>
        <v>0</v>
      </c>
      <c r="T59" s="166">
        <f>IFERROR(IF($H59="MW",0,('DR_Contracted Energy'!T59/('DR_Contracted Energy'!T$130+'DR_Contracted Energy'!T$131))*'D. RPS Requirements per MP'!Q$19),0)</f>
        <v>0</v>
      </c>
      <c r="U59" s="166">
        <f>IFERROR(IF($H59="MW",0,('DR_Contracted Energy'!U59/('DR_Contracted Energy'!U$130+'DR_Contracted Energy'!U$131))*'D. RPS Requirements per MP'!R$19),0)</f>
        <v>0</v>
      </c>
      <c r="V59" s="166">
        <f>IFERROR(IF($H59="MW",0,('DR_Contracted Energy'!V59/('DR_Contracted Energy'!V$130+'DR_Contracted Energy'!V$131))*'D. RPS Requirements per MP'!S$19),0)</f>
        <v>0</v>
      </c>
      <c r="W59" s="166">
        <f>IFERROR(IF($H59="MW",0,('DR_Contracted Energy'!W59/('DR_Contracted Energy'!W$130+'DR_Contracted Energy'!W$131))*'D. RPS Requirements per MP'!T$19),0)</f>
        <v>0</v>
      </c>
      <c r="X59" s="166">
        <f>IFERROR(IF($H59="MW",0,('DR_Contracted Energy'!X59/('DR_Contracted Energy'!X$130+'DR_Contracted Energy'!X$131))*'D. RPS Requirements per MP'!U$19),0)</f>
        <v>0</v>
      </c>
      <c r="Y59" s="166">
        <f>IFERROR(IF($H59="MW",0,('DR_Contracted Energy'!Y59/('DR_Contracted Energy'!Y$130+'DR_Contracted Energy'!Y$131))*'D. RPS Requirements per MP'!V$19),0)</f>
        <v>0</v>
      </c>
      <c r="Z59" s="166">
        <f>IFERROR(IF($H59="MW",0,('DR_Contracted Energy'!Z59/('DR_Contracted Energy'!Z$130+'DR_Contracted Energy'!Z$131))*'D. RPS Requirements per MP'!W$19),0)</f>
        <v>0</v>
      </c>
      <c r="AA59" s="166">
        <f>IFERROR(IF($H59="MW",0,('DR_Contracted Energy'!AA59/('DR_Contracted Energy'!AA$130+'DR_Contracted Energy'!AA$131))*'D. RPS Requirements per MP'!X$19),0)</f>
        <v>0</v>
      </c>
      <c r="AB59" s="166">
        <f>IFERROR(IF($H59="MW",0,('DR_Contracted Energy'!AB59/('DR_Contracted Energy'!AB$130+'DR_Contracted Energy'!AB$131))*'D. RPS Requirements per MP'!Y$19),0)</f>
        <v>0</v>
      </c>
      <c r="AC59" s="166">
        <f>IFERROR(IF($H59="MW",0,('DR_Contracted Energy'!AC59/('DR_Contracted Energy'!AC$130+'DR_Contracted Energy'!AC$131))*'D. RPS Requirements per MP'!Z$19),0)</f>
        <v>0</v>
      </c>
      <c r="AD59" s="166"/>
      <c r="AE59" s="16" t="str">
        <f t="shared" si="0"/>
        <v>FALSE</v>
      </c>
    </row>
    <row r="60" spans="3:31" ht="28.8" x14ac:dyDescent="0.3">
      <c r="C60" s="7">
        <f>'C. Details of Existing PSAs'!C57</f>
        <v>26</v>
      </c>
      <c r="D60" s="146" t="str">
        <f>'C. Details of Existing PSAs'!D57</f>
        <v>Distribution Utility 1 (DU1)</v>
      </c>
      <c r="E60" s="146">
        <f>'C. Details of Existing PSAs'!E57</f>
        <v>0</v>
      </c>
      <c r="F60" s="108">
        <f>'C. Details of Existing PSAs'!F57</f>
        <v>0</v>
      </c>
      <c r="G60">
        <f>'C. Details of Existing PSAs'!G57</f>
        <v>0</v>
      </c>
      <c r="H60" s="16" t="str">
        <f>'C. Details of Existing PSAs'!O57</f>
        <v>MW</v>
      </c>
      <c r="I60" s="166">
        <f>IFERROR(IF($H60="MW",0,('DR_Contracted Energy'!I60/('DR_Contracted Energy'!I$130+'DR_Contracted Energy'!I$131))*'D. RPS Requirements per MP'!F$19),0)</f>
        <v>0</v>
      </c>
      <c r="J60" s="166">
        <f>IFERROR(IF($H60="MW",0,('DR_Contracted Energy'!J60/('DR_Contracted Energy'!J$130+'DR_Contracted Energy'!J$131))*'D. RPS Requirements per MP'!G$19),0)</f>
        <v>0</v>
      </c>
      <c r="K60" s="166">
        <f>IFERROR(IF($H60="MW",0,('DR_Contracted Energy'!K60/('DR_Contracted Energy'!K$130+'DR_Contracted Energy'!K$131))*'D. RPS Requirements per MP'!H$19),0)</f>
        <v>0</v>
      </c>
      <c r="L60" s="166">
        <f>IFERROR(IF($H60="MW",0,('DR_Contracted Energy'!L60/('DR_Contracted Energy'!L$130+'DR_Contracted Energy'!L$131))*'D. RPS Requirements per MP'!I$19),0)</f>
        <v>0</v>
      </c>
      <c r="M60" s="166">
        <f>IFERROR(IF($H60="MW",0,('DR_Contracted Energy'!M60/('DR_Contracted Energy'!M$130+'DR_Contracted Energy'!M$131))*'D. RPS Requirements per MP'!J$19),0)</f>
        <v>0</v>
      </c>
      <c r="N60" s="166">
        <f>IFERROR(IF($H60="MW",0,('DR_Contracted Energy'!N60/('DR_Contracted Energy'!N$130+'DR_Contracted Energy'!N$131))*'D. RPS Requirements per MP'!K$19),0)</f>
        <v>0</v>
      </c>
      <c r="O60" s="166">
        <f>IFERROR(IF($H60="MW",0,('DR_Contracted Energy'!O60/('DR_Contracted Energy'!O$130+'DR_Contracted Energy'!O$131))*'D. RPS Requirements per MP'!L$19),0)</f>
        <v>0</v>
      </c>
      <c r="P60" s="166">
        <f>IFERROR(IF($H60="MW",0,('DR_Contracted Energy'!P60/('DR_Contracted Energy'!P$130+'DR_Contracted Energy'!P$131))*'D. RPS Requirements per MP'!M$19),0)</f>
        <v>0</v>
      </c>
      <c r="Q60" s="166">
        <f>IFERROR(IF($H60="MW",0,('DR_Contracted Energy'!Q60/('DR_Contracted Energy'!Q$130+'DR_Contracted Energy'!Q$131))*'D. RPS Requirements per MP'!N$19),0)</f>
        <v>0</v>
      </c>
      <c r="R60" s="166">
        <f>IFERROR(IF($H60="MW",0,('DR_Contracted Energy'!R60/('DR_Contracted Energy'!R$130+'DR_Contracted Energy'!R$131))*'D. RPS Requirements per MP'!O$19),0)</f>
        <v>0</v>
      </c>
      <c r="S60" s="166">
        <f>IFERROR(IF($H60="MW",0,('DR_Contracted Energy'!S60/('DR_Contracted Energy'!S$130+'DR_Contracted Energy'!S$131))*'D. RPS Requirements per MP'!P$19),0)</f>
        <v>0</v>
      </c>
      <c r="T60" s="166">
        <f>IFERROR(IF($H60="MW",0,('DR_Contracted Energy'!T60/('DR_Contracted Energy'!T$130+'DR_Contracted Energy'!T$131))*'D. RPS Requirements per MP'!Q$19),0)</f>
        <v>0</v>
      </c>
      <c r="U60" s="166">
        <f>IFERROR(IF($H60="MW",0,('DR_Contracted Energy'!U60/('DR_Contracted Energy'!U$130+'DR_Contracted Energy'!U$131))*'D. RPS Requirements per MP'!R$19),0)</f>
        <v>0</v>
      </c>
      <c r="V60" s="166">
        <f>IFERROR(IF($H60="MW",0,('DR_Contracted Energy'!V60/('DR_Contracted Energy'!V$130+'DR_Contracted Energy'!V$131))*'D. RPS Requirements per MP'!S$19),0)</f>
        <v>0</v>
      </c>
      <c r="W60" s="166">
        <f>IFERROR(IF($H60="MW",0,('DR_Contracted Energy'!W60/('DR_Contracted Energy'!W$130+'DR_Contracted Energy'!W$131))*'D. RPS Requirements per MP'!T$19),0)</f>
        <v>0</v>
      </c>
      <c r="X60" s="166">
        <f>IFERROR(IF($H60="MW",0,('DR_Contracted Energy'!X60/('DR_Contracted Energy'!X$130+'DR_Contracted Energy'!X$131))*'D. RPS Requirements per MP'!U$19),0)</f>
        <v>0</v>
      </c>
      <c r="Y60" s="166">
        <f>IFERROR(IF($H60="MW",0,('DR_Contracted Energy'!Y60/('DR_Contracted Energy'!Y$130+'DR_Contracted Energy'!Y$131))*'D. RPS Requirements per MP'!V$19),0)</f>
        <v>0</v>
      </c>
      <c r="Z60" s="166">
        <f>IFERROR(IF($H60="MW",0,('DR_Contracted Energy'!Z60/('DR_Contracted Energy'!Z$130+'DR_Contracted Energy'!Z$131))*'D. RPS Requirements per MP'!W$19),0)</f>
        <v>0</v>
      </c>
      <c r="AA60" s="166">
        <f>IFERROR(IF($H60="MW",0,('DR_Contracted Energy'!AA60/('DR_Contracted Energy'!AA$130+'DR_Contracted Energy'!AA$131))*'D. RPS Requirements per MP'!X$19),0)</f>
        <v>0</v>
      </c>
      <c r="AB60" s="166">
        <f>IFERROR(IF($H60="MW",0,('DR_Contracted Energy'!AB60/('DR_Contracted Energy'!AB$130+'DR_Contracted Energy'!AB$131))*'D. RPS Requirements per MP'!Y$19),0)</f>
        <v>0</v>
      </c>
      <c r="AC60" s="166">
        <f>IFERROR(IF($H60="MW",0,('DR_Contracted Energy'!AC60/('DR_Contracted Energy'!AC$130+'DR_Contracted Energy'!AC$131))*'D. RPS Requirements per MP'!Z$19),0)</f>
        <v>0</v>
      </c>
      <c r="AD60" s="166"/>
      <c r="AE60" s="16" t="str">
        <f t="shared" si="0"/>
        <v>FALSE</v>
      </c>
    </row>
    <row r="61" spans="3:31" ht="28.8" x14ac:dyDescent="0.3">
      <c r="C61" s="7">
        <f t="shared" ref="C61:G61" si="25">C60</f>
        <v>26</v>
      </c>
      <c r="D61" s="146" t="str">
        <f t="shared" si="25"/>
        <v>Distribution Utility 1 (DU1)</v>
      </c>
      <c r="E61" s="146">
        <f t="shared" si="25"/>
        <v>0</v>
      </c>
      <c r="F61" s="108">
        <f t="shared" si="25"/>
        <v>0</v>
      </c>
      <c r="G61">
        <f t="shared" si="25"/>
        <v>0</v>
      </c>
      <c r="H61" s="16" t="str">
        <f>'C. Details of Existing PSAs'!O58</f>
        <v>MWh</v>
      </c>
      <c r="I61" s="166">
        <f>IFERROR(IF($H61="MW",0,('DR_Contracted Energy'!I61/('DR_Contracted Energy'!I$130+'DR_Contracted Energy'!I$131))*'D. RPS Requirements per MP'!F$19),0)</f>
        <v>0</v>
      </c>
      <c r="J61" s="166">
        <f>IFERROR(IF($H61="MW",0,('DR_Contracted Energy'!J61/('DR_Contracted Energy'!J$130+'DR_Contracted Energy'!J$131))*'D. RPS Requirements per MP'!G$19),0)</f>
        <v>0</v>
      </c>
      <c r="K61" s="166">
        <f>IFERROR(IF($H61="MW",0,('DR_Contracted Energy'!K61/('DR_Contracted Energy'!K$130+'DR_Contracted Energy'!K$131))*'D. RPS Requirements per MP'!H$19),0)</f>
        <v>0</v>
      </c>
      <c r="L61" s="166">
        <f>IFERROR(IF($H61="MW",0,('DR_Contracted Energy'!L61/('DR_Contracted Energy'!L$130+'DR_Contracted Energy'!L$131))*'D. RPS Requirements per MP'!I$19),0)</f>
        <v>0</v>
      </c>
      <c r="M61" s="166">
        <f>IFERROR(IF($H61="MW",0,('DR_Contracted Energy'!M61/('DR_Contracted Energy'!M$130+'DR_Contracted Energy'!M$131))*'D. RPS Requirements per MP'!J$19),0)</f>
        <v>0</v>
      </c>
      <c r="N61" s="166">
        <f>IFERROR(IF($H61="MW",0,('DR_Contracted Energy'!N61/('DR_Contracted Energy'!N$130+'DR_Contracted Energy'!N$131))*'D. RPS Requirements per MP'!K$19),0)</f>
        <v>0</v>
      </c>
      <c r="O61" s="166">
        <f>IFERROR(IF($H61="MW",0,('DR_Contracted Energy'!O61/('DR_Contracted Energy'!O$130+'DR_Contracted Energy'!O$131))*'D. RPS Requirements per MP'!L$19),0)</f>
        <v>0</v>
      </c>
      <c r="P61" s="166">
        <f>IFERROR(IF($H61="MW",0,('DR_Contracted Energy'!P61/('DR_Contracted Energy'!P$130+'DR_Contracted Energy'!P$131))*'D. RPS Requirements per MP'!M$19),0)</f>
        <v>0</v>
      </c>
      <c r="Q61" s="166">
        <f>IFERROR(IF($H61="MW",0,('DR_Contracted Energy'!Q61/('DR_Contracted Energy'!Q$130+'DR_Contracted Energy'!Q$131))*'D. RPS Requirements per MP'!N$19),0)</f>
        <v>0</v>
      </c>
      <c r="R61" s="166">
        <f>IFERROR(IF($H61="MW",0,('DR_Contracted Energy'!R61/('DR_Contracted Energy'!R$130+'DR_Contracted Energy'!R$131))*'D. RPS Requirements per MP'!O$19),0)</f>
        <v>0</v>
      </c>
      <c r="S61" s="166">
        <f>IFERROR(IF($H61="MW",0,('DR_Contracted Energy'!S61/('DR_Contracted Energy'!S$130+'DR_Contracted Energy'!S$131))*'D. RPS Requirements per MP'!P$19),0)</f>
        <v>0</v>
      </c>
      <c r="T61" s="166">
        <f>IFERROR(IF($H61="MW",0,('DR_Contracted Energy'!T61/('DR_Contracted Energy'!T$130+'DR_Contracted Energy'!T$131))*'D. RPS Requirements per MP'!Q$19),0)</f>
        <v>0</v>
      </c>
      <c r="U61" s="166">
        <f>IFERROR(IF($H61="MW",0,('DR_Contracted Energy'!U61/('DR_Contracted Energy'!U$130+'DR_Contracted Energy'!U$131))*'D. RPS Requirements per MP'!R$19),0)</f>
        <v>0</v>
      </c>
      <c r="V61" s="166">
        <f>IFERROR(IF($H61="MW",0,('DR_Contracted Energy'!V61/('DR_Contracted Energy'!V$130+'DR_Contracted Energy'!V$131))*'D. RPS Requirements per MP'!S$19),0)</f>
        <v>0</v>
      </c>
      <c r="W61" s="166">
        <f>IFERROR(IF($H61="MW",0,('DR_Contracted Energy'!W61/('DR_Contracted Energy'!W$130+'DR_Contracted Energy'!W$131))*'D. RPS Requirements per MP'!T$19),0)</f>
        <v>0</v>
      </c>
      <c r="X61" s="166">
        <f>IFERROR(IF($H61="MW",0,('DR_Contracted Energy'!X61/('DR_Contracted Energy'!X$130+'DR_Contracted Energy'!X$131))*'D. RPS Requirements per MP'!U$19),0)</f>
        <v>0</v>
      </c>
      <c r="Y61" s="166">
        <f>IFERROR(IF($H61="MW",0,('DR_Contracted Energy'!Y61/('DR_Contracted Energy'!Y$130+'DR_Contracted Energy'!Y$131))*'D. RPS Requirements per MP'!V$19),0)</f>
        <v>0</v>
      </c>
      <c r="Z61" s="166">
        <f>IFERROR(IF($H61="MW",0,('DR_Contracted Energy'!Z61/('DR_Contracted Energy'!Z$130+'DR_Contracted Energy'!Z$131))*'D. RPS Requirements per MP'!W$19),0)</f>
        <v>0</v>
      </c>
      <c r="AA61" s="166">
        <f>IFERROR(IF($H61="MW",0,('DR_Contracted Energy'!AA61/('DR_Contracted Energy'!AA$130+'DR_Contracted Energy'!AA$131))*'D. RPS Requirements per MP'!X$19),0)</f>
        <v>0</v>
      </c>
      <c r="AB61" s="166">
        <f>IFERROR(IF($H61="MW",0,('DR_Contracted Energy'!AB61/('DR_Contracted Energy'!AB$130+'DR_Contracted Energy'!AB$131))*'D. RPS Requirements per MP'!Y$19),0)</f>
        <v>0</v>
      </c>
      <c r="AC61" s="166">
        <f>IFERROR(IF($H61="MW",0,('DR_Contracted Energy'!AC61/('DR_Contracted Energy'!AC$130+'DR_Contracted Energy'!AC$131))*'D. RPS Requirements per MP'!Z$19),0)</f>
        <v>0</v>
      </c>
      <c r="AD61" s="166"/>
      <c r="AE61" s="16" t="str">
        <f t="shared" si="0"/>
        <v>FALSE</v>
      </c>
    </row>
    <row r="62" spans="3:31" ht="28.8" x14ac:dyDescent="0.3">
      <c r="C62" s="7">
        <f>'C. Details of Existing PSAs'!C59</f>
        <v>27</v>
      </c>
      <c r="D62" s="146" t="str">
        <f>'C. Details of Existing PSAs'!D59</f>
        <v>Distribution Utility 1 (DU1)</v>
      </c>
      <c r="E62" s="146">
        <f>'C. Details of Existing PSAs'!E59</f>
        <v>0</v>
      </c>
      <c r="F62" s="108">
        <f>'C. Details of Existing PSAs'!F59</f>
        <v>0</v>
      </c>
      <c r="G62">
        <f>'C. Details of Existing PSAs'!G59</f>
        <v>0</v>
      </c>
      <c r="H62" s="16" t="str">
        <f>'C. Details of Existing PSAs'!O59</f>
        <v>MW</v>
      </c>
      <c r="I62" s="166">
        <f>IFERROR(IF($H62="MW",0,('DR_Contracted Energy'!I62/('DR_Contracted Energy'!I$130+'DR_Contracted Energy'!I$131))*'D. RPS Requirements per MP'!F$19),0)</f>
        <v>0</v>
      </c>
      <c r="J62" s="166">
        <f>IFERROR(IF($H62="MW",0,('DR_Contracted Energy'!J62/('DR_Contracted Energy'!J$130+'DR_Contracted Energy'!J$131))*'D. RPS Requirements per MP'!G$19),0)</f>
        <v>0</v>
      </c>
      <c r="K62" s="166">
        <f>IFERROR(IF($H62="MW",0,('DR_Contracted Energy'!K62/('DR_Contracted Energy'!K$130+'DR_Contracted Energy'!K$131))*'D. RPS Requirements per MP'!H$19),0)</f>
        <v>0</v>
      </c>
      <c r="L62" s="166">
        <f>IFERROR(IF($H62="MW",0,('DR_Contracted Energy'!L62/('DR_Contracted Energy'!L$130+'DR_Contracted Energy'!L$131))*'D. RPS Requirements per MP'!I$19),0)</f>
        <v>0</v>
      </c>
      <c r="M62" s="166">
        <f>IFERROR(IF($H62="MW",0,('DR_Contracted Energy'!M62/('DR_Contracted Energy'!M$130+'DR_Contracted Energy'!M$131))*'D. RPS Requirements per MP'!J$19),0)</f>
        <v>0</v>
      </c>
      <c r="N62" s="166">
        <f>IFERROR(IF($H62="MW",0,('DR_Contracted Energy'!N62/('DR_Contracted Energy'!N$130+'DR_Contracted Energy'!N$131))*'D. RPS Requirements per MP'!K$19),0)</f>
        <v>0</v>
      </c>
      <c r="O62" s="166">
        <f>IFERROR(IF($H62="MW",0,('DR_Contracted Energy'!O62/('DR_Contracted Energy'!O$130+'DR_Contracted Energy'!O$131))*'D. RPS Requirements per MP'!L$19),0)</f>
        <v>0</v>
      </c>
      <c r="P62" s="166">
        <f>IFERROR(IF($H62="MW",0,('DR_Contracted Energy'!P62/('DR_Contracted Energy'!P$130+'DR_Contracted Energy'!P$131))*'D. RPS Requirements per MP'!M$19),0)</f>
        <v>0</v>
      </c>
      <c r="Q62" s="166">
        <f>IFERROR(IF($H62="MW",0,('DR_Contracted Energy'!Q62/('DR_Contracted Energy'!Q$130+'DR_Contracted Energy'!Q$131))*'D. RPS Requirements per MP'!N$19),0)</f>
        <v>0</v>
      </c>
      <c r="R62" s="166">
        <f>IFERROR(IF($H62="MW",0,('DR_Contracted Energy'!R62/('DR_Contracted Energy'!R$130+'DR_Contracted Energy'!R$131))*'D. RPS Requirements per MP'!O$19),0)</f>
        <v>0</v>
      </c>
      <c r="S62" s="166">
        <f>IFERROR(IF($H62="MW",0,('DR_Contracted Energy'!S62/('DR_Contracted Energy'!S$130+'DR_Contracted Energy'!S$131))*'D. RPS Requirements per MP'!P$19),0)</f>
        <v>0</v>
      </c>
      <c r="T62" s="166">
        <f>IFERROR(IF($H62="MW",0,('DR_Contracted Energy'!T62/('DR_Contracted Energy'!T$130+'DR_Contracted Energy'!T$131))*'D. RPS Requirements per MP'!Q$19),0)</f>
        <v>0</v>
      </c>
      <c r="U62" s="166">
        <f>IFERROR(IF($H62="MW",0,('DR_Contracted Energy'!U62/('DR_Contracted Energy'!U$130+'DR_Contracted Energy'!U$131))*'D. RPS Requirements per MP'!R$19),0)</f>
        <v>0</v>
      </c>
      <c r="V62" s="166">
        <f>IFERROR(IF($H62="MW",0,('DR_Contracted Energy'!V62/('DR_Contracted Energy'!V$130+'DR_Contracted Energy'!V$131))*'D. RPS Requirements per MP'!S$19),0)</f>
        <v>0</v>
      </c>
      <c r="W62" s="166">
        <f>IFERROR(IF($H62="MW",0,('DR_Contracted Energy'!W62/('DR_Contracted Energy'!W$130+'DR_Contracted Energy'!W$131))*'D. RPS Requirements per MP'!T$19),0)</f>
        <v>0</v>
      </c>
      <c r="X62" s="166">
        <f>IFERROR(IF($H62="MW",0,('DR_Contracted Energy'!X62/('DR_Contracted Energy'!X$130+'DR_Contracted Energy'!X$131))*'D. RPS Requirements per MP'!U$19),0)</f>
        <v>0</v>
      </c>
      <c r="Y62" s="166">
        <f>IFERROR(IF($H62="MW",0,('DR_Contracted Energy'!Y62/('DR_Contracted Energy'!Y$130+'DR_Contracted Energy'!Y$131))*'D. RPS Requirements per MP'!V$19),0)</f>
        <v>0</v>
      </c>
      <c r="Z62" s="166">
        <f>IFERROR(IF($H62="MW",0,('DR_Contracted Energy'!Z62/('DR_Contracted Energy'!Z$130+'DR_Contracted Energy'!Z$131))*'D. RPS Requirements per MP'!W$19),0)</f>
        <v>0</v>
      </c>
      <c r="AA62" s="166">
        <f>IFERROR(IF($H62="MW",0,('DR_Contracted Energy'!AA62/('DR_Contracted Energy'!AA$130+'DR_Contracted Energy'!AA$131))*'D. RPS Requirements per MP'!X$19),0)</f>
        <v>0</v>
      </c>
      <c r="AB62" s="166">
        <f>IFERROR(IF($H62="MW",0,('DR_Contracted Energy'!AB62/('DR_Contracted Energy'!AB$130+'DR_Contracted Energy'!AB$131))*'D. RPS Requirements per MP'!Y$19),0)</f>
        <v>0</v>
      </c>
      <c r="AC62" s="166">
        <f>IFERROR(IF($H62="MW",0,('DR_Contracted Energy'!AC62/('DR_Contracted Energy'!AC$130+'DR_Contracted Energy'!AC$131))*'D. RPS Requirements per MP'!Z$19),0)</f>
        <v>0</v>
      </c>
      <c r="AD62" s="166"/>
      <c r="AE62" s="16" t="str">
        <f t="shared" si="0"/>
        <v>FALSE</v>
      </c>
    </row>
    <row r="63" spans="3:31" ht="28.8" x14ac:dyDescent="0.3">
      <c r="C63" s="7">
        <f t="shared" ref="C63:G63" si="26">C62</f>
        <v>27</v>
      </c>
      <c r="D63" s="146" t="str">
        <f t="shared" si="26"/>
        <v>Distribution Utility 1 (DU1)</v>
      </c>
      <c r="E63" s="146">
        <f t="shared" si="26"/>
        <v>0</v>
      </c>
      <c r="F63" s="108">
        <f t="shared" si="26"/>
        <v>0</v>
      </c>
      <c r="G63">
        <f t="shared" si="26"/>
        <v>0</v>
      </c>
      <c r="H63" s="16" t="str">
        <f>'C. Details of Existing PSAs'!O60</f>
        <v>MWh</v>
      </c>
      <c r="I63" s="166">
        <f>IFERROR(IF($H63="MW",0,('DR_Contracted Energy'!I63/('DR_Contracted Energy'!I$130+'DR_Contracted Energy'!I$131))*'D. RPS Requirements per MP'!F$19),0)</f>
        <v>0</v>
      </c>
      <c r="J63" s="166">
        <f>IFERROR(IF($H63="MW",0,('DR_Contracted Energy'!J63/('DR_Contracted Energy'!J$130+'DR_Contracted Energy'!J$131))*'D. RPS Requirements per MP'!G$19),0)</f>
        <v>0</v>
      </c>
      <c r="K63" s="166">
        <f>IFERROR(IF($H63="MW",0,('DR_Contracted Energy'!K63/('DR_Contracted Energy'!K$130+'DR_Contracted Energy'!K$131))*'D. RPS Requirements per MP'!H$19),0)</f>
        <v>0</v>
      </c>
      <c r="L63" s="166">
        <f>IFERROR(IF($H63="MW",0,('DR_Contracted Energy'!L63/('DR_Contracted Energy'!L$130+'DR_Contracted Energy'!L$131))*'D. RPS Requirements per MP'!I$19),0)</f>
        <v>0</v>
      </c>
      <c r="M63" s="166">
        <f>IFERROR(IF($H63="MW",0,('DR_Contracted Energy'!M63/('DR_Contracted Energy'!M$130+'DR_Contracted Energy'!M$131))*'D. RPS Requirements per MP'!J$19),0)</f>
        <v>0</v>
      </c>
      <c r="N63" s="166">
        <f>IFERROR(IF($H63="MW",0,('DR_Contracted Energy'!N63/('DR_Contracted Energy'!N$130+'DR_Contracted Energy'!N$131))*'D. RPS Requirements per MP'!K$19),0)</f>
        <v>0</v>
      </c>
      <c r="O63" s="166">
        <f>IFERROR(IF($H63="MW",0,('DR_Contracted Energy'!O63/('DR_Contracted Energy'!O$130+'DR_Contracted Energy'!O$131))*'D. RPS Requirements per MP'!L$19),0)</f>
        <v>0</v>
      </c>
      <c r="P63" s="166">
        <f>IFERROR(IF($H63="MW",0,('DR_Contracted Energy'!P63/('DR_Contracted Energy'!P$130+'DR_Contracted Energy'!P$131))*'D. RPS Requirements per MP'!M$19),0)</f>
        <v>0</v>
      </c>
      <c r="Q63" s="166">
        <f>IFERROR(IF($H63="MW",0,('DR_Contracted Energy'!Q63/('DR_Contracted Energy'!Q$130+'DR_Contracted Energy'!Q$131))*'D. RPS Requirements per MP'!N$19),0)</f>
        <v>0</v>
      </c>
      <c r="R63" s="166">
        <f>IFERROR(IF($H63="MW",0,('DR_Contracted Energy'!R63/('DR_Contracted Energy'!R$130+'DR_Contracted Energy'!R$131))*'D. RPS Requirements per MP'!O$19),0)</f>
        <v>0</v>
      </c>
      <c r="S63" s="166">
        <f>IFERROR(IF($H63="MW",0,('DR_Contracted Energy'!S63/('DR_Contracted Energy'!S$130+'DR_Contracted Energy'!S$131))*'D. RPS Requirements per MP'!P$19),0)</f>
        <v>0</v>
      </c>
      <c r="T63" s="166">
        <f>IFERROR(IF($H63="MW",0,('DR_Contracted Energy'!T63/('DR_Contracted Energy'!T$130+'DR_Contracted Energy'!T$131))*'D. RPS Requirements per MP'!Q$19),0)</f>
        <v>0</v>
      </c>
      <c r="U63" s="166">
        <f>IFERROR(IF($H63="MW",0,('DR_Contracted Energy'!U63/('DR_Contracted Energy'!U$130+'DR_Contracted Energy'!U$131))*'D. RPS Requirements per MP'!R$19),0)</f>
        <v>0</v>
      </c>
      <c r="V63" s="166">
        <f>IFERROR(IF($H63="MW",0,('DR_Contracted Energy'!V63/('DR_Contracted Energy'!V$130+'DR_Contracted Energy'!V$131))*'D. RPS Requirements per MP'!S$19),0)</f>
        <v>0</v>
      </c>
      <c r="W63" s="166">
        <f>IFERROR(IF($H63="MW",0,('DR_Contracted Energy'!W63/('DR_Contracted Energy'!W$130+'DR_Contracted Energy'!W$131))*'D. RPS Requirements per MP'!T$19),0)</f>
        <v>0</v>
      </c>
      <c r="X63" s="166">
        <f>IFERROR(IF($H63="MW",0,('DR_Contracted Energy'!X63/('DR_Contracted Energy'!X$130+'DR_Contracted Energy'!X$131))*'D. RPS Requirements per MP'!U$19),0)</f>
        <v>0</v>
      </c>
      <c r="Y63" s="166">
        <f>IFERROR(IF($H63="MW",0,('DR_Contracted Energy'!Y63/('DR_Contracted Energy'!Y$130+'DR_Contracted Energy'!Y$131))*'D. RPS Requirements per MP'!V$19),0)</f>
        <v>0</v>
      </c>
      <c r="Z63" s="166">
        <f>IFERROR(IF($H63="MW",0,('DR_Contracted Energy'!Z63/('DR_Contracted Energy'!Z$130+'DR_Contracted Energy'!Z$131))*'D. RPS Requirements per MP'!W$19),0)</f>
        <v>0</v>
      </c>
      <c r="AA63" s="166">
        <f>IFERROR(IF($H63="MW",0,('DR_Contracted Energy'!AA63/('DR_Contracted Energy'!AA$130+'DR_Contracted Energy'!AA$131))*'D. RPS Requirements per MP'!X$19),0)</f>
        <v>0</v>
      </c>
      <c r="AB63" s="166">
        <f>IFERROR(IF($H63="MW",0,('DR_Contracted Energy'!AB63/('DR_Contracted Energy'!AB$130+'DR_Contracted Energy'!AB$131))*'D. RPS Requirements per MP'!Y$19),0)</f>
        <v>0</v>
      </c>
      <c r="AC63" s="166">
        <f>IFERROR(IF($H63="MW",0,('DR_Contracted Energy'!AC63/('DR_Contracted Energy'!AC$130+'DR_Contracted Energy'!AC$131))*'D. RPS Requirements per MP'!Z$19),0)</f>
        <v>0</v>
      </c>
      <c r="AD63" s="166"/>
      <c r="AE63" s="16" t="str">
        <f t="shared" si="0"/>
        <v>FALSE</v>
      </c>
    </row>
    <row r="64" spans="3:31" ht="28.8" x14ac:dyDescent="0.3">
      <c r="C64" s="7">
        <f>'C. Details of Existing PSAs'!C61</f>
        <v>28</v>
      </c>
      <c r="D64" s="146" t="str">
        <f>'C. Details of Existing PSAs'!D61</f>
        <v>Distribution Utility 1 (DU1)</v>
      </c>
      <c r="E64" s="146">
        <f>'C. Details of Existing PSAs'!E61</f>
        <v>0</v>
      </c>
      <c r="F64" s="108">
        <f>'C. Details of Existing PSAs'!F61</f>
        <v>0</v>
      </c>
      <c r="G64">
        <f>'C. Details of Existing PSAs'!G61</f>
        <v>0</v>
      </c>
      <c r="H64" s="16" t="str">
        <f>'C. Details of Existing PSAs'!O61</f>
        <v>MW</v>
      </c>
      <c r="I64" s="166">
        <f>IFERROR(IF($H64="MW",0,('DR_Contracted Energy'!I64/('DR_Contracted Energy'!I$130+'DR_Contracted Energy'!I$131))*'D. RPS Requirements per MP'!F$19),0)</f>
        <v>0</v>
      </c>
      <c r="J64" s="166">
        <f>IFERROR(IF($H64="MW",0,('DR_Contracted Energy'!J64/('DR_Contracted Energy'!J$130+'DR_Contracted Energy'!J$131))*'D. RPS Requirements per MP'!G$19),0)</f>
        <v>0</v>
      </c>
      <c r="K64" s="166">
        <f>IFERROR(IF($H64="MW",0,('DR_Contracted Energy'!K64/('DR_Contracted Energy'!K$130+'DR_Contracted Energy'!K$131))*'D. RPS Requirements per MP'!H$19),0)</f>
        <v>0</v>
      </c>
      <c r="L64" s="166">
        <f>IFERROR(IF($H64="MW",0,('DR_Contracted Energy'!L64/('DR_Contracted Energy'!L$130+'DR_Contracted Energy'!L$131))*'D. RPS Requirements per MP'!I$19),0)</f>
        <v>0</v>
      </c>
      <c r="M64" s="166">
        <f>IFERROR(IF($H64="MW",0,('DR_Contracted Energy'!M64/('DR_Contracted Energy'!M$130+'DR_Contracted Energy'!M$131))*'D. RPS Requirements per MP'!J$19),0)</f>
        <v>0</v>
      </c>
      <c r="N64" s="166">
        <f>IFERROR(IF($H64="MW",0,('DR_Contracted Energy'!N64/('DR_Contracted Energy'!N$130+'DR_Contracted Energy'!N$131))*'D. RPS Requirements per MP'!K$19),0)</f>
        <v>0</v>
      </c>
      <c r="O64" s="166">
        <f>IFERROR(IF($H64="MW",0,('DR_Contracted Energy'!O64/('DR_Contracted Energy'!O$130+'DR_Contracted Energy'!O$131))*'D. RPS Requirements per MP'!L$19),0)</f>
        <v>0</v>
      </c>
      <c r="P64" s="166">
        <f>IFERROR(IF($H64="MW",0,('DR_Contracted Energy'!P64/('DR_Contracted Energy'!P$130+'DR_Contracted Energy'!P$131))*'D. RPS Requirements per MP'!M$19),0)</f>
        <v>0</v>
      </c>
      <c r="Q64" s="166">
        <f>IFERROR(IF($H64="MW",0,('DR_Contracted Energy'!Q64/('DR_Contracted Energy'!Q$130+'DR_Contracted Energy'!Q$131))*'D. RPS Requirements per MP'!N$19),0)</f>
        <v>0</v>
      </c>
      <c r="R64" s="166">
        <f>IFERROR(IF($H64="MW",0,('DR_Contracted Energy'!R64/('DR_Contracted Energy'!R$130+'DR_Contracted Energy'!R$131))*'D. RPS Requirements per MP'!O$19),0)</f>
        <v>0</v>
      </c>
      <c r="S64" s="166">
        <f>IFERROR(IF($H64="MW",0,('DR_Contracted Energy'!S64/('DR_Contracted Energy'!S$130+'DR_Contracted Energy'!S$131))*'D. RPS Requirements per MP'!P$19),0)</f>
        <v>0</v>
      </c>
      <c r="T64" s="166">
        <f>IFERROR(IF($H64="MW",0,('DR_Contracted Energy'!T64/('DR_Contracted Energy'!T$130+'DR_Contracted Energy'!T$131))*'D. RPS Requirements per MP'!Q$19),0)</f>
        <v>0</v>
      </c>
      <c r="U64" s="166">
        <f>IFERROR(IF($H64="MW",0,('DR_Contracted Energy'!U64/('DR_Contracted Energy'!U$130+'DR_Contracted Energy'!U$131))*'D. RPS Requirements per MP'!R$19),0)</f>
        <v>0</v>
      </c>
      <c r="V64" s="166">
        <f>IFERROR(IF($H64="MW",0,('DR_Contracted Energy'!V64/('DR_Contracted Energy'!V$130+'DR_Contracted Energy'!V$131))*'D. RPS Requirements per MP'!S$19),0)</f>
        <v>0</v>
      </c>
      <c r="W64" s="166">
        <f>IFERROR(IF($H64="MW",0,('DR_Contracted Energy'!W64/('DR_Contracted Energy'!W$130+'DR_Contracted Energy'!W$131))*'D. RPS Requirements per MP'!T$19),0)</f>
        <v>0</v>
      </c>
      <c r="X64" s="166">
        <f>IFERROR(IF($H64="MW",0,('DR_Contracted Energy'!X64/('DR_Contracted Energy'!X$130+'DR_Contracted Energy'!X$131))*'D. RPS Requirements per MP'!U$19),0)</f>
        <v>0</v>
      </c>
      <c r="Y64" s="166">
        <f>IFERROR(IF($H64="MW",0,('DR_Contracted Energy'!Y64/('DR_Contracted Energy'!Y$130+'DR_Contracted Energy'!Y$131))*'D. RPS Requirements per MP'!V$19),0)</f>
        <v>0</v>
      </c>
      <c r="Z64" s="166">
        <f>IFERROR(IF($H64="MW",0,('DR_Contracted Energy'!Z64/('DR_Contracted Energy'!Z$130+'DR_Contracted Energy'!Z$131))*'D. RPS Requirements per MP'!W$19),0)</f>
        <v>0</v>
      </c>
      <c r="AA64" s="166">
        <f>IFERROR(IF($H64="MW",0,('DR_Contracted Energy'!AA64/('DR_Contracted Energy'!AA$130+'DR_Contracted Energy'!AA$131))*'D. RPS Requirements per MP'!X$19),0)</f>
        <v>0</v>
      </c>
      <c r="AB64" s="166">
        <f>IFERROR(IF($H64="MW",0,('DR_Contracted Energy'!AB64/('DR_Contracted Energy'!AB$130+'DR_Contracted Energy'!AB$131))*'D. RPS Requirements per MP'!Y$19),0)</f>
        <v>0</v>
      </c>
      <c r="AC64" s="166">
        <f>IFERROR(IF($H64="MW",0,('DR_Contracted Energy'!AC64/('DR_Contracted Energy'!AC$130+'DR_Contracted Energy'!AC$131))*'D. RPS Requirements per MP'!Z$19),0)</f>
        <v>0</v>
      </c>
      <c r="AD64" s="166"/>
      <c r="AE64" s="16" t="str">
        <f t="shared" si="0"/>
        <v>FALSE</v>
      </c>
    </row>
    <row r="65" spans="3:31" ht="28.8" x14ac:dyDescent="0.3">
      <c r="C65" s="7">
        <f t="shared" ref="C65:G65" si="27">C64</f>
        <v>28</v>
      </c>
      <c r="D65" s="146" t="str">
        <f t="shared" si="27"/>
        <v>Distribution Utility 1 (DU1)</v>
      </c>
      <c r="E65" s="146">
        <f t="shared" si="27"/>
        <v>0</v>
      </c>
      <c r="F65" s="108">
        <f t="shared" si="27"/>
        <v>0</v>
      </c>
      <c r="G65">
        <f t="shared" si="27"/>
        <v>0</v>
      </c>
      <c r="H65" s="16" t="str">
        <f>'C. Details of Existing PSAs'!O62</f>
        <v>MWh</v>
      </c>
      <c r="I65" s="166">
        <f>IFERROR(IF($H65="MW",0,('DR_Contracted Energy'!I65/('DR_Contracted Energy'!I$130+'DR_Contracted Energy'!I$131))*'D. RPS Requirements per MP'!F$19),0)</f>
        <v>0</v>
      </c>
      <c r="J65" s="166">
        <f>IFERROR(IF($H65="MW",0,('DR_Contracted Energy'!J65/('DR_Contracted Energy'!J$130+'DR_Contracted Energy'!J$131))*'D. RPS Requirements per MP'!G$19),0)</f>
        <v>0</v>
      </c>
      <c r="K65" s="166">
        <f>IFERROR(IF($H65="MW",0,('DR_Contracted Energy'!K65/('DR_Contracted Energy'!K$130+'DR_Contracted Energy'!K$131))*'D. RPS Requirements per MP'!H$19),0)</f>
        <v>0</v>
      </c>
      <c r="L65" s="166">
        <f>IFERROR(IF($H65="MW",0,('DR_Contracted Energy'!L65/('DR_Contracted Energy'!L$130+'DR_Contracted Energy'!L$131))*'D. RPS Requirements per MP'!I$19),0)</f>
        <v>0</v>
      </c>
      <c r="M65" s="166">
        <f>IFERROR(IF($H65="MW",0,('DR_Contracted Energy'!M65/('DR_Contracted Energy'!M$130+'DR_Contracted Energy'!M$131))*'D. RPS Requirements per MP'!J$19),0)</f>
        <v>0</v>
      </c>
      <c r="N65" s="166">
        <f>IFERROR(IF($H65="MW",0,('DR_Contracted Energy'!N65/('DR_Contracted Energy'!N$130+'DR_Contracted Energy'!N$131))*'D. RPS Requirements per MP'!K$19),0)</f>
        <v>0</v>
      </c>
      <c r="O65" s="166">
        <f>IFERROR(IF($H65="MW",0,('DR_Contracted Energy'!O65/('DR_Contracted Energy'!O$130+'DR_Contracted Energy'!O$131))*'D. RPS Requirements per MP'!L$19),0)</f>
        <v>0</v>
      </c>
      <c r="P65" s="166">
        <f>IFERROR(IF($H65="MW",0,('DR_Contracted Energy'!P65/('DR_Contracted Energy'!P$130+'DR_Contracted Energy'!P$131))*'D. RPS Requirements per MP'!M$19),0)</f>
        <v>0</v>
      </c>
      <c r="Q65" s="166">
        <f>IFERROR(IF($H65="MW",0,('DR_Contracted Energy'!Q65/('DR_Contracted Energy'!Q$130+'DR_Contracted Energy'!Q$131))*'D. RPS Requirements per MP'!N$19),0)</f>
        <v>0</v>
      </c>
      <c r="R65" s="166">
        <f>IFERROR(IF($H65="MW",0,('DR_Contracted Energy'!R65/('DR_Contracted Energy'!R$130+'DR_Contracted Energy'!R$131))*'D. RPS Requirements per MP'!O$19),0)</f>
        <v>0</v>
      </c>
      <c r="S65" s="166">
        <f>IFERROR(IF($H65="MW",0,('DR_Contracted Energy'!S65/('DR_Contracted Energy'!S$130+'DR_Contracted Energy'!S$131))*'D. RPS Requirements per MP'!P$19),0)</f>
        <v>0</v>
      </c>
      <c r="T65" s="166">
        <f>IFERROR(IF($H65="MW",0,('DR_Contracted Energy'!T65/('DR_Contracted Energy'!T$130+'DR_Contracted Energy'!T$131))*'D. RPS Requirements per MP'!Q$19),0)</f>
        <v>0</v>
      </c>
      <c r="U65" s="166">
        <f>IFERROR(IF($H65="MW",0,('DR_Contracted Energy'!U65/('DR_Contracted Energy'!U$130+'DR_Contracted Energy'!U$131))*'D. RPS Requirements per MP'!R$19),0)</f>
        <v>0</v>
      </c>
      <c r="V65" s="166">
        <f>IFERROR(IF($H65="MW",0,('DR_Contracted Energy'!V65/('DR_Contracted Energy'!V$130+'DR_Contracted Energy'!V$131))*'D. RPS Requirements per MP'!S$19),0)</f>
        <v>0</v>
      </c>
      <c r="W65" s="166">
        <f>IFERROR(IF($H65="MW",0,('DR_Contracted Energy'!W65/('DR_Contracted Energy'!W$130+'DR_Contracted Energy'!W$131))*'D. RPS Requirements per MP'!T$19),0)</f>
        <v>0</v>
      </c>
      <c r="X65" s="166">
        <f>IFERROR(IF($H65="MW",0,('DR_Contracted Energy'!X65/('DR_Contracted Energy'!X$130+'DR_Contracted Energy'!X$131))*'D. RPS Requirements per MP'!U$19),0)</f>
        <v>0</v>
      </c>
      <c r="Y65" s="166">
        <f>IFERROR(IF($H65="MW",0,('DR_Contracted Energy'!Y65/('DR_Contracted Energy'!Y$130+'DR_Contracted Energy'!Y$131))*'D. RPS Requirements per MP'!V$19),0)</f>
        <v>0</v>
      </c>
      <c r="Z65" s="166">
        <f>IFERROR(IF($H65="MW",0,('DR_Contracted Energy'!Z65/('DR_Contracted Energy'!Z$130+'DR_Contracted Energy'!Z$131))*'D. RPS Requirements per MP'!W$19),0)</f>
        <v>0</v>
      </c>
      <c r="AA65" s="166">
        <f>IFERROR(IF($H65="MW",0,('DR_Contracted Energy'!AA65/('DR_Contracted Energy'!AA$130+'DR_Contracted Energy'!AA$131))*'D. RPS Requirements per MP'!X$19),0)</f>
        <v>0</v>
      </c>
      <c r="AB65" s="166">
        <f>IFERROR(IF($H65="MW",0,('DR_Contracted Energy'!AB65/('DR_Contracted Energy'!AB$130+'DR_Contracted Energy'!AB$131))*'D. RPS Requirements per MP'!Y$19),0)</f>
        <v>0</v>
      </c>
      <c r="AC65" s="166">
        <f>IFERROR(IF($H65="MW",0,('DR_Contracted Energy'!AC65/('DR_Contracted Energy'!AC$130+'DR_Contracted Energy'!AC$131))*'D. RPS Requirements per MP'!Z$19),0)</f>
        <v>0</v>
      </c>
      <c r="AD65" s="166"/>
      <c r="AE65" s="16" t="str">
        <f t="shared" si="0"/>
        <v>FALSE</v>
      </c>
    </row>
    <row r="66" spans="3:31" ht="28.8" x14ac:dyDescent="0.3">
      <c r="C66" s="7">
        <f>'C. Details of Existing PSAs'!C63</f>
        <v>29</v>
      </c>
      <c r="D66" s="146" t="str">
        <f>'C. Details of Existing PSAs'!D63</f>
        <v>Distribution Utility 1 (DU1)</v>
      </c>
      <c r="E66" s="146">
        <f>'C. Details of Existing PSAs'!E63</f>
        <v>0</v>
      </c>
      <c r="F66" s="108">
        <f>'C. Details of Existing PSAs'!F63</f>
        <v>0</v>
      </c>
      <c r="G66">
        <f>'C. Details of Existing PSAs'!G63</f>
        <v>0</v>
      </c>
      <c r="H66" s="16" t="str">
        <f>'C. Details of Existing PSAs'!O63</f>
        <v>MW</v>
      </c>
      <c r="I66" s="166">
        <f>IFERROR(IF($H66="MW",0,('DR_Contracted Energy'!I66/('DR_Contracted Energy'!I$130+'DR_Contracted Energy'!I$131))*'D. RPS Requirements per MP'!F$19),0)</f>
        <v>0</v>
      </c>
      <c r="J66" s="166">
        <f>IFERROR(IF($H66="MW",0,('DR_Contracted Energy'!J66/('DR_Contracted Energy'!J$130+'DR_Contracted Energy'!J$131))*'D. RPS Requirements per MP'!G$19),0)</f>
        <v>0</v>
      </c>
      <c r="K66" s="166">
        <f>IFERROR(IF($H66="MW",0,('DR_Contracted Energy'!K66/('DR_Contracted Energy'!K$130+'DR_Contracted Energy'!K$131))*'D. RPS Requirements per MP'!H$19),0)</f>
        <v>0</v>
      </c>
      <c r="L66" s="166">
        <f>IFERROR(IF($H66="MW",0,('DR_Contracted Energy'!L66/('DR_Contracted Energy'!L$130+'DR_Contracted Energy'!L$131))*'D. RPS Requirements per MP'!I$19),0)</f>
        <v>0</v>
      </c>
      <c r="M66" s="166">
        <f>IFERROR(IF($H66="MW",0,('DR_Contracted Energy'!M66/('DR_Contracted Energy'!M$130+'DR_Contracted Energy'!M$131))*'D. RPS Requirements per MP'!J$19),0)</f>
        <v>0</v>
      </c>
      <c r="N66" s="166">
        <f>IFERROR(IF($H66="MW",0,('DR_Contracted Energy'!N66/('DR_Contracted Energy'!N$130+'DR_Contracted Energy'!N$131))*'D. RPS Requirements per MP'!K$19),0)</f>
        <v>0</v>
      </c>
      <c r="O66" s="166">
        <f>IFERROR(IF($H66="MW",0,('DR_Contracted Energy'!O66/('DR_Contracted Energy'!O$130+'DR_Contracted Energy'!O$131))*'D. RPS Requirements per MP'!L$19),0)</f>
        <v>0</v>
      </c>
      <c r="P66" s="166">
        <f>IFERROR(IF($H66="MW",0,('DR_Contracted Energy'!P66/('DR_Contracted Energy'!P$130+'DR_Contracted Energy'!P$131))*'D. RPS Requirements per MP'!M$19),0)</f>
        <v>0</v>
      </c>
      <c r="Q66" s="166">
        <f>IFERROR(IF($H66="MW",0,('DR_Contracted Energy'!Q66/('DR_Contracted Energy'!Q$130+'DR_Contracted Energy'!Q$131))*'D. RPS Requirements per MP'!N$19),0)</f>
        <v>0</v>
      </c>
      <c r="R66" s="166">
        <f>IFERROR(IF($H66="MW",0,('DR_Contracted Energy'!R66/('DR_Contracted Energy'!R$130+'DR_Contracted Energy'!R$131))*'D. RPS Requirements per MP'!O$19),0)</f>
        <v>0</v>
      </c>
      <c r="S66" s="166">
        <f>IFERROR(IF($H66="MW",0,('DR_Contracted Energy'!S66/('DR_Contracted Energy'!S$130+'DR_Contracted Energy'!S$131))*'D. RPS Requirements per MP'!P$19),0)</f>
        <v>0</v>
      </c>
      <c r="T66" s="166">
        <f>IFERROR(IF($H66="MW",0,('DR_Contracted Energy'!T66/('DR_Contracted Energy'!T$130+'DR_Contracted Energy'!T$131))*'D. RPS Requirements per MP'!Q$19),0)</f>
        <v>0</v>
      </c>
      <c r="U66" s="166">
        <f>IFERROR(IF($H66="MW",0,('DR_Contracted Energy'!U66/('DR_Contracted Energy'!U$130+'DR_Contracted Energy'!U$131))*'D. RPS Requirements per MP'!R$19),0)</f>
        <v>0</v>
      </c>
      <c r="V66" s="166">
        <f>IFERROR(IF($H66="MW",0,('DR_Contracted Energy'!V66/('DR_Contracted Energy'!V$130+'DR_Contracted Energy'!V$131))*'D. RPS Requirements per MP'!S$19),0)</f>
        <v>0</v>
      </c>
      <c r="W66" s="166">
        <f>IFERROR(IF($H66="MW",0,('DR_Contracted Energy'!W66/('DR_Contracted Energy'!W$130+'DR_Contracted Energy'!W$131))*'D. RPS Requirements per MP'!T$19),0)</f>
        <v>0</v>
      </c>
      <c r="X66" s="166">
        <f>IFERROR(IF($H66="MW",0,('DR_Contracted Energy'!X66/('DR_Contracted Energy'!X$130+'DR_Contracted Energy'!X$131))*'D. RPS Requirements per MP'!U$19),0)</f>
        <v>0</v>
      </c>
      <c r="Y66" s="166">
        <f>IFERROR(IF($H66="MW",0,('DR_Contracted Energy'!Y66/('DR_Contracted Energy'!Y$130+'DR_Contracted Energy'!Y$131))*'D. RPS Requirements per MP'!V$19),0)</f>
        <v>0</v>
      </c>
      <c r="Z66" s="166">
        <f>IFERROR(IF($H66="MW",0,('DR_Contracted Energy'!Z66/('DR_Contracted Energy'!Z$130+'DR_Contracted Energy'!Z$131))*'D. RPS Requirements per MP'!W$19),0)</f>
        <v>0</v>
      </c>
      <c r="AA66" s="166">
        <f>IFERROR(IF($H66="MW",0,('DR_Contracted Energy'!AA66/('DR_Contracted Energy'!AA$130+'DR_Contracted Energy'!AA$131))*'D. RPS Requirements per MP'!X$19),0)</f>
        <v>0</v>
      </c>
      <c r="AB66" s="166">
        <f>IFERROR(IF($H66="MW",0,('DR_Contracted Energy'!AB66/('DR_Contracted Energy'!AB$130+'DR_Contracted Energy'!AB$131))*'D. RPS Requirements per MP'!Y$19),0)</f>
        <v>0</v>
      </c>
      <c r="AC66" s="166">
        <f>IFERROR(IF($H66="MW",0,('DR_Contracted Energy'!AC66/('DR_Contracted Energy'!AC$130+'DR_Contracted Energy'!AC$131))*'D. RPS Requirements per MP'!Z$19),0)</f>
        <v>0</v>
      </c>
      <c r="AD66" s="166"/>
      <c r="AE66" s="16" t="str">
        <f t="shared" si="0"/>
        <v>FALSE</v>
      </c>
    </row>
    <row r="67" spans="3:31" ht="28.8" x14ac:dyDescent="0.3">
      <c r="C67" s="7">
        <f t="shared" ref="C67:G67" si="28">C66</f>
        <v>29</v>
      </c>
      <c r="D67" s="146" t="str">
        <f t="shared" si="28"/>
        <v>Distribution Utility 1 (DU1)</v>
      </c>
      <c r="E67" s="146">
        <f t="shared" si="28"/>
        <v>0</v>
      </c>
      <c r="F67" s="108">
        <f t="shared" si="28"/>
        <v>0</v>
      </c>
      <c r="G67">
        <f t="shared" si="28"/>
        <v>0</v>
      </c>
      <c r="H67" s="16" t="str">
        <f>'C. Details of Existing PSAs'!O64</f>
        <v>MWh</v>
      </c>
      <c r="I67" s="166">
        <f>IFERROR(IF($H67="MW",0,('DR_Contracted Energy'!I67/('DR_Contracted Energy'!I$130+'DR_Contracted Energy'!I$131))*'D. RPS Requirements per MP'!F$19),0)</f>
        <v>0</v>
      </c>
      <c r="J67" s="166">
        <f>IFERROR(IF($H67="MW",0,('DR_Contracted Energy'!J67/('DR_Contracted Energy'!J$130+'DR_Contracted Energy'!J$131))*'D. RPS Requirements per MP'!G$19),0)</f>
        <v>0</v>
      </c>
      <c r="K67" s="166">
        <f>IFERROR(IF($H67="MW",0,('DR_Contracted Energy'!K67/('DR_Contracted Energy'!K$130+'DR_Contracted Energy'!K$131))*'D. RPS Requirements per MP'!H$19),0)</f>
        <v>0</v>
      </c>
      <c r="L67" s="166">
        <f>IFERROR(IF($H67="MW",0,('DR_Contracted Energy'!L67/('DR_Contracted Energy'!L$130+'DR_Contracted Energy'!L$131))*'D. RPS Requirements per MP'!I$19),0)</f>
        <v>0</v>
      </c>
      <c r="M67" s="166">
        <f>IFERROR(IF($H67="MW",0,('DR_Contracted Energy'!M67/('DR_Contracted Energy'!M$130+'DR_Contracted Energy'!M$131))*'D. RPS Requirements per MP'!J$19),0)</f>
        <v>0</v>
      </c>
      <c r="N67" s="166">
        <f>IFERROR(IF($H67="MW",0,('DR_Contracted Energy'!N67/('DR_Contracted Energy'!N$130+'DR_Contracted Energy'!N$131))*'D. RPS Requirements per MP'!K$19),0)</f>
        <v>0</v>
      </c>
      <c r="O67" s="166">
        <f>IFERROR(IF($H67="MW",0,('DR_Contracted Energy'!O67/('DR_Contracted Energy'!O$130+'DR_Contracted Energy'!O$131))*'D. RPS Requirements per MP'!L$19),0)</f>
        <v>0</v>
      </c>
      <c r="P67" s="166">
        <f>IFERROR(IF($H67="MW",0,('DR_Contracted Energy'!P67/('DR_Contracted Energy'!P$130+'DR_Contracted Energy'!P$131))*'D. RPS Requirements per MP'!M$19),0)</f>
        <v>0</v>
      </c>
      <c r="Q67" s="166">
        <f>IFERROR(IF($H67="MW",0,('DR_Contracted Energy'!Q67/('DR_Contracted Energy'!Q$130+'DR_Contracted Energy'!Q$131))*'D. RPS Requirements per MP'!N$19),0)</f>
        <v>0</v>
      </c>
      <c r="R67" s="166">
        <f>IFERROR(IF($H67="MW",0,('DR_Contracted Energy'!R67/('DR_Contracted Energy'!R$130+'DR_Contracted Energy'!R$131))*'D. RPS Requirements per MP'!O$19),0)</f>
        <v>0</v>
      </c>
      <c r="S67" s="166">
        <f>IFERROR(IF($H67="MW",0,('DR_Contracted Energy'!S67/('DR_Contracted Energy'!S$130+'DR_Contracted Energy'!S$131))*'D. RPS Requirements per MP'!P$19),0)</f>
        <v>0</v>
      </c>
      <c r="T67" s="166">
        <f>IFERROR(IF($H67="MW",0,('DR_Contracted Energy'!T67/('DR_Contracted Energy'!T$130+'DR_Contracted Energy'!T$131))*'D. RPS Requirements per MP'!Q$19),0)</f>
        <v>0</v>
      </c>
      <c r="U67" s="166">
        <f>IFERROR(IF($H67="MW",0,('DR_Contracted Energy'!U67/('DR_Contracted Energy'!U$130+'DR_Contracted Energy'!U$131))*'D. RPS Requirements per MP'!R$19),0)</f>
        <v>0</v>
      </c>
      <c r="V67" s="166">
        <f>IFERROR(IF($H67="MW",0,('DR_Contracted Energy'!V67/('DR_Contracted Energy'!V$130+'DR_Contracted Energy'!V$131))*'D. RPS Requirements per MP'!S$19),0)</f>
        <v>0</v>
      </c>
      <c r="W67" s="166">
        <f>IFERROR(IF($H67="MW",0,('DR_Contracted Energy'!W67/('DR_Contracted Energy'!W$130+'DR_Contracted Energy'!W$131))*'D. RPS Requirements per MP'!T$19),0)</f>
        <v>0</v>
      </c>
      <c r="X67" s="166">
        <f>IFERROR(IF($H67="MW",0,('DR_Contracted Energy'!X67/('DR_Contracted Energy'!X$130+'DR_Contracted Energy'!X$131))*'D. RPS Requirements per MP'!U$19),0)</f>
        <v>0</v>
      </c>
      <c r="Y67" s="166">
        <f>IFERROR(IF($H67="MW",0,('DR_Contracted Energy'!Y67/('DR_Contracted Energy'!Y$130+'DR_Contracted Energy'!Y$131))*'D. RPS Requirements per MP'!V$19),0)</f>
        <v>0</v>
      </c>
      <c r="Z67" s="166">
        <f>IFERROR(IF($H67="MW",0,('DR_Contracted Energy'!Z67/('DR_Contracted Energy'!Z$130+'DR_Contracted Energy'!Z$131))*'D. RPS Requirements per MP'!W$19),0)</f>
        <v>0</v>
      </c>
      <c r="AA67" s="166">
        <f>IFERROR(IF($H67="MW",0,('DR_Contracted Energy'!AA67/('DR_Contracted Energy'!AA$130+'DR_Contracted Energy'!AA$131))*'D. RPS Requirements per MP'!X$19),0)</f>
        <v>0</v>
      </c>
      <c r="AB67" s="166">
        <f>IFERROR(IF($H67="MW",0,('DR_Contracted Energy'!AB67/('DR_Contracted Energy'!AB$130+'DR_Contracted Energy'!AB$131))*'D. RPS Requirements per MP'!Y$19),0)</f>
        <v>0</v>
      </c>
      <c r="AC67" s="166">
        <f>IFERROR(IF($H67="MW",0,('DR_Contracted Energy'!AC67/('DR_Contracted Energy'!AC$130+'DR_Contracted Energy'!AC$131))*'D. RPS Requirements per MP'!Z$19),0)</f>
        <v>0</v>
      </c>
      <c r="AD67" s="166"/>
      <c r="AE67" s="16" t="str">
        <f t="shared" si="0"/>
        <v>FALSE</v>
      </c>
    </row>
    <row r="68" spans="3:31" ht="28.8" x14ac:dyDescent="0.3">
      <c r="C68" s="7">
        <f>'C. Details of Existing PSAs'!C65</f>
        <v>30</v>
      </c>
      <c r="D68" s="146" t="str">
        <f>'C. Details of Existing PSAs'!D65</f>
        <v>Distribution Utility 1 (DU1)</v>
      </c>
      <c r="E68" s="146">
        <f>'C. Details of Existing PSAs'!E65</f>
        <v>0</v>
      </c>
      <c r="F68" s="108">
        <f>'C. Details of Existing PSAs'!F65</f>
        <v>0</v>
      </c>
      <c r="G68">
        <f>'C. Details of Existing PSAs'!G65</f>
        <v>0</v>
      </c>
      <c r="H68" s="16" t="str">
        <f>'C. Details of Existing PSAs'!O65</f>
        <v>MW</v>
      </c>
      <c r="I68" s="166">
        <f>IFERROR(IF($H68="MW",0,('DR_Contracted Energy'!I68/('DR_Contracted Energy'!I$130+'DR_Contracted Energy'!I$131))*'D. RPS Requirements per MP'!F$19),0)</f>
        <v>0</v>
      </c>
      <c r="J68" s="166">
        <f>IFERROR(IF($H68="MW",0,('DR_Contracted Energy'!J68/('DR_Contracted Energy'!J$130+'DR_Contracted Energy'!J$131))*'D. RPS Requirements per MP'!G$19),0)</f>
        <v>0</v>
      </c>
      <c r="K68" s="166">
        <f>IFERROR(IF($H68="MW",0,('DR_Contracted Energy'!K68/('DR_Contracted Energy'!K$130+'DR_Contracted Energy'!K$131))*'D. RPS Requirements per MP'!H$19),0)</f>
        <v>0</v>
      </c>
      <c r="L68" s="166">
        <f>IFERROR(IF($H68="MW",0,('DR_Contracted Energy'!L68/('DR_Contracted Energy'!L$130+'DR_Contracted Energy'!L$131))*'D. RPS Requirements per MP'!I$19),0)</f>
        <v>0</v>
      </c>
      <c r="M68" s="166">
        <f>IFERROR(IF($H68="MW",0,('DR_Contracted Energy'!M68/('DR_Contracted Energy'!M$130+'DR_Contracted Energy'!M$131))*'D. RPS Requirements per MP'!J$19),0)</f>
        <v>0</v>
      </c>
      <c r="N68" s="166">
        <f>IFERROR(IF($H68="MW",0,('DR_Contracted Energy'!N68/('DR_Contracted Energy'!N$130+'DR_Contracted Energy'!N$131))*'D. RPS Requirements per MP'!K$19),0)</f>
        <v>0</v>
      </c>
      <c r="O68" s="166">
        <f>IFERROR(IF($H68="MW",0,('DR_Contracted Energy'!O68/('DR_Contracted Energy'!O$130+'DR_Contracted Energy'!O$131))*'D. RPS Requirements per MP'!L$19),0)</f>
        <v>0</v>
      </c>
      <c r="P68" s="166">
        <f>IFERROR(IF($H68="MW",0,('DR_Contracted Energy'!P68/('DR_Contracted Energy'!P$130+'DR_Contracted Energy'!P$131))*'D. RPS Requirements per MP'!M$19),0)</f>
        <v>0</v>
      </c>
      <c r="Q68" s="166">
        <f>IFERROR(IF($H68="MW",0,('DR_Contracted Energy'!Q68/('DR_Contracted Energy'!Q$130+'DR_Contracted Energy'!Q$131))*'D. RPS Requirements per MP'!N$19),0)</f>
        <v>0</v>
      </c>
      <c r="R68" s="166">
        <f>IFERROR(IF($H68="MW",0,('DR_Contracted Energy'!R68/('DR_Contracted Energy'!R$130+'DR_Contracted Energy'!R$131))*'D. RPS Requirements per MP'!O$19),0)</f>
        <v>0</v>
      </c>
      <c r="S68" s="166">
        <f>IFERROR(IF($H68="MW",0,('DR_Contracted Energy'!S68/('DR_Contracted Energy'!S$130+'DR_Contracted Energy'!S$131))*'D. RPS Requirements per MP'!P$19),0)</f>
        <v>0</v>
      </c>
      <c r="T68" s="166">
        <f>IFERROR(IF($H68="MW",0,('DR_Contracted Energy'!T68/('DR_Contracted Energy'!T$130+'DR_Contracted Energy'!T$131))*'D. RPS Requirements per MP'!Q$19),0)</f>
        <v>0</v>
      </c>
      <c r="U68" s="166">
        <f>IFERROR(IF($H68="MW",0,('DR_Contracted Energy'!U68/('DR_Contracted Energy'!U$130+'DR_Contracted Energy'!U$131))*'D. RPS Requirements per MP'!R$19),0)</f>
        <v>0</v>
      </c>
      <c r="V68" s="166">
        <f>IFERROR(IF($H68="MW",0,('DR_Contracted Energy'!V68/('DR_Contracted Energy'!V$130+'DR_Contracted Energy'!V$131))*'D. RPS Requirements per MP'!S$19),0)</f>
        <v>0</v>
      </c>
      <c r="W68" s="166">
        <f>IFERROR(IF($H68="MW",0,('DR_Contracted Energy'!W68/('DR_Contracted Energy'!W$130+'DR_Contracted Energy'!W$131))*'D. RPS Requirements per MP'!T$19),0)</f>
        <v>0</v>
      </c>
      <c r="X68" s="166">
        <f>IFERROR(IF($H68="MW",0,('DR_Contracted Energy'!X68/('DR_Contracted Energy'!X$130+'DR_Contracted Energy'!X$131))*'D. RPS Requirements per MP'!U$19),0)</f>
        <v>0</v>
      </c>
      <c r="Y68" s="166">
        <f>IFERROR(IF($H68="MW",0,('DR_Contracted Energy'!Y68/('DR_Contracted Energy'!Y$130+'DR_Contracted Energy'!Y$131))*'D. RPS Requirements per MP'!V$19),0)</f>
        <v>0</v>
      </c>
      <c r="Z68" s="166">
        <f>IFERROR(IF($H68="MW",0,('DR_Contracted Energy'!Z68/('DR_Contracted Energy'!Z$130+'DR_Contracted Energy'!Z$131))*'D. RPS Requirements per MP'!W$19),0)</f>
        <v>0</v>
      </c>
      <c r="AA68" s="166">
        <f>IFERROR(IF($H68="MW",0,('DR_Contracted Energy'!AA68/('DR_Contracted Energy'!AA$130+'DR_Contracted Energy'!AA$131))*'D. RPS Requirements per MP'!X$19),0)</f>
        <v>0</v>
      </c>
      <c r="AB68" s="166">
        <f>IFERROR(IF($H68="MW",0,('DR_Contracted Energy'!AB68/('DR_Contracted Energy'!AB$130+'DR_Contracted Energy'!AB$131))*'D. RPS Requirements per MP'!Y$19),0)</f>
        <v>0</v>
      </c>
      <c r="AC68" s="166">
        <f>IFERROR(IF($H68="MW",0,('DR_Contracted Energy'!AC68/('DR_Contracted Energy'!AC$130+'DR_Contracted Energy'!AC$131))*'D. RPS Requirements per MP'!Z$19),0)</f>
        <v>0</v>
      </c>
      <c r="AD68" s="166"/>
      <c r="AE68" s="16" t="str">
        <f t="shared" si="0"/>
        <v>FALSE</v>
      </c>
    </row>
    <row r="69" spans="3:31" ht="28.8" x14ac:dyDescent="0.3">
      <c r="C69" s="7">
        <f t="shared" ref="C69:G69" si="29">C68</f>
        <v>30</v>
      </c>
      <c r="D69" s="146" t="str">
        <f t="shared" si="29"/>
        <v>Distribution Utility 1 (DU1)</v>
      </c>
      <c r="E69" s="146">
        <f t="shared" si="29"/>
        <v>0</v>
      </c>
      <c r="F69" s="108">
        <f t="shared" si="29"/>
        <v>0</v>
      </c>
      <c r="G69">
        <f t="shared" si="29"/>
        <v>0</v>
      </c>
      <c r="H69" s="16" t="str">
        <f>'C. Details of Existing PSAs'!O66</f>
        <v>MWh</v>
      </c>
      <c r="I69" s="166">
        <f>IFERROR(IF($H69="MW",0,('DR_Contracted Energy'!I69/('DR_Contracted Energy'!I$130+'DR_Contracted Energy'!I$131))*'D. RPS Requirements per MP'!F$19),0)</f>
        <v>0</v>
      </c>
      <c r="J69" s="166">
        <f>IFERROR(IF($H69="MW",0,('DR_Contracted Energy'!J69/('DR_Contracted Energy'!J$130+'DR_Contracted Energy'!J$131))*'D. RPS Requirements per MP'!G$19),0)</f>
        <v>0</v>
      </c>
      <c r="K69" s="166">
        <f>IFERROR(IF($H69="MW",0,('DR_Contracted Energy'!K69/('DR_Contracted Energy'!K$130+'DR_Contracted Energy'!K$131))*'D. RPS Requirements per MP'!H$19),0)</f>
        <v>0</v>
      </c>
      <c r="L69" s="166">
        <f>IFERROR(IF($H69="MW",0,('DR_Contracted Energy'!L69/('DR_Contracted Energy'!L$130+'DR_Contracted Energy'!L$131))*'D. RPS Requirements per MP'!I$19),0)</f>
        <v>0</v>
      </c>
      <c r="M69" s="166">
        <f>IFERROR(IF($H69="MW",0,('DR_Contracted Energy'!M69/('DR_Contracted Energy'!M$130+'DR_Contracted Energy'!M$131))*'D. RPS Requirements per MP'!J$19),0)</f>
        <v>0</v>
      </c>
      <c r="N69" s="166">
        <f>IFERROR(IF($H69="MW",0,('DR_Contracted Energy'!N69/('DR_Contracted Energy'!N$130+'DR_Contracted Energy'!N$131))*'D. RPS Requirements per MP'!K$19),0)</f>
        <v>0</v>
      </c>
      <c r="O69" s="166">
        <f>IFERROR(IF($H69="MW",0,('DR_Contracted Energy'!O69/('DR_Contracted Energy'!O$130+'DR_Contracted Energy'!O$131))*'D. RPS Requirements per MP'!L$19),0)</f>
        <v>0</v>
      </c>
      <c r="P69" s="166">
        <f>IFERROR(IF($H69="MW",0,('DR_Contracted Energy'!P69/('DR_Contracted Energy'!P$130+'DR_Contracted Energy'!P$131))*'D. RPS Requirements per MP'!M$19),0)</f>
        <v>0</v>
      </c>
      <c r="Q69" s="166">
        <f>IFERROR(IF($H69="MW",0,('DR_Contracted Energy'!Q69/('DR_Contracted Energy'!Q$130+'DR_Contracted Energy'!Q$131))*'D. RPS Requirements per MP'!N$19),0)</f>
        <v>0</v>
      </c>
      <c r="R69" s="166">
        <f>IFERROR(IF($H69="MW",0,('DR_Contracted Energy'!R69/('DR_Contracted Energy'!R$130+'DR_Contracted Energy'!R$131))*'D. RPS Requirements per MP'!O$19),0)</f>
        <v>0</v>
      </c>
      <c r="S69" s="166">
        <f>IFERROR(IF($H69="MW",0,('DR_Contracted Energy'!S69/('DR_Contracted Energy'!S$130+'DR_Contracted Energy'!S$131))*'D. RPS Requirements per MP'!P$19),0)</f>
        <v>0</v>
      </c>
      <c r="T69" s="166">
        <f>IFERROR(IF($H69="MW",0,('DR_Contracted Energy'!T69/('DR_Contracted Energy'!T$130+'DR_Contracted Energy'!T$131))*'D. RPS Requirements per MP'!Q$19),0)</f>
        <v>0</v>
      </c>
      <c r="U69" s="166">
        <f>IFERROR(IF($H69="MW",0,('DR_Contracted Energy'!U69/('DR_Contracted Energy'!U$130+'DR_Contracted Energy'!U$131))*'D. RPS Requirements per MP'!R$19),0)</f>
        <v>0</v>
      </c>
      <c r="V69" s="166">
        <f>IFERROR(IF($H69="MW",0,('DR_Contracted Energy'!V69/('DR_Contracted Energy'!V$130+'DR_Contracted Energy'!V$131))*'D. RPS Requirements per MP'!S$19),0)</f>
        <v>0</v>
      </c>
      <c r="W69" s="166">
        <f>IFERROR(IF($H69="MW",0,('DR_Contracted Energy'!W69/('DR_Contracted Energy'!W$130+'DR_Contracted Energy'!W$131))*'D. RPS Requirements per MP'!T$19),0)</f>
        <v>0</v>
      </c>
      <c r="X69" s="166">
        <f>IFERROR(IF($H69="MW",0,('DR_Contracted Energy'!X69/('DR_Contracted Energy'!X$130+'DR_Contracted Energy'!X$131))*'D. RPS Requirements per MP'!U$19),0)</f>
        <v>0</v>
      </c>
      <c r="Y69" s="166">
        <f>IFERROR(IF($H69="MW",0,('DR_Contracted Energy'!Y69/('DR_Contracted Energy'!Y$130+'DR_Contracted Energy'!Y$131))*'D. RPS Requirements per MP'!V$19),0)</f>
        <v>0</v>
      </c>
      <c r="Z69" s="166">
        <f>IFERROR(IF($H69="MW",0,('DR_Contracted Energy'!Z69/('DR_Contracted Energy'!Z$130+'DR_Contracted Energy'!Z$131))*'D. RPS Requirements per MP'!W$19),0)</f>
        <v>0</v>
      </c>
      <c r="AA69" s="166">
        <f>IFERROR(IF($H69="MW",0,('DR_Contracted Energy'!AA69/('DR_Contracted Energy'!AA$130+'DR_Contracted Energy'!AA$131))*'D. RPS Requirements per MP'!X$19),0)</f>
        <v>0</v>
      </c>
      <c r="AB69" s="166">
        <f>IFERROR(IF($H69="MW",0,('DR_Contracted Energy'!AB69/('DR_Contracted Energy'!AB$130+'DR_Contracted Energy'!AB$131))*'D. RPS Requirements per MP'!Y$19),0)</f>
        <v>0</v>
      </c>
      <c r="AC69" s="166">
        <f>IFERROR(IF($H69="MW",0,('DR_Contracted Energy'!AC69/('DR_Contracted Energy'!AC$130+'DR_Contracted Energy'!AC$131))*'D. RPS Requirements per MP'!Z$19),0)</f>
        <v>0</v>
      </c>
      <c r="AD69" s="166"/>
      <c r="AE69" s="16" t="str">
        <f t="shared" si="0"/>
        <v>FALSE</v>
      </c>
    </row>
    <row r="70" spans="3:31" ht="28.8" x14ac:dyDescent="0.3">
      <c r="C70" s="7">
        <f>'C. Details of Existing PSAs'!C67</f>
        <v>31</v>
      </c>
      <c r="D70" s="146" t="str">
        <f>'C. Details of Existing PSAs'!D67</f>
        <v>Distribution Utility 2 (DU2)</v>
      </c>
      <c r="E70" s="146">
        <f>'C. Details of Existing PSAs'!E67</f>
        <v>0</v>
      </c>
      <c r="F70" s="108">
        <f>'C. Details of Existing PSAs'!F67</f>
        <v>0</v>
      </c>
      <c r="G70">
        <f>'C. Details of Existing PSAs'!G67</f>
        <v>0</v>
      </c>
      <c r="H70" s="16" t="str">
        <f>'C. Details of Existing PSAs'!O67</f>
        <v>MW</v>
      </c>
      <c r="I70" s="166">
        <f>IFERROR(IF($H70="MW",0,('DR_Contracted Energy'!I70/('DR_Contracted Energy'!I$130+'DR_Contracted Energy'!I$131))*'D. RPS Requirements per MP'!F$19),0)</f>
        <v>0</v>
      </c>
      <c r="J70" s="166">
        <f>IFERROR(IF($H70="MW",0,('DR_Contracted Energy'!J70/('DR_Contracted Energy'!J$130+'DR_Contracted Energy'!J$131))*'D. RPS Requirements per MP'!G$19),0)</f>
        <v>0</v>
      </c>
      <c r="K70" s="166">
        <f>IFERROR(IF($H70="MW",0,('DR_Contracted Energy'!K70/('DR_Contracted Energy'!K$130+'DR_Contracted Energy'!K$131))*'D. RPS Requirements per MP'!H$19),0)</f>
        <v>0</v>
      </c>
      <c r="L70" s="166">
        <f>IFERROR(IF($H70="MW",0,('DR_Contracted Energy'!L70/('DR_Contracted Energy'!L$130+'DR_Contracted Energy'!L$131))*'D. RPS Requirements per MP'!I$19),0)</f>
        <v>0</v>
      </c>
      <c r="M70" s="166">
        <f>IFERROR(IF($H70="MW",0,('DR_Contracted Energy'!M70/('DR_Contracted Energy'!M$130+'DR_Contracted Energy'!M$131))*'D. RPS Requirements per MP'!J$19),0)</f>
        <v>0</v>
      </c>
      <c r="N70" s="166">
        <f>IFERROR(IF($H70="MW",0,('DR_Contracted Energy'!N70/('DR_Contracted Energy'!N$130+'DR_Contracted Energy'!N$131))*'D. RPS Requirements per MP'!K$19),0)</f>
        <v>0</v>
      </c>
      <c r="O70" s="166">
        <f>IFERROR(IF($H70="MW",0,('DR_Contracted Energy'!O70/('DR_Contracted Energy'!O$130+'DR_Contracted Energy'!O$131))*'D. RPS Requirements per MP'!L$19),0)</f>
        <v>0</v>
      </c>
      <c r="P70" s="166">
        <f>IFERROR(IF($H70="MW",0,('DR_Contracted Energy'!P70/('DR_Contracted Energy'!P$130+'DR_Contracted Energy'!P$131))*'D. RPS Requirements per MP'!M$19),0)</f>
        <v>0</v>
      </c>
      <c r="Q70" s="166">
        <f>IFERROR(IF($H70="MW",0,('DR_Contracted Energy'!Q70/('DR_Contracted Energy'!Q$130+'DR_Contracted Energy'!Q$131))*'D. RPS Requirements per MP'!N$19),0)</f>
        <v>0</v>
      </c>
      <c r="R70" s="166">
        <f>IFERROR(IF($H70="MW",0,('DR_Contracted Energy'!R70/('DR_Contracted Energy'!R$130+'DR_Contracted Energy'!R$131))*'D. RPS Requirements per MP'!O$19),0)</f>
        <v>0</v>
      </c>
      <c r="S70" s="166">
        <f>IFERROR(IF($H70="MW",0,('DR_Contracted Energy'!S70/('DR_Contracted Energy'!S$130+'DR_Contracted Energy'!S$131))*'D. RPS Requirements per MP'!P$19),0)</f>
        <v>0</v>
      </c>
      <c r="T70" s="166">
        <f>IFERROR(IF($H70="MW",0,('DR_Contracted Energy'!T70/('DR_Contracted Energy'!T$130+'DR_Contracted Energy'!T$131))*'D. RPS Requirements per MP'!Q$19),0)</f>
        <v>0</v>
      </c>
      <c r="U70" s="166">
        <f>IFERROR(IF($H70="MW",0,('DR_Contracted Energy'!U70/('DR_Contracted Energy'!U$130+'DR_Contracted Energy'!U$131))*'D. RPS Requirements per MP'!R$19),0)</f>
        <v>0</v>
      </c>
      <c r="V70" s="166">
        <f>IFERROR(IF($H70="MW",0,('DR_Contracted Energy'!V70/('DR_Contracted Energy'!V$130+'DR_Contracted Energy'!V$131))*'D. RPS Requirements per MP'!S$19),0)</f>
        <v>0</v>
      </c>
      <c r="W70" s="166">
        <f>IFERROR(IF($H70="MW",0,('DR_Contracted Energy'!W70/('DR_Contracted Energy'!W$130+'DR_Contracted Energy'!W$131))*'D. RPS Requirements per MP'!T$19),0)</f>
        <v>0</v>
      </c>
      <c r="X70" s="166">
        <f>IFERROR(IF($H70="MW",0,('DR_Contracted Energy'!X70/('DR_Contracted Energy'!X$130+'DR_Contracted Energy'!X$131))*'D. RPS Requirements per MP'!U$19),0)</f>
        <v>0</v>
      </c>
      <c r="Y70" s="166">
        <f>IFERROR(IF($H70="MW",0,('DR_Contracted Energy'!Y70/('DR_Contracted Energy'!Y$130+'DR_Contracted Energy'!Y$131))*'D. RPS Requirements per MP'!V$19),0)</f>
        <v>0</v>
      </c>
      <c r="Z70" s="166">
        <f>IFERROR(IF($H70="MW",0,('DR_Contracted Energy'!Z70/('DR_Contracted Energy'!Z$130+'DR_Contracted Energy'!Z$131))*'D. RPS Requirements per MP'!W$19),0)</f>
        <v>0</v>
      </c>
      <c r="AA70" s="166">
        <f>IFERROR(IF($H70="MW",0,('DR_Contracted Energy'!AA70/('DR_Contracted Energy'!AA$130+'DR_Contracted Energy'!AA$131))*'D. RPS Requirements per MP'!X$19),0)</f>
        <v>0</v>
      </c>
      <c r="AB70" s="166">
        <f>IFERROR(IF($H70="MW",0,('DR_Contracted Energy'!AB70/('DR_Contracted Energy'!AB$130+'DR_Contracted Energy'!AB$131))*'D. RPS Requirements per MP'!Y$19),0)</f>
        <v>0</v>
      </c>
      <c r="AC70" s="166">
        <f>IFERROR(IF($H70="MW",0,('DR_Contracted Energy'!AC70/('DR_Contracted Energy'!AC$130+'DR_Contracted Energy'!AC$131))*'D. RPS Requirements per MP'!Z$19),0)</f>
        <v>0</v>
      </c>
      <c r="AD70" s="166"/>
      <c r="AE70" s="16" t="str">
        <f t="shared" si="0"/>
        <v>FALSE</v>
      </c>
    </row>
    <row r="71" spans="3:31" ht="28.8" x14ac:dyDescent="0.3">
      <c r="C71" s="7">
        <f t="shared" ref="C71:G71" si="30">C70</f>
        <v>31</v>
      </c>
      <c r="D71" s="146" t="str">
        <f t="shared" si="30"/>
        <v>Distribution Utility 2 (DU2)</v>
      </c>
      <c r="E71" s="146">
        <f t="shared" si="30"/>
        <v>0</v>
      </c>
      <c r="F71" s="108">
        <f t="shared" si="30"/>
        <v>0</v>
      </c>
      <c r="G71">
        <f t="shared" si="30"/>
        <v>0</v>
      </c>
      <c r="H71" s="16" t="str">
        <f>'C. Details of Existing PSAs'!O68</f>
        <v>MWh</v>
      </c>
      <c r="I71" s="166">
        <f>IFERROR(IF($H71="MW",0,('DR_Contracted Energy'!I71/('DR_Contracted Energy'!I$130+'DR_Contracted Energy'!I$131))*'D. RPS Requirements per MP'!F$19),0)</f>
        <v>0</v>
      </c>
      <c r="J71" s="166">
        <f>IFERROR(IF($H71="MW",0,('DR_Contracted Energy'!J71/('DR_Contracted Energy'!J$130+'DR_Contracted Energy'!J$131))*'D. RPS Requirements per MP'!G$19),0)</f>
        <v>0</v>
      </c>
      <c r="K71" s="166">
        <f>IFERROR(IF($H71="MW",0,('DR_Contracted Energy'!K71/('DR_Contracted Energy'!K$130+'DR_Contracted Energy'!K$131))*'D. RPS Requirements per MP'!H$19),0)</f>
        <v>0</v>
      </c>
      <c r="L71" s="166">
        <f>IFERROR(IF($H71="MW",0,('DR_Contracted Energy'!L71/('DR_Contracted Energy'!L$130+'DR_Contracted Energy'!L$131))*'D. RPS Requirements per MP'!I$19),0)</f>
        <v>0</v>
      </c>
      <c r="M71" s="166">
        <f>IFERROR(IF($H71="MW",0,('DR_Contracted Energy'!M71/('DR_Contracted Energy'!M$130+'DR_Contracted Energy'!M$131))*'D. RPS Requirements per MP'!J$19),0)</f>
        <v>0</v>
      </c>
      <c r="N71" s="166">
        <f>IFERROR(IF($H71="MW",0,('DR_Contracted Energy'!N71/('DR_Contracted Energy'!N$130+'DR_Contracted Energy'!N$131))*'D. RPS Requirements per MP'!K$19),0)</f>
        <v>0</v>
      </c>
      <c r="O71" s="166">
        <f>IFERROR(IF($H71="MW",0,('DR_Contracted Energy'!O71/('DR_Contracted Energy'!O$130+'DR_Contracted Energy'!O$131))*'D. RPS Requirements per MP'!L$19),0)</f>
        <v>0</v>
      </c>
      <c r="P71" s="166">
        <f>IFERROR(IF($H71="MW",0,('DR_Contracted Energy'!P71/('DR_Contracted Energy'!P$130+'DR_Contracted Energy'!P$131))*'D. RPS Requirements per MP'!M$19),0)</f>
        <v>0</v>
      </c>
      <c r="Q71" s="166">
        <f>IFERROR(IF($H71="MW",0,('DR_Contracted Energy'!Q71/('DR_Contracted Energy'!Q$130+'DR_Contracted Energy'!Q$131))*'D. RPS Requirements per MP'!N$19),0)</f>
        <v>0</v>
      </c>
      <c r="R71" s="166">
        <f>IFERROR(IF($H71="MW",0,('DR_Contracted Energy'!R71/('DR_Contracted Energy'!R$130+'DR_Contracted Energy'!R$131))*'D. RPS Requirements per MP'!O$19),0)</f>
        <v>0</v>
      </c>
      <c r="S71" s="166">
        <f>IFERROR(IF($H71="MW",0,('DR_Contracted Energy'!S71/('DR_Contracted Energy'!S$130+'DR_Contracted Energy'!S$131))*'D. RPS Requirements per MP'!P$19),0)</f>
        <v>0</v>
      </c>
      <c r="T71" s="166">
        <f>IFERROR(IF($H71="MW",0,('DR_Contracted Energy'!T71/('DR_Contracted Energy'!T$130+'DR_Contracted Energy'!T$131))*'D. RPS Requirements per MP'!Q$19),0)</f>
        <v>0</v>
      </c>
      <c r="U71" s="166">
        <f>IFERROR(IF($H71="MW",0,('DR_Contracted Energy'!U71/('DR_Contracted Energy'!U$130+'DR_Contracted Energy'!U$131))*'D. RPS Requirements per MP'!R$19),0)</f>
        <v>0</v>
      </c>
      <c r="V71" s="166">
        <f>IFERROR(IF($H71="MW",0,('DR_Contracted Energy'!V71/('DR_Contracted Energy'!V$130+'DR_Contracted Energy'!V$131))*'D. RPS Requirements per MP'!S$19),0)</f>
        <v>0</v>
      </c>
      <c r="W71" s="166">
        <f>IFERROR(IF($H71="MW",0,('DR_Contracted Energy'!W71/('DR_Contracted Energy'!W$130+'DR_Contracted Energy'!W$131))*'D. RPS Requirements per MP'!T$19),0)</f>
        <v>0</v>
      </c>
      <c r="X71" s="166">
        <f>IFERROR(IF($H71="MW",0,('DR_Contracted Energy'!X71/('DR_Contracted Energy'!X$130+'DR_Contracted Energy'!X$131))*'D. RPS Requirements per MP'!U$19),0)</f>
        <v>0</v>
      </c>
      <c r="Y71" s="166">
        <f>IFERROR(IF($H71="MW",0,('DR_Contracted Energy'!Y71/('DR_Contracted Energy'!Y$130+'DR_Contracted Energy'!Y$131))*'D. RPS Requirements per MP'!V$19),0)</f>
        <v>0</v>
      </c>
      <c r="Z71" s="166">
        <f>IFERROR(IF($H71="MW",0,('DR_Contracted Energy'!Z71/('DR_Contracted Energy'!Z$130+'DR_Contracted Energy'!Z$131))*'D. RPS Requirements per MP'!W$19),0)</f>
        <v>0</v>
      </c>
      <c r="AA71" s="166">
        <f>IFERROR(IF($H71="MW",0,('DR_Contracted Energy'!AA71/('DR_Contracted Energy'!AA$130+'DR_Contracted Energy'!AA$131))*'D. RPS Requirements per MP'!X$19),0)</f>
        <v>0</v>
      </c>
      <c r="AB71" s="166">
        <f>IFERROR(IF($H71="MW",0,('DR_Contracted Energy'!AB71/('DR_Contracted Energy'!AB$130+'DR_Contracted Energy'!AB$131))*'D. RPS Requirements per MP'!Y$19),0)</f>
        <v>0</v>
      </c>
      <c r="AC71" s="166">
        <f>IFERROR(IF($H71="MW",0,('DR_Contracted Energy'!AC71/('DR_Contracted Energy'!AC$130+'DR_Contracted Energy'!AC$131))*'D. RPS Requirements per MP'!Z$19),0)</f>
        <v>0</v>
      </c>
      <c r="AD71" s="166"/>
      <c r="AE71" s="16" t="str">
        <f t="shared" si="0"/>
        <v>FALSE</v>
      </c>
    </row>
    <row r="72" spans="3:31" ht="28.8" x14ac:dyDescent="0.3">
      <c r="C72" s="7">
        <f>'C. Details of Existing PSAs'!C69</f>
        <v>32</v>
      </c>
      <c r="D72" s="146" t="str">
        <f>'C. Details of Existing PSAs'!D69</f>
        <v>Distribution Utility 2 (DU2)</v>
      </c>
      <c r="E72" s="146">
        <f>'C. Details of Existing PSAs'!E69</f>
        <v>0</v>
      </c>
      <c r="F72" s="108">
        <f>'C. Details of Existing PSAs'!F69</f>
        <v>0</v>
      </c>
      <c r="G72">
        <f>'C. Details of Existing PSAs'!G69</f>
        <v>0</v>
      </c>
      <c r="H72" s="16" t="str">
        <f>'C. Details of Existing PSAs'!O69</f>
        <v>MW</v>
      </c>
      <c r="I72" s="166">
        <f>IFERROR(IF($H72="MW",0,('DR_Contracted Energy'!I72/('DR_Contracted Energy'!I$130+'DR_Contracted Energy'!I$131))*'D. RPS Requirements per MP'!F$19),0)</f>
        <v>0</v>
      </c>
      <c r="J72" s="166">
        <f>IFERROR(IF($H72="MW",0,('DR_Contracted Energy'!J72/('DR_Contracted Energy'!J$130+'DR_Contracted Energy'!J$131))*'D. RPS Requirements per MP'!G$19),0)</f>
        <v>0</v>
      </c>
      <c r="K72" s="166">
        <f>IFERROR(IF($H72="MW",0,('DR_Contracted Energy'!K72/('DR_Contracted Energy'!K$130+'DR_Contracted Energy'!K$131))*'D. RPS Requirements per MP'!H$19),0)</f>
        <v>0</v>
      </c>
      <c r="L72" s="166">
        <f>IFERROR(IF($H72="MW",0,('DR_Contracted Energy'!L72/('DR_Contracted Energy'!L$130+'DR_Contracted Energy'!L$131))*'D. RPS Requirements per MP'!I$19),0)</f>
        <v>0</v>
      </c>
      <c r="M72" s="166">
        <f>IFERROR(IF($H72="MW",0,('DR_Contracted Energy'!M72/('DR_Contracted Energy'!M$130+'DR_Contracted Energy'!M$131))*'D. RPS Requirements per MP'!J$19),0)</f>
        <v>0</v>
      </c>
      <c r="N72" s="166">
        <f>IFERROR(IF($H72="MW",0,('DR_Contracted Energy'!N72/('DR_Contracted Energy'!N$130+'DR_Contracted Energy'!N$131))*'D. RPS Requirements per MP'!K$19),0)</f>
        <v>0</v>
      </c>
      <c r="O72" s="166">
        <f>IFERROR(IF($H72="MW",0,('DR_Contracted Energy'!O72/('DR_Contracted Energy'!O$130+'DR_Contracted Energy'!O$131))*'D. RPS Requirements per MP'!L$19),0)</f>
        <v>0</v>
      </c>
      <c r="P72" s="166">
        <f>IFERROR(IF($H72="MW",0,('DR_Contracted Energy'!P72/('DR_Contracted Energy'!P$130+'DR_Contracted Energy'!P$131))*'D. RPS Requirements per MP'!M$19),0)</f>
        <v>0</v>
      </c>
      <c r="Q72" s="166">
        <f>IFERROR(IF($H72="MW",0,('DR_Contracted Energy'!Q72/('DR_Contracted Energy'!Q$130+'DR_Contracted Energy'!Q$131))*'D. RPS Requirements per MP'!N$19),0)</f>
        <v>0</v>
      </c>
      <c r="R72" s="166">
        <f>IFERROR(IF($H72="MW",0,('DR_Contracted Energy'!R72/('DR_Contracted Energy'!R$130+'DR_Contracted Energy'!R$131))*'D. RPS Requirements per MP'!O$19),0)</f>
        <v>0</v>
      </c>
      <c r="S72" s="166">
        <f>IFERROR(IF($H72="MW",0,('DR_Contracted Energy'!S72/('DR_Contracted Energy'!S$130+'DR_Contracted Energy'!S$131))*'D. RPS Requirements per MP'!P$19),0)</f>
        <v>0</v>
      </c>
      <c r="T72" s="166">
        <f>IFERROR(IF($H72="MW",0,('DR_Contracted Energy'!T72/('DR_Contracted Energy'!T$130+'DR_Contracted Energy'!T$131))*'D. RPS Requirements per MP'!Q$19),0)</f>
        <v>0</v>
      </c>
      <c r="U72" s="166">
        <f>IFERROR(IF($H72="MW",0,('DR_Contracted Energy'!U72/('DR_Contracted Energy'!U$130+'DR_Contracted Energy'!U$131))*'D. RPS Requirements per MP'!R$19),0)</f>
        <v>0</v>
      </c>
      <c r="V72" s="166">
        <f>IFERROR(IF($H72="MW",0,('DR_Contracted Energy'!V72/('DR_Contracted Energy'!V$130+'DR_Contracted Energy'!V$131))*'D. RPS Requirements per MP'!S$19),0)</f>
        <v>0</v>
      </c>
      <c r="W72" s="166">
        <f>IFERROR(IF($H72="MW",0,('DR_Contracted Energy'!W72/('DR_Contracted Energy'!W$130+'DR_Contracted Energy'!W$131))*'D. RPS Requirements per MP'!T$19),0)</f>
        <v>0</v>
      </c>
      <c r="X72" s="166">
        <f>IFERROR(IF($H72="MW",0,('DR_Contracted Energy'!X72/('DR_Contracted Energy'!X$130+'DR_Contracted Energy'!X$131))*'D. RPS Requirements per MP'!U$19),0)</f>
        <v>0</v>
      </c>
      <c r="Y72" s="166">
        <f>IFERROR(IF($H72="MW",0,('DR_Contracted Energy'!Y72/('DR_Contracted Energy'!Y$130+'DR_Contracted Energy'!Y$131))*'D. RPS Requirements per MP'!V$19),0)</f>
        <v>0</v>
      </c>
      <c r="Z72" s="166">
        <f>IFERROR(IF($H72="MW",0,('DR_Contracted Energy'!Z72/('DR_Contracted Energy'!Z$130+'DR_Contracted Energy'!Z$131))*'D. RPS Requirements per MP'!W$19),0)</f>
        <v>0</v>
      </c>
      <c r="AA72" s="166">
        <f>IFERROR(IF($H72="MW",0,('DR_Contracted Energy'!AA72/('DR_Contracted Energy'!AA$130+'DR_Contracted Energy'!AA$131))*'D. RPS Requirements per MP'!X$19),0)</f>
        <v>0</v>
      </c>
      <c r="AB72" s="166">
        <f>IFERROR(IF($H72="MW",0,('DR_Contracted Energy'!AB72/('DR_Contracted Energy'!AB$130+'DR_Contracted Energy'!AB$131))*'D. RPS Requirements per MP'!Y$19),0)</f>
        <v>0</v>
      </c>
      <c r="AC72" s="166">
        <f>IFERROR(IF($H72="MW",0,('DR_Contracted Energy'!AC72/('DR_Contracted Energy'!AC$130+'DR_Contracted Energy'!AC$131))*'D. RPS Requirements per MP'!Z$19),0)</f>
        <v>0</v>
      </c>
      <c r="AD72" s="166"/>
      <c r="AE72" s="16" t="str">
        <f t="shared" si="0"/>
        <v>FALSE</v>
      </c>
    </row>
    <row r="73" spans="3:31" ht="28.8" x14ac:dyDescent="0.3">
      <c r="C73" s="7">
        <f t="shared" ref="C73:G73" si="31">C72</f>
        <v>32</v>
      </c>
      <c r="D73" s="146" t="str">
        <f t="shared" si="31"/>
        <v>Distribution Utility 2 (DU2)</v>
      </c>
      <c r="E73" s="146">
        <f t="shared" si="31"/>
        <v>0</v>
      </c>
      <c r="F73" s="108">
        <f t="shared" si="31"/>
        <v>0</v>
      </c>
      <c r="G73">
        <f t="shared" si="31"/>
        <v>0</v>
      </c>
      <c r="H73" s="16" t="str">
        <f>'C. Details of Existing PSAs'!O70</f>
        <v>MWh</v>
      </c>
      <c r="I73" s="166">
        <f>IFERROR(IF($H73="MW",0,('DR_Contracted Energy'!I73/('DR_Contracted Energy'!I$130+'DR_Contracted Energy'!I$131))*'D. RPS Requirements per MP'!F$19),0)</f>
        <v>0</v>
      </c>
      <c r="J73" s="166">
        <f>IFERROR(IF($H73="MW",0,('DR_Contracted Energy'!J73/('DR_Contracted Energy'!J$130+'DR_Contracted Energy'!J$131))*'D. RPS Requirements per MP'!G$19),0)</f>
        <v>0</v>
      </c>
      <c r="K73" s="166">
        <f>IFERROR(IF($H73="MW",0,('DR_Contracted Energy'!K73/('DR_Contracted Energy'!K$130+'DR_Contracted Energy'!K$131))*'D. RPS Requirements per MP'!H$19),0)</f>
        <v>0</v>
      </c>
      <c r="L73" s="166">
        <f>IFERROR(IF($H73="MW",0,('DR_Contracted Energy'!L73/('DR_Contracted Energy'!L$130+'DR_Contracted Energy'!L$131))*'D. RPS Requirements per MP'!I$19),0)</f>
        <v>0</v>
      </c>
      <c r="M73" s="166">
        <f>IFERROR(IF($H73="MW",0,('DR_Contracted Energy'!M73/('DR_Contracted Energy'!M$130+'DR_Contracted Energy'!M$131))*'D. RPS Requirements per MP'!J$19),0)</f>
        <v>0</v>
      </c>
      <c r="N73" s="166">
        <f>IFERROR(IF($H73="MW",0,('DR_Contracted Energy'!N73/('DR_Contracted Energy'!N$130+'DR_Contracted Energy'!N$131))*'D. RPS Requirements per MP'!K$19),0)</f>
        <v>0</v>
      </c>
      <c r="O73" s="166">
        <f>IFERROR(IF($H73="MW",0,('DR_Contracted Energy'!O73/('DR_Contracted Energy'!O$130+'DR_Contracted Energy'!O$131))*'D. RPS Requirements per MP'!L$19),0)</f>
        <v>0</v>
      </c>
      <c r="P73" s="166">
        <f>IFERROR(IF($H73="MW",0,('DR_Contracted Energy'!P73/('DR_Contracted Energy'!P$130+'DR_Contracted Energy'!P$131))*'D. RPS Requirements per MP'!M$19),0)</f>
        <v>0</v>
      </c>
      <c r="Q73" s="166">
        <f>IFERROR(IF($H73="MW",0,('DR_Contracted Energy'!Q73/('DR_Contracted Energy'!Q$130+'DR_Contracted Energy'!Q$131))*'D. RPS Requirements per MP'!N$19),0)</f>
        <v>0</v>
      </c>
      <c r="R73" s="166">
        <f>IFERROR(IF($H73="MW",0,('DR_Contracted Energy'!R73/('DR_Contracted Energy'!R$130+'DR_Contracted Energy'!R$131))*'D. RPS Requirements per MP'!O$19),0)</f>
        <v>0</v>
      </c>
      <c r="S73" s="166">
        <f>IFERROR(IF($H73="MW",0,('DR_Contracted Energy'!S73/('DR_Contracted Energy'!S$130+'DR_Contracted Energy'!S$131))*'D. RPS Requirements per MP'!P$19),0)</f>
        <v>0</v>
      </c>
      <c r="T73" s="166">
        <f>IFERROR(IF($H73="MW",0,('DR_Contracted Energy'!T73/('DR_Contracted Energy'!T$130+'DR_Contracted Energy'!T$131))*'D. RPS Requirements per MP'!Q$19),0)</f>
        <v>0</v>
      </c>
      <c r="U73" s="166">
        <f>IFERROR(IF($H73="MW",0,('DR_Contracted Energy'!U73/('DR_Contracted Energy'!U$130+'DR_Contracted Energy'!U$131))*'D. RPS Requirements per MP'!R$19),0)</f>
        <v>0</v>
      </c>
      <c r="V73" s="166">
        <f>IFERROR(IF($H73="MW",0,('DR_Contracted Energy'!V73/('DR_Contracted Energy'!V$130+'DR_Contracted Energy'!V$131))*'D. RPS Requirements per MP'!S$19),0)</f>
        <v>0</v>
      </c>
      <c r="W73" s="166">
        <f>IFERROR(IF($H73="MW",0,('DR_Contracted Energy'!W73/('DR_Contracted Energy'!W$130+'DR_Contracted Energy'!W$131))*'D. RPS Requirements per MP'!T$19),0)</f>
        <v>0</v>
      </c>
      <c r="X73" s="166">
        <f>IFERROR(IF($H73="MW",0,('DR_Contracted Energy'!X73/('DR_Contracted Energy'!X$130+'DR_Contracted Energy'!X$131))*'D. RPS Requirements per MP'!U$19),0)</f>
        <v>0</v>
      </c>
      <c r="Y73" s="166">
        <f>IFERROR(IF($H73="MW",0,('DR_Contracted Energy'!Y73/('DR_Contracted Energy'!Y$130+'DR_Contracted Energy'!Y$131))*'D. RPS Requirements per MP'!V$19),0)</f>
        <v>0</v>
      </c>
      <c r="Z73" s="166">
        <f>IFERROR(IF($H73="MW",0,('DR_Contracted Energy'!Z73/('DR_Contracted Energy'!Z$130+'DR_Contracted Energy'!Z$131))*'D. RPS Requirements per MP'!W$19),0)</f>
        <v>0</v>
      </c>
      <c r="AA73" s="166">
        <f>IFERROR(IF($H73="MW",0,('DR_Contracted Energy'!AA73/('DR_Contracted Energy'!AA$130+'DR_Contracted Energy'!AA$131))*'D. RPS Requirements per MP'!X$19),0)</f>
        <v>0</v>
      </c>
      <c r="AB73" s="166">
        <f>IFERROR(IF($H73="MW",0,('DR_Contracted Energy'!AB73/('DR_Contracted Energy'!AB$130+'DR_Contracted Energy'!AB$131))*'D. RPS Requirements per MP'!Y$19),0)</f>
        <v>0</v>
      </c>
      <c r="AC73" s="166">
        <f>IFERROR(IF($H73="MW",0,('DR_Contracted Energy'!AC73/('DR_Contracted Energy'!AC$130+'DR_Contracted Energy'!AC$131))*'D. RPS Requirements per MP'!Z$19),0)</f>
        <v>0</v>
      </c>
      <c r="AD73" s="166"/>
      <c r="AE73" s="16" t="str">
        <f t="shared" si="0"/>
        <v>FALSE</v>
      </c>
    </row>
    <row r="74" spans="3:31" ht="28.8" x14ac:dyDescent="0.3">
      <c r="C74" s="7">
        <f>'C. Details of Existing PSAs'!C71</f>
        <v>33</v>
      </c>
      <c r="D74" s="146" t="str">
        <f>'C. Details of Existing PSAs'!D71</f>
        <v>Distribution Utility 2 (DU2)</v>
      </c>
      <c r="E74" s="146">
        <f>'C. Details of Existing PSAs'!E71</f>
        <v>0</v>
      </c>
      <c r="F74" s="108">
        <f>'C. Details of Existing PSAs'!F71</f>
        <v>0</v>
      </c>
      <c r="G74">
        <f>'C. Details of Existing PSAs'!G71</f>
        <v>0</v>
      </c>
      <c r="H74" s="16" t="str">
        <f>'C. Details of Existing PSAs'!O71</f>
        <v>MW</v>
      </c>
      <c r="I74" s="166">
        <f>IFERROR(IF($H74="MW",0,('DR_Contracted Energy'!I74/('DR_Contracted Energy'!I$130+'DR_Contracted Energy'!I$131))*'D. RPS Requirements per MP'!F$19),0)</f>
        <v>0</v>
      </c>
      <c r="J74" s="166">
        <f>IFERROR(IF($H74="MW",0,('DR_Contracted Energy'!J74/('DR_Contracted Energy'!J$130+'DR_Contracted Energy'!J$131))*'D. RPS Requirements per MP'!G$19),0)</f>
        <v>0</v>
      </c>
      <c r="K74" s="166">
        <f>IFERROR(IF($H74="MW",0,('DR_Contracted Energy'!K74/('DR_Contracted Energy'!K$130+'DR_Contracted Energy'!K$131))*'D. RPS Requirements per MP'!H$19),0)</f>
        <v>0</v>
      </c>
      <c r="L74" s="166">
        <f>IFERROR(IF($H74="MW",0,('DR_Contracted Energy'!L74/('DR_Contracted Energy'!L$130+'DR_Contracted Energy'!L$131))*'D. RPS Requirements per MP'!I$19),0)</f>
        <v>0</v>
      </c>
      <c r="M74" s="166">
        <f>IFERROR(IF($H74="MW",0,('DR_Contracted Energy'!M74/('DR_Contracted Energy'!M$130+'DR_Contracted Energy'!M$131))*'D. RPS Requirements per MP'!J$19),0)</f>
        <v>0</v>
      </c>
      <c r="N74" s="166">
        <f>IFERROR(IF($H74="MW",0,('DR_Contracted Energy'!N74/('DR_Contracted Energy'!N$130+'DR_Contracted Energy'!N$131))*'D. RPS Requirements per MP'!K$19),0)</f>
        <v>0</v>
      </c>
      <c r="O74" s="166">
        <f>IFERROR(IF($H74="MW",0,('DR_Contracted Energy'!O74/('DR_Contracted Energy'!O$130+'DR_Contracted Energy'!O$131))*'D. RPS Requirements per MP'!L$19),0)</f>
        <v>0</v>
      </c>
      <c r="P74" s="166">
        <f>IFERROR(IF($H74="MW",0,('DR_Contracted Energy'!P74/('DR_Contracted Energy'!P$130+'DR_Contracted Energy'!P$131))*'D. RPS Requirements per MP'!M$19),0)</f>
        <v>0</v>
      </c>
      <c r="Q74" s="166">
        <f>IFERROR(IF($H74="MW",0,('DR_Contracted Energy'!Q74/('DR_Contracted Energy'!Q$130+'DR_Contracted Energy'!Q$131))*'D. RPS Requirements per MP'!N$19),0)</f>
        <v>0</v>
      </c>
      <c r="R74" s="166">
        <f>IFERROR(IF($H74="MW",0,('DR_Contracted Energy'!R74/('DR_Contracted Energy'!R$130+'DR_Contracted Energy'!R$131))*'D. RPS Requirements per MP'!O$19),0)</f>
        <v>0</v>
      </c>
      <c r="S74" s="166">
        <f>IFERROR(IF($H74="MW",0,('DR_Contracted Energy'!S74/('DR_Contracted Energy'!S$130+'DR_Contracted Energy'!S$131))*'D. RPS Requirements per MP'!P$19),0)</f>
        <v>0</v>
      </c>
      <c r="T74" s="166">
        <f>IFERROR(IF($H74="MW",0,('DR_Contracted Energy'!T74/('DR_Contracted Energy'!T$130+'DR_Contracted Energy'!T$131))*'D. RPS Requirements per MP'!Q$19),0)</f>
        <v>0</v>
      </c>
      <c r="U74" s="166">
        <f>IFERROR(IF($H74="MW",0,('DR_Contracted Energy'!U74/('DR_Contracted Energy'!U$130+'DR_Contracted Energy'!U$131))*'D. RPS Requirements per MP'!R$19),0)</f>
        <v>0</v>
      </c>
      <c r="V74" s="166">
        <f>IFERROR(IF($H74="MW",0,('DR_Contracted Energy'!V74/('DR_Contracted Energy'!V$130+'DR_Contracted Energy'!V$131))*'D. RPS Requirements per MP'!S$19),0)</f>
        <v>0</v>
      </c>
      <c r="W74" s="166">
        <f>IFERROR(IF($H74="MW",0,('DR_Contracted Energy'!W74/('DR_Contracted Energy'!W$130+'DR_Contracted Energy'!W$131))*'D. RPS Requirements per MP'!T$19),0)</f>
        <v>0</v>
      </c>
      <c r="X74" s="166">
        <f>IFERROR(IF($H74="MW",0,('DR_Contracted Energy'!X74/('DR_Contracted Energy'!X$130+'DR_Contracted Energy'!X$131))*'D. RPS Requirements per MP'!U$19),0)</f>
        <v>0</v>
      </c>
      <c r="Y74" s="166">
        <f>IFERROR(IF($H74="MW",0,('DR_Contracted Energy'!Y74/('DR_Contracted Energy'!Y$130+'DR_Contracted Energy'!Y$131))*'D. RPS Requirements per MP'!V$19),0)</f>
        <v>0</v>
      </c>
      <c r="Z74" s="166">
        <f>IFERROR(IF($H74="MW",0,('DR_Contracted Energy'!Z74/('DR_Contracted Energy'!Z$130+'DR_Contracted Energy'!Z$131))*'D. RPS Requirements per MP'!W$19),0)</f>
        <v>0</v>
      </c>
      <c r="AA74" s="166">
        <f>IFERROR(IF($H74="MW",0,('DR_Contracted Energy'!AA74/('DR_Contracted Energy'!AA$130+'DR_Contracted Energy'!AA$131))*'D. RPS Requirements per MP'!X$19),0)</f>
        <v>0</v>
      </c>
      <c r="AB74" s="166">
        <f>IFERROR(IF($H74="MW",0,('DR_Contracted Energy'!AB74/('DR_Contracted Energy'!AB$130+'DR_Contracted Energy'!AB$131))*'D. RPS Requirements per MP'!Y$19),0)</f>
        <v>0</v>
      </c>
      <c r="AC74" s="166">
        <f>IFERROR(IF($H74="MW",0,('DR_Contracted Energy'!AC74/('DR_Contracted Energy'!AC$130+'DR_Contracted Energy'!AC$131))*'D. RPS Requirements per MP'!Z$19),0)</f>
        <v>0</v>
      </c>
      <c r="AD74" s="166"/>
      <c r="AE74" s="16" t="str">
        <f t="shared" si="0"/>
        <v>FALSE</v>
      </c>
    </row>
    <row r="75" spans="3:31" ht="28.8" x14ac:dyDescent="0.3">
      <c r="C75" s="7">
        <f t="shared" ref="C75:G75" si="32">C74</f>
        <v>33</v>
      </c>
      <c r="D75" s="146" t="str">
        <f t="shared" si="32"/>
        <v>Distribution Utility 2 (DU2)</v>
      </c>
      <c r="E75" s="146">
        <f t="shared" si="32"/>
        <v>0</v>
      </c>
      <c r="F75" s="108">
        <f t="shared" si="32"/>
        <v>0</v>
      </c>
      <c r="G75">
        <f t="shared" si="32"/>
        <v>0</v>
      </c>
      <c r="H75" s="16" t="str">
        <f>'C. Details of Existing PSAs'!O72</f>
        <v>MWh</v>
      </c>
      <c r="I75" s="166">
        <f>IFERROR(IF($H75="MW",0,('DR_Contracted Energy'!I75/('DR_Contracted Energy'!I$130+'DR_Contracted Energy'!I$131))*'D. RPS Requirements per MP'!F$19),0)</f>
        <v>0</v>
      </c>
      <c r="J75" s="166">
        <f>IFERROR(IF($H75="MW",0,('DR_Contracted Energy'!J75/('DR_Contracted Energy'!J$130+'DR_Contracted Energy'!J$131))*'D. RPS Requirements per MP'!G$19),0)</f>
        <v>0</v>
      </c>
      <c r="K75" s="166">
        <f>IFERROR(IF($H75="MW",0,('DR_Contracted Energy'!K75/('DR_Contracted Energy'!K$130+'DR_Contracted Energy'!K$131))*'D. RPS Requirements per MP'!H$19),0)</f>
        <v>0</v>
      </c>
      <c r="L75" s="166">
        <f>IFERROR(IF($H75="MW",0,('DR_Contracted Energy'!L75/('DR_Contracted Energy'!L$130+'DR_Contracted Energy'!L$131))*'D. RPS Requirements per MP'!I$19),0)</f>
        <v>0</v>
      </c>
      <c r="M75" s="166">
        <f>IFERROR(IF($H75="MW",0,('DR_Contracted Energy'!M75/('DR_Contracted Energy'!M$130+'DR_Contracted Energy'!M$131))*'D. RPS Requirements per MP'!J$19),0)</f>
        <v>0</v>
      </c>
      <c r="N75" s="166">
        <f>IFERROR(IF($H75="MW",0,('DR_Contracted Energy'!N75/('DR_Contracted Energy'!N$130+'DR_Contracted Energy'!N$131))*'D. RPS Requirements per MP'!K$19),0)</f>
        <v>0</v>
      </c>
      <c r="O75" s="166">
        <f>IFERROR(IF($H75="MW",0,('DR_Contracted Energy'!O75/('DR_Contracted Energy'!O$130+'DR_Contracted Energy'!O$131))*'D. RPS Requirements per MP'!L$19),0)</f>
        <v>0</v>
      </c>
      <c r="P75" s="166">
        <f>IFERROR(IF($H75="MW",0,('DR_Contracted Energy'!P75/('DR_Contracted Energy'!P$130+'DR_Contracted Energy'!P$131))*'D. RPS Requirements per MP'!M$19),0)</f>
        <v>0</v>
      </c>
      <c r="Q75" s="166">
        <f>IFERROR(IF($H75="MW",0,('DR_Contracted Energy'!Q75/('DR_Contracted Energy'!Q$130+'DR_Contracted Energy'!Q$131))*'D. RPS Requirements per MP'!N$19),0)</f>
        <v>0</v>
      </c>
      <c r="R75" s="166">
        <f>IFERROR(IF($H75="MW",0,('DR_Contracted Energy'!R75/('DR_Contracted Energy'!R$130+'DR_Contracted Energy'!R$131))*'D. RPS Requirements per MP'!O$19),0)</f>
        <v>0</v>
      </c>
      <c r="S75" s="166">
        <f>IFERROR(IF($H75="MW",0,('DR_Contracted Energy'!S75/('DR_Contracted Energy'!S$130+'DR_Contracted Energy'!S$131))*'D. RPS Requirements per MP'!P$19),0)</f>
        <v>0</v>
      </c>
      <c r="T75" s="166">
        <f>IFERROR(IF($H75="MW",0,('DR_Contracted Energy'!T75/('DR_Contracted Energy'!T$130+'DR_Contracted Energy'!T$131))*'D. RPS Requirements per MP'!Q$19),0)</f>
        <v>0</v>
      </c>
      <c r="U75" s="166">
        <f>IFERROR(IF($H75="MW",0,('DR_Contracted Energy'!U75/('DR_Contracted Energy'!U$130+'DR_Contracted Energy'!U$131))*'D. RPS Requirements per MP'!R$19),0)</f>
        <v>0</v>
      </c>
      <c r="V75" s="166">
        <f>IFERROR(IF($H75="MW",0,('DR_Contracted Energy'!V75/('DR_Contracted Energy'!V$130+'DR_Contracted Energy'!V$131))*'D. RPS Requirements per MP'!S$19),0)</f>
        <v>0</v>
      </c>
      <c r="W75" s="166">
        <f>IFERROR(IF($H75="MW",0,('DR_Contracted Energy'!W75/('DR_Contracted Energy'!W$130+'DR_Contracted Energy'!W$131))*'D. RPS Requirements per MP'!T$19),0)</f>
        <v>0</v>
      </c>
      <c r="X75" s="166">
        <f>IFERROR(IF($H75="MW",0,('DR_Contracted Energy'!X75/('DR_Contracted Energy'!X$130+'DR_Contracted Energy'!X$131))*'D. RPS Requirements per MP'!U$19),0)</f>
        <v>0</v>
      </c>
      <c r="Y75" s="166">
        <f>IFERROR(IF($H75="MW",0,('DR_Contracted Energy'!Y75/('DR_Contracted Energy'!Y$130+'DR_Contracted Energy'!Y$131))*'D. RPS Requirements per MP'!V$19),0)</f>
        <v>0</v>
      </c>
      <c r="Z75" s="166">
        <f>IFERROR(IF($H75="MW",0,('DR_Contracted Energy'!Z75/('DR_Contracted Energy'!Z$130+'DR_Contracted Energy'!Z$131))*'D. RPS Requirements per MP'!W$19),0)</f>
        <v>0</v>
      </c>
      <c r="AA75" s="166">
        <f>IFERROR(IF($H75="MW",0,('DR_Contracted Energy'!AA75/('DR_Contracted Energy'!AA$130+'DR_Contracted Energy'!AA$131))*'D. RPS Requirements per MP'!X$19),0)</f>
        <v>0</v>
      </c>
      <c r="AB75" s="166">
        <f>IFERROR(IF($H75="MW",0,('DR_Contracted Energy'!AB75/('DR_Contracted Energy'!AB$130+'DR_Contracted Energy'!AB$131))*'D. RPS Requirements per MP'!Y$19),0)</f>
        <v>0</v>
      </c>
      <c r="AC75" s="166">
        <f>IFERROR(IF($H75="MW",0,('DR_Contracted Energy'!AC75/('DR_Contracted Energy'!AC$130+'DR_Contracted Energy'!AC$131))*'D. RPS Requirements per MP'!Z$19),0)</f>
        <v>0</v>
      </c>
      <c r="AD75" s="166"/>
      <c r="AE75" s="16" t="str">
        <f t="shared" ref="AE75:AE129" si="33">IF((SUM(I75:AC75)&gt;0)*(H75="MWh"),"TRUE","FALSE")</f>
        <v>FALSE</v>
      </c>
    </row>
    <row r="76" spans="3:31" ht="28.8" x14ac:dyDescent="0.3">
      <c r="C76" s="7">
        <f>'C. Details of Existing PSAs'!C73</f>
        <v>34</v>
      </c>
      <c r="D76" s="146" t="str">
        <f>'C. Details of Existing PSAs'!D73</f>
        <v>Distribution Utility 2 (DU2)</v>
      </c>
      <c r="E76" s="146">
        <f>'C. Details of Existing PSAs'!E73</f>
        <v>0</v>
      </c>
      <c r="F76" s="108">
        <f>'C. Details of Existing PSAs'!F73</f>
        <v>0</v>
      </c>
      <c r="G76">
        <f>'C. Details of Existing PSAs'!G73</f>
        <v>0</v>
      </c>
      <c r="H76" s="16" t="str">
        <f>'C. Details of Existing PSAs'!O73</f>
        <v>MW</v>
      </c>
      <c r="I76" s="166">
        <f>IFERROR(IF($H76="MW",0,('DR_Contracted Energy'!I76/('DR_Contracted Energy'!I$130+'DR_Contracted Energy'!I$131))*'D. RPS Requirements per MP'!F$19),0)</f>
        <v>0</v>
      </c>
      <c r="J76" s="166">
        <f>IFERROR(IF($H76="MW",0,('DR_Contracted Energy'!J76/('DR_Contracted Energy'!J$130+'DR_Contracted Energy'!J$131))*'D. RPS Requirements per MP'!G$19),0)</f>
        <v>0</v>
      </c>
      <c r="K76" s="166">
        <f>IFERROR(IF($H76="MW",0,('DR_Contracted Energy'!K76/('DR_Contracted Energy'!K$130+'DR_Contracted Energy'!K$131))*'D. RPS Requirements per MP'!H$19),0)</f>
        <v>0</v>
      </c>
      <c r="L76" s="166">
        <f>IFERROR(IF($H76="MW",0,('DR_Contracted Energy'!L76/('DR_Contracted Energy'!L$130+'DR_Contracted Energy'!L$131))*'D. RPS Requirements per MP'!I$19),0)</f>
        <v>0</v>
      </c>
      <c r="M76" s="166">
        <f>IFERROR(IF($H76="MW",0,('DR_Contracted Energy'!M76/('DR_Contracted Energy'!M$130+'DR_Contracted Energy'!M$131))*'D. RPS Requirements per MP'!J$19),0)</f>
        <v>0</v>
      </c>
      <c r="N76" s="166">
        <f>IFERROR(IF($H76="MW",0,('DR_Contracted Energy'!N76/('DR_Contracted Energy'!N$130+'DR_Contracted Energy'!N$131))*'D. RPS Requirements per MP'!K$19),0)</f>
        <v>0</v>
      </c>
      <c r="O76" s="166">
        <f>IFERROR(IF($H76="MW",0,('DR_Contracted Energy'!O76/('DR_Contracted Energy'!O$130+'DR_Contracted Energy'!O$131))*'D. RPS Requirements per MP'!L$19),0)</f>
        <v>0</v>
      </c>
      <c r="P76" s="166">
        <f>IFERROR(IF($H76="MW",0,('DR_Contracted Energy'!P76/('DR_Contracted Energy'!P$130+'DR_Contracted Energy'!P$131))*'D. RPS Requirements per MP'!M$19),0)</f>
        <v>0</v>
      </c>
      <c r="Q76" s="166">
        <f>IFERROR(IF($H76="MW",0,('DR_Contracted Energy'!Q76/('DR_Contracted Energy'!Q$130+'DR_Contracted Energy'!Q$131))*'D. RPS Requirements per MP'!N$19),0)</f>
        <v>0</v>
      </c>
      <c r="R76" s="166">
        <f>IFERROR(IF($H76="MW",0,('DR_Contracted Energy'!R76/('DR_Contracted Energy'!R$130+'DR_Contracted Energy'!R$131))*'D. RPS Requirements per MP'!O$19),0)</f>
        <v>0</v>
      </c>
      <c r="S76" s="166">
        <f>IFERROR(IF($H76="MW",0,('DR_Contracted Energy'!S76/('DR_Contracted Energy'!S$130+'DR_Contracted Energy'!S$131))*'D. RPS Requirements per MP'!P$19),0)</f>
        <v>0</v>
      </c>
      <c r="T76" s="166">
        <f>IFERROR(IF($H76="MW",0,('DR_Contracted Energy'!T76/('DR_Contracted Energy'!T$130+'DR_Contracted Energy'!T$131))*'D. RPS Requirements per MP'!Q$19),0)</f>
        <v>0</v>
      </c>
      <c r="U76" s="166">
        <f>IFERROR(IF($H76="MW",0,('DR_Contracted Energy'!U76/('DR_Contracted Energy'!U$130+'DR_Contracted Energy'!U$131))*'D. RPS Requirements per MP'!R$19),0)</f>
        <v>0</v>
      </c>
      <c r="V76" s="166">
        <f>IFERROR(IF($H76="MW",0,('DR_Contracted Energy'!V76/('DR_Contracted Energy'!V$130+'DR_Contracted Energy'!V$131))*'D. RPS Requirements per MP'!S$19),0)</f>
        <v>0</v>
      </c>
      <c r="W76" s="166">
        <f>IFERROR(IF($H76="MW",0,('DR_Contracted Energy'!W76/('DR_Contracted Energy'!W$130+'DR_Contracted Energy'!W$131))*'D. RPS Requirements per MP'!T$19),0)</f>
        <v>0</v>
      </c>
      <c r="X76" s="166">
        <f>IFERROR(IF($H76="MW",0,('DR_Contracted Energy'!X76/('DR_Contracted Energy'!X$130+'DR_Contracted Energy'!X$131))*'D. RPS Requirements per MP'!U$19),0)</f>
        <v>0</v>
      </c>
      <c r="Y76" s="166">
        <f>IFERROR(IF($H76="MW",0,('DR_Contracted Energy'!Y76/('DR_Contracted Energy'!Y$130+'DR_Contracted Energy'!Y$131))*'D. RPS Requirements per MP'!V$19),0)</f>
        <v>0</v>
      </c>
      <c r="Z76" s="166">
        <f>IFERROR(IF($H76="MW",0,('DR_Contracted Energy'!Z76/('DR_Contracted Energy'!Z$130+'DR_Contracted Energy'!Z$131))*'D. RPS Requirements per MP'!W$19),0)</f>
        <v>0</v>
      </c>
      <c r="AA76" s="166">
        <f>IFERROR(IF($H76="MW",0,('DR_Contracted Energy'!AA76/('DR_Contracted Energy'!AA$130+'DR_Contracted Energy'!AA$131))*'D. RPS Requirements per MP'!X$19),0)</f>
        <v>0</v>
      </c>
      <c r="AB76" s="166">
        <f>IFERROR(IF($H76="MW",0,('DR_Contracted Energy'!AB76/('DR_Contracted Energy'!AB$130+'DR_Contracted Energy'!AB$131))*'D. RPS Requirements per MP'!Y$19),0)</f>
        <v>0</v>
      </c>
      <c r="AC76" s="166">
        <f>IFERROR(IF($H76="MW",0,('DR_Contracted Energy'!AC76/('DR_Contracted Energy'!AC$130+'DR_Contracted Energy'!AC$131))*'D. RPS Requirements per MP'!Z$19),0)</f>
        <v>0</v>
      </c>
      <c r="AD76" s="166"/>
      <c r="AE76" s="16" t="str">
        <f t="shared" si="33"/>
        <v>FALSE</v>
      </c>
    </row>
    <row r="77" spans="3:31" ht="28.8" x14ac:dyDescent="0.3">
      <c r="C77" s="7">
        <f t="shared" ref="C77:G77" si="34">C76</f>
        <v>34</v>
      </c>
      <c r="D77" s="146" t="str">
        <f t="shared" si="34"/>
        <v>Distribution Utility 2 (DU2)</v>
      </c>
      <c r="E77" s="146">
        <f t="shared" si="34"/>
        <v>0</v>
      </c>
      <c r="F77" s="108">
        <f t="shared" si="34"/>
        <v>0</v>
      </c>
      <c r="G77">
        <f t="shared" si="34"/>
        <v>0</v>
      </c>
      <c r="H77" s="16" t="str">
        <f>'C. Details of Existing PSAs'!O74</f>
        <v>MWh</v>
      </c>
      <c r="I77" s="166">
        <f>IFERROR(IF($H77="MW",0,('DR_Contracted Energy'!I77/('DR_Contracted Energy'!I$130+'DR_Contracted Energy'!I$131))*'D. RPS Requirements per MP'!F$19),0)</f>
        <v>0</v>
      </c>
      <c r="J77" s="166">
        <f>IFERROR(IF($H77="MW",0,('DR_Contracted Energy'!J77/('DR_Contracted Energy'!J$130+'DR_Contracted Energy'!J$131))*'D. RPS Requirements per MP'!G$19),0)</f>
        <v>0</v>
      </c>
      <c r="K77" s="166">
        <f>IFERROR(IF($H77="MW",0,('DR_Contracted Energy'!K77/('DR_Contracted Energy'!K$130+'DR_Contracted Energy'!K$131))*'D. RPS Requirements per MP'!H$19),0)</f>
        <v>0</v>
      </c>
      <c r="L77" s="166">
        <f>IFERROR(IF($H77="MW",0,('DR_Contracted Energy'!L77/('DR_Contracted Energy'!L$130+'DR_Contracted Energy'!L$131))*'D. RPS Requirements per MP'!I$19),0)</f>
        <v>0</v>
      </c>
      <c r="M77" s="166">
        <f>IFERROR(IF($H77="MW",0,('DR_Contracted Energy'!M77/('DR_Contracted Energy'!M$130+'DR_Contracted Energy'!M$131))*'D. RPS Requirements per MP'!J$19),0)</f>
        <v>0</v>
      </c>
      <c r="N77" s="166">
        <f>IFERROR(IF($H77="MW",0,('DR_Contracted Energy'!N77/('DR_Contracted Energy'!N$130+'DR_Contracted Energy'!N$131))*'D. RPS Requirements per MP'!K$19),0)</f>
        <v>0</v>
      </c>
      <c r="O77" s="166">
        <f>IFERROR(IF($H77="MW",0,('DR_Contracted Energy'!O77/('DR_Contracted Energy'!O$130+'DR_Contracted Energy'!O$131))*'D. RPS Requirements per MP'!L$19),0)</f>
        <v>0</v>
      </c>
      <c r="P77" s="166">
        <f>IFERROR(IF($H77="MW",0,('DR_Contracted Energy'!P77/('DR_Contracted Energy'!P$130+'DR_Contracted Energy'!P$131))*'D. RPS Requirements per MP'!M$19),0)</f>
        <v>0</v>
      </c>
      <c r="Q77" s="166">
        <f>IFERROR(IF($H77="MW",0,('DR_Contracted Energy'!Q77/('DR_Contracted Energy'!Q$130+'DR_Contracted Energy'!Q$131))*'D. RPS Requirements per MP'!N$19),0)</f>
        <v>0</v>
      </c>
      <c r="R77" s="166">
        <f>IFERROR(IF($H77="MW",0,('DR_Contracted Energy'!R77/('DR_Contracted Energy'!R$130+'DR_Contracted Energy'!R$131))*'D. RPS Requirements per MP'!O$19),0)</f>
        <v>0</v>
      </c>
      <c r="S77" s="166">
        <f>IFERROR(IF($H77="MW",0,('DR_Contracted Energy'!S77/('DR_Contracted Energy'!S$130+'DR_Contracted Energy'!S$131))*'D. RPS Requirements per MP'!P$19),0)</f>
        <v>0</v>
      </c>
      <c r="T77" s="166">
        <f>IFERROR(IF($H77="MW",0,('DR_Contracted Energy'!T77/('DR_Contracted Energy'!T$130+'DR_Contracted Energy'!T$131))*'D. RPS Requirements per MP'!Q$19),0)</f>
        <v>0</v>
      </c>
      <c r="U77" s="166">
        <f>IFERROR(IF($H77="MW",0,('DR_Contracted Energy'!U77/('DR_Contracted Energy'!U$130+'DR_Contracted Energy'!U$131))*'D. RPS Requirements per MP'!R$19),0)</f>
        <v>0</v>
      </c>
      <c r="V77" s="166">
        <f>IFERROR(IF($H77="MW",0,('DR_Contracted Energy'!V77/('DR_Contracted Energy'!V$130+'DR_Contracted Energy'!V$131))*'D. RPS Requirements per MP'!S$19),0)</f>
        <v>0</v>
      </c>
      <c r="W77" s="166">
        <f>IFERROR(IF($H77="MW",0,('DR_Contracted Energy'!W77/('DR_Contracted Energy'!W$130+'DR_Contracted Energy'!W$131))*'D. RPS Requirements per MP'!T$19),0)</f>
        <v>0</v>
      </c>
      <c r="X77" s="166">
        <f>IFERROR(IF($H77="MW",0,('DR_Contracted Energy'!X77/('DR_Contracted Energy'!X$130+'DR_Contracted Energy'!X$131))*'D. RPS Requirements per MP'!U$19),0)</f>
        <v>0</v>
      </c>
      <c r="Y77" s="166">
        <f>IFERROR(IF($H77="MW",0,('DR_Contracted Energy'!Y77/('DR_Contracted Energy'!Y$130+'DR_Contracted Energy'!Y$131))*'D. RPS Requirements per MP'!V$19),0)</f>
        <v>0</v>
      </c>
      <c r="Z77" s="166">
        <f>IFERROR(IF($H77="MW",0,('DR_Contracted Energy'!Z77/('DR_Contracted Energy'!Z$130+'DR_Contracted Energy'!Z$131))*'D. RPS Requirements per MP'!W$19),0)</f>
        <v>0</v>
      </c>
      <c r="AA77" s="166">
        <f>IFERROR(IF($H77="MW",0,('DR_Contracted Energy'!AA77/('DR_Contracted Energy'!AA$130+'DR_Contracted Energy'!AA$131))*'D. RPS Requirements per MP'!X$19),0)</f>
        <v>0</v>
      </c>
      <c r="AB77" s="166">
        <f>IFERROR(IF($H77="MW",0,('DR_Contracted Energy'!AB77/('DR_Contracted Energy'!AB$130+'DR_Contracted Energy'!AB$131))*'D. RPS Requirements per MP'!Y$19),0)</f>
        <v>0</v>
      </c>
      <c r="AC77" s="166">
        <f>IFERROR(IF($H77="MW",0,('DR_Contracted Energy'!AC77/('DR_Contracted Energy'!AC$130+'DR_Contracted Energy'!AC$131))*'D. RPS Requirements per MP'!Z$19),0)</f>
        <v>0</v>
      </c>
      <c r="AD77" s="166"/>
      <c r="AE77" s="16" t="str">
        <f t="shared" si="33"/>
        <v>FALSE</v>
      </c>
    </row>
    <row r="78" spans="3:31" ht="28.8" x14ac:dyDescent="0.3">
      <c r="C78" s="7">
        <f>'C. Details of Existing PSAs'!C75</f>
        <v>35</v>
      </c>
      <c r="D78" s="146" t="str">
        <f>'C. Details of Existing PSAs'!D75</f>
        <v>Distribution Utility 2 (DU2)</v>
      </c>
      <c r="E78" s="146">
        <f>'C. Details of Existing PSAs'!E75</f>
        <v>0</v>
      </c>
      <c r="F78" s="108">
        <f>'C. Details of Existing PSAs'!F75</f>
        <v>0</v>
      </c>
      <c r="G78">
        <f>'C. Details of Existing PSAs'!G75</f>
        <v>0</v>
      </c>
      <c r="H78" s="16" t="str">
        <f>'C. Details of Existing PSAs'!O75</f>
        <v>MW</v>
      </c>
      <c r="I78" s="166">
        <f>IFERROR(IF($H78="MW",0,('DR_Contracted Energy'!I78/('DR_Contracted Energy'!I$130+'DR_Contracted Energy'!I$131))*'D. RPS Requirements per MP'!F$19),0)</f>
        <v>0</v>
      </c>
      <c r="J78" s="166">
        <f>IFERROR(IF($H78="MW",0,('DR_Contracted Energy'!J78/('DR_Contracted Energy'!J$130+'DR_Contracted Energy'!J$131))*'D. RPS Requirements per MP'!G$19),0)</f>
        <v>0</v>
      </c>
      <c r="K78" s="166">
        <f>IFERROR(IF($H78="MW",0,('DR_Contracted Energy'!K78/('DR_Contracted Energy'!K$130+'DR_Contracted Energy'!K$131))*'D. RPS Requirements per MP'!H$19),0)</f>
        <v>0</v>
      </c>
      <c r="L78" s="166">
        <f>IFERROR(IF($H78="MW",0,('DR_Contracted Energy'!L78/('DR_Contracted Energy'!L$130+'DR_Contracted Energy'!L$131))*'D. RPS Requirements per MP'!I$19),0)</f>
        <v>0</v>
      </c>
      <c r="M78" s="166">
        <f>IFERROR(IF($H78="MW",0,('DR_Contracted Energy'!M78/('DR_Contracted Energy'!M$130+'DR_Contracted Energy'!M$131))*'D. RPS Requirements per MP'!J$19),0)</f>
        <v>0</v>
      </c>
      <c r="N78" s="166">
        <f>IFERROR(IF($H78="MW",0,('DR_Contracted Energy'!N78/('DR_Contracted Energy'!N$130+'DR_Contracted Energy'!N$131))*'D. RPS Requirements per MP'!K$19),0)</f>
        <v>0</v>
      </c>
      <c r="O78" s="166">
        <f>IFERROR(IF($H78="MW",0,('DR_Contracted Energy'!O78/('DR_Contracted Energy'!O$130+'DR_Contracted Energy'!O$131))*'D. RPS Requirements per MP'!L$19),0)</f>
        <v>0</v>
      </c>
      <c r="P78" s="166">
        <f>IFERROR(IF($H78="MW",0,('DR_Contracted Energy'!P78/('DR_Contracted Energy'!P$130+'DR_Contracted Energy'!P$131))*'D. RPS Requirements per MP'!M$19),0)</f>
        <v>0</v>
      </c>
      <c r="Q78" s="166">
        <f>IFERROR(IF($H78="MW",0,('DR_Contracted Energy'!Q78/('DR_Contracted Energy'!Q$130+'DR_Contracted Energy'!Q$131))*'D. RPS Requirements per MP'!N$19),0)</f>
        <v>0</v>
      </c>
      <c r="R78" s="166">
        <f>IFERROR(IF($H78="MW",0,('DR_Contracted Energy'!R78/('DR_Contracted Energy'!R$130+'DR_Contracted Energy'!R$131))*'D. RPS Requirements per MP'!O$19),0)</f>
        <v>0</v>
      </c>
      <c r="S78" s="166">
        <f>IFERROR(IF($H78="MW",0,('DR_Contracted Energy'!S78/('DR_Contracted Energy'!S$130+'DR_Contracted Energy'!S$131))*'D. RPS Requirements per MP'!P$19),0)</f>
        <v>0</v>
      </c>
      <c r="T78" s="166">
        <f>IFERROR(IF($H78="MW",0,('DR_Contracted Energy'!T78/('DR_Contracted Energy'!T$130+'DR_Contracted Energy'!T$131))*'D. RPS Requirements per MP'!Q$19),0)</f>
        <v>0</v>
      </c>
      <c r="U78" s="166">
        <f>IFERROR(IF($H78="MW",0,('DR_Contracted Energy'!U78/('DR_Contracted Energy'!U$130+'DR_Contracted Energy'!U$131))*'D. RPS Requirements per MP'!R$19),0)</f>
        <v>0</v>
      </c>
      <c r="V78" s="166">
        <f>IFERROR(IF($H78="MW",0,('DR_Contracted Energy'!V78/('DR_Contracted Energy'!V$130+'DR_Contracted Energy'!V$131))*'D. RPS Requirements per MP'!S$19),0)</f>
        <v>0</v>
      </c>
      <c r="W78" s="166">
        <f>IFERROR(IF($H78="MW",0,('DR_Contracted Energy'!W78/('DR_Contracted Energy'!W$130+'DR_Contracted Energy'!W$131))*'D. RPS Requirements per MP'!T$19),0)</f>
        <v>0</v>
      </c>
      <c r="X78" s="166">
        <f>IFERROR(IF($H78="MW",0,('DR_Contracted Energy'!X78/('DR_Contracted Energy'!X$130+'DR_Contracted Energy'!X$131))*'D. RPS Requirements per MP'!U$19),0)</f>
        <v>0</v>
      </c>
      <c r="Y78" s="166">
        <f>IFERROR(IF($H78="MW",0,('DR_Contracted Energy'!Y78/('DR_Contracted Energy'!Y$130+'DR_Contracted Energy'!Y$131))*'D. RPS Requirements per MP'!V$19),0)</f>
        <v>0</v>
      </c>
      <c r="Z78" s="166">
        <f>IFERROR(IF($H78="MW",0,('DR_Contracted Energy'!Z78/('DR_Contracted Energy'!Z$130+'DR_Contracted Energy'!Z$131))*'D. RPS Requirements per MP'!W$19),0)</f>
        <v>0</v>
      </c>
      <c r="AA78" s="166">
        <f>IFERROR(IF($H78="MW",0,('DR_Contracted Energy'!AA78/('DR_Contracted Energy'!AA$130+'DR_Contracted Energy'!AA$131))*'D. RPS Requirements per MP'!X$19),0)</f>
        <v>0</v>
      </c>
      <c r="AB78" s="166">
        <f>IFERROR(IF($H78="MW",0,('DR_Contracted Energy'!AB78/('DR_Contracted Energy'!AB$130+'DR_Contracted Energy'!AB$131))*'D. RPS Requirements per MP'!Y$19),0)</f>
        <v>0</v>
      </c>
      <c r="AC78" s="166">
        <f>IFERROR(IF($H78="MW",0,('DR_Contracted Energy'!AC78/('DR_Contracted Energy'!AC$130+'DR_Contracted Energy'!AC$131))*'D. RPS Requirements per MP'!Z$19),0)</f>
        <v>0</v>
      </c>
      <c r="AD78" s="166"/>
      <c r="AE78" s="16" t="str">
        <f t="shared" si="33"/>
        <v>FALSE</v>
      </c>
    </row>
    <row r="79" spans="3:31" ht="28.8" x14ac:dyDescent="0.3">
      <c r="C79" s="7">
        <f t="shared" ref="C79:G79" si="35">C78</f>
        <v>35</v>
      </c>
      <c r="D79" s="146" t="str">
        <f t="shared" si="35"/>
        <v>Distribution Utility 2 (DU2)</v>
      </c>
      <c r="E79" s="146">
        <f t="shared" si="35"/>
        <v>0</v>
      </c>
      <c r="F79" s="108">
        <f t="shared" si="35"/>
        <v>0</v>
      </c>
      <c r="G79">
        <f t="shared" si="35"/>
        <v>0</v>
      </c>
      <c r="H79" s="16" t="str">
        <f>'C. Details of Existing PSAs'!O76</f>
        <v>MWh</v>
      </c>
      <c r="I79" s="166">
        <f>IFERROR(IF($H79="MW",0,('DR_Contracted Energy'!I79/('DR_Contracted Energy'!I$130+'DR_Contracted Energy'!I$131))*'D. RPS Requirements per MP'!F$19),0)</f>
        <v>0</v>
      </c>
      <c r="J79" s="166">
        <f>IFERROR(IF($H79="MW",0,('DR_Contracted Energy'!J79/('DR_Contracted Energy'!J$130+'DR_Contracted Energy'!J$131))*'D. RPS Requirements per MP'!G$19),0)</f>
        <v>0</v>
      </c>
      <c r="K79" s="166">
        <f>IFERROR(IF($H79="MW",0,('DR_Contracted Energy'!K79/('DR_Contracted Energy'!K$130+'DR_Contracted Energy'!K$131))*'D. RPS Requirements per MP'!H$19),0)</f>
        <v>0</v>
      </c>
      <c r="L79" s="166">
        <f>IFERROR(IF($H79="MW",0,('DR_Contracted Energy'!L79/('DR_Contracted Energy'!L$130+'DR_Contracted Energy'!L$131))*'D. RPS Requirements per MP'!I$19),0)</f>
        <v>0</v>
      </c>
      <c r="M79" s="166">
        <f>IFERROR(IF($H79="MW",0,('DR_Contracted Energy'!M79/('DR_Contracted Energy'!M$130+'DR_Contracted Energy'!M$131))*'D. RPS Requirements per MP'!J$19),0)</f>
        <v>0</v>
      </c>
      <c r="N79" s="166">
        <f>IFERROR(IF($H79="MW",0,('DR_Contracted Energy'!N79/('DR_Contracted Energy'!N$130+'DR_Contracted Energy'!N$131))*'D. RPS Requirements per MP'!K$19),0)</f>
        <v>0</v>
      </c>
      <c r="O79" s="166">
        <f>IFERROR(IF($H79="MW",0,('DR_Contracted Energy'!O79/('DR_Contracted Energy'!O$130+'DR_Contracted Energy'!O$131))*'D. RPS Requirements per MP'!L$19),0)</f>
        <v>0</v>
      </c>
      <c r="P79" s="166">
        <f>IFERROR(IF($H79="MW",0,('DR_Contracted Energy'!P79/('DR_Contracted Energy'!P$130+'DR_Contracted Energy'!P$131))*'D. RPS Requirements per MP'!M$19),0)</f>
        <v>0</v>
      </c>
      <c r="Q79" s="166">
        <f>IFERROR(IF($H79="MW",0,('DR_Contracted Energy'!Q79/('DR_Contracted Energy'!Q$130+'DR_Contracted Energy'!Q$131))*'D. RPS Requirements per MP'!N$19),0)</f>
        <v>0</v>
      </c>
      <c r="R79" s="166">
        <f>IFERROR(IF($H79="MW",0,('DR_Contracted Energy'!R79/('DR_Contracted Energy'!R$130+'DR_Contracted Energy'!R$131))*'D. RPS Requirements per MP'!O$19),0)</f>
        <v>0</v>
      </c>
      <c r="S79" s="166">
        <f>IFERROR(IF($H79="MW",0,('DR_Contracted Energy'!S79/('DR_Contracted Energy'!S$130+'DR_Contracted Energy'!S$131))*'D. RPS Requirements per MP'!P$19),0)</f>
        <v>0</v>
      </c>
      <c r="T79" s="166">
        <f>IFERROR(IF($H79="MW",0,('DR_Contracted Energy'!T79/('DR_Contracted Energy'!T$130+'DR_Contracted Energy'!T$131))*'D. RPS Requirements per MP'!Q$19),0)</f>
        <v>0</v>
      </c>
      <c r="U79" s="166">
        <f>IFERROR(IF($H79="MW",0,('DR_Contracted Energy'!U79/('DR_Contracted Energy'!U$130+'DR_Contracted Energy'!U$131))*'D. RPS Requirements per MP'!R$19),0)</f>
        <v>0</v>
      </c>
      <c r="V79" s="166">
        <f>IFERROR(IF($H79="MW",0,('DR_Contracted Energy'!V79/('DR_Contracted Energy'!V$130+'DR_Contracted Energy'!V$131))*'D. RPS Requirements per MP'!S$19),0)</f>
        <v>0</v>
      </c>
      <c r="W79" s="166">
        <f>IFERROR(IF($H79="MW",0,('DR_Contracted Energy'!W79/('DR_Contracted Energy'!W$130+'DR_Contracted Energy'!W$131))*'D. RPS Requirements per MP'!T$19),0)</f>
        <v>0</v>
      </c>
      <c r="X79" s="166">
        <f>IFERROR(IF($H79="MW",0,('DR_Contracted Energy'!X79/('DR_Contracted Energy'!X$130+'DR_Contracted Energy'!X$131))*'D. RPS Requirements per MP'!U$19),0)</f>
        <v>0</v>
      </c>
      <c r="Y79" s="166">
        <f>IFERROR(IF($H79="MW",0,('DR_Contracted Energy'!Y79/('DR_Contracted Energy'!Y$130+'DR_Contracted Energy'!Y$131))*'D. RPS Requirements per MP'!V$19),0)</f>
        <v>0</v>
      </c>
      <c r="Z79" s="166">
        <f>IFERROR(IF($H79="MW",0,('DR_Contracted Energy'!Z79/('DR_Contracted Energy'!Z$130+'DR_Contracted Energy'!Z$131))*'D. RPS Requirements per MP'!W$19),0)</f>
        <v>0</v>
      </c>
      <c r="AA79" s="166">
        <f>IFERROR(IF($H79="MW",0,('DR_Contracted Energy'!AA79/('DR_Contracted Energy'!AA$130+'DR_Contracted Energy'!AA$131))*'D. RPS Requirements per MP'!X$19),0)</f>
        <v>0</v>
      </c>
      <c r="AB79" s="166">
        <f>IFERROR(IF($H79="MW",0,('DR_Contracted Energy'!AB79/('DR_Contracted Energy'!AB$130+'DR_Contracted Energy'!AB$131))*'D. RPS Requirements per MP'!Y$19),0)</f>
        <v>0</v>
      </c>
      <c r="AC79" s="166">
        <f>IFERROR(IF($H79="MW",0,('DR_Contracted Energy'!AC79/('DR_Contracted Energy'!AC$130+'DR_Contracted Energy'!AC$131))*'D. RPS Requirements per MP'!Z$19),0)</f>
        <v>0</v>
      </c>
      <c r="AD79" s="166"/>
      <c r="AE79" s="16" t="str">
        <f t="shared" si="33"/>
        <v>FALSE</v>
      </c>
    </row>
    <row r="80" spans="3:31" ht="28.8" x14ac:dyDescent="0.3">
      <c r="C80" s="7">
        <f>'C. Details of Existing PSAs'!C77</f>
        <v>36</v>
      </c>
      <c r="D80" s="146" t="str">
        <f>'C. Details of Existing PSAs'!D77</f>
        <v>Distribution Utility 2 (DU2)</v>
      </c>
      <c r="E80" s="146">
        <f>'C. Details of Existing PSAs'!E77</f>
        <v>0</v>
      </c>
      <c r="F80" s="108">
        <f>'C. Details of Existing PSAs'!F77</f>
        <v>0</v>
      </c>
      <c r="G80">
        <f>'C. Details of Existing PSAs'!G77</f>
        <v>0</v>
      </c>
      <c r="H80" s="16" t="str">
        <f>'C. Details of Existing PSAs'!O77</f>
        <v>MW</v>
      </c>
      <c r="I80" s="166">
        <f>IFERROR(IF($H80="MW",0,('DR_Contracted Energy'!I80/('DR_Contracted Energy'!I$130+'DR_Contracted Energy'!I$131))*'D. RPS Requirements per MP'!F$19),0)</f>
        <v>0</v>
      </c>
      <c r="J80" s="166">
        <f>IFERROR(IF($H80="MW",0,('DR_Contracted Energy'!J80/('DR_Contracted Energy'!J$130+'DR_Contracted Energy'!J$131))*'D. RPS Requirements per MP'!G$19),0)</f>
        <v>0</v>
      </c>
      <c r="K80" s="166">
        <f>IFERROR(IF($H80="MW",0,('DR_Contracted Energy'!K80/('DR_Contracted Energy'!K$130+'DR_Contracted Energy'!K$131))*'D. RPS Requirements per MP'!H$19),0)</f>
        <v>0</v>
      </c>
      <c r="L80" s="166">
        <f>IFERROR(IF($H80="MW",0,('DR_Contracted Energy'!L80/('DR_Contracted Energy'!L$130+'DR_Contracted Energy'!L$131))*'D. RPS Requirements per MP'!I$19),0)</f>
        <v>0</v>
      </c>
      <c r="M80" s="166">
        <f>IFERROR(IF($H80="MW",0,('DR_Contracted Energy'!M80/('DR_Contracted Energy'!M$130+'DR_Contracted Energy'!M$131))*'D. RPS Requirements per MP'!J$19),0)</f>
        <v>0</v>
      </c>
      <c r="N80" s="166">
        <f>IFERROR(IF($H80="MW",0,('DR_Contracted Energy'!N80/('DR_Contracted Energy'!N$130+'DR_Contracted Energy'!N$131))*'D. RPS Requirements per MP'!K$19),0)</f>
        <v>0</v>
      </c>
      <c r="O80" s="166">
        <f>IFERROR(IF($H80="MW",0,('DR_Contracted Energy'!O80/('DR_Contracted Energy'!O$130+'DR_Contracted Energy'!O$131))*'D. RPS Requirements per MP'!L$19),0)</f>
        <v>0</v>
      </c>
      <c r="P80" s="166">
        <f>IFERROR(IF($H80="MW",0,('DR_Contracted Energy'!P80/('DR_Contracted Energy'!P$130+'DR_Contracted Energy'!P$131))*'D. RPS Requirements per MP'!M$19),0)</f>
        <v>0</v>
      </c>
      <c r="Q80" s="166">
        <f>IFERROR(IF($H80="MW",0,('DR_Contracted Energy'!Q80/('DR_Contracted Energy'!Q$130+'DR_Contracted Energy'!Q$131))*'D. RPS Requirements per MP'!N$19),0)</f>
        <v>0</v>
      </c>
      <c r="R80" s="166">
        <f>IFERROR(IF($H80="MW",0,('DR_Contracted Energy'!R80/('DR_Contracted Energy'!R$130+'DR_Contracted Energy'!R$131))*'D. RPS Requirements per MP'!O$19),0)</f>
        <v>0</v>
      </c>
      <c r="S80" s="166">
        <f>IFERROR(IF($H80="MW",0,('DR_Contracted Energy'!S80/('DR_Contracted Energy'!S$130+'DR_Contracted Energy'!S$131))*'D. RPS Requirements per MP'!P$19),0)</f>
        <v>0</v>
      </c>
      <c r="T80" s="166">
        <f>IFERROR(IF($H80="MW",0,('DR_Contracted Energy'!T80/('DR_Contracted Energy'!T$130+'DR_Contracted Energy'!T$131))*'D. RPS Requirements per MP'!Q$19),0)</f>
        <v>0</v>
      </c>
      <c r="U80" s="166">
        <f>IFERROR(IF($H80="MW",0,('DR_Contracted Energy'!U80/('DR_Contracted Energy'!U$130+'DR_Contracted Energy'!U$131))*'D. RPS Requirements per MP'!R$19),0)</f>
        <v>0</v>
      </c>
      <c r="V80" s="166">
        <f>IFERROR(IF($H80="MW",0,('DR_Contracted Energy'!V80/('DR_Contracted Energy'!V$130+'DR_Contracted Energy'!V$131))*'D. RPS Requirements per MP'!S$19),0)</f>
        <v>0</v>
      </c>
      <c r="W80" s="166">
        <f>IFERROR(IF($H80="MW",0,('DR_Contracted Energy'!W80/('DR_Contracted Energy'!W$130+'DR_Contracted Energy'!W$131))*'D. RPS Requirements per MP'!T$19),0)</f>
        <v>0</v>
      </c>
      <c r="X80" s="166">
        <f>IFERROR(IF($H80="MW",0,('DR_Contracted Energy'!X80/('DR_Contracted Energy'!X$130+'DR_Contracted Energy'!X$131))*'D. RPS Requirements per MP'!U$19),0)</f>
        <v>0</v>
      </c>
      <c r="Y80" s="166">
        <f>IFERROR(IF($H80="MW",0,('DR_Contracted Energy'!Y80/('DR_Contracted Energy'!Y$130+'DR_Contracted Energy'!Y$131))*'D. RPS Requirements per MP'!V$19),0)</f>
        <v>0</v>
      </c>
      <c r="Z80" s="166">
        <f>IFERROR(IF($H80="MW",0,('DR_Contracted Energy'!Z80/('DR_Contracted Energy'!Z$130+'DR_Contracted Energy'!Z$131))*'D. RPS Requirements per MP'!W$19),0)</f>
        <v>0</v>
      </c>
      <c r="AA80" s="166">
        <f>IFERROR(IF($H80="MW",0,('DR_Contracted Energy'!AA80/('DR_Contracted Energy'!AA$130+'DR_Contracted Energy'!AA$131))*'D. RPS Requirements per MP'!X$19),0)</f>
        <v>0</v>
      </c>
      <c r="AB80" s="166">
        <f>IFERROR(IF($H80="MW",0,('DR_Contracted Energy'!AB80/('DR_Contracted Energy'!AB$130+'DR_Contracted Energy'!AB$131))*'D. RPS Requirements per MP'!Y$19),0)</f>
        <v>0</v>
      </c>
      <c r="AC80" s="166">
        <f>IFERROR(IF($H80="MW",0,('DR_Contracted Energy'!AC80/('DR_Contracted Energy'!AC$130+'DR_Contracted Energy'!AC$131))*'D. RPS Requirements per MP'!Z$19),0)</f>
        <v>0</v>
      </c>
      <c r="AD80" s="166"/>
      <c r="AE80" s="16" t="str">
        <f t="shared" si="33"/>
        <v>FALSE</v>
      </c>
    </row>
    <row r="81" spans="3:31" ht="28.8" x14ac:dyDescent="0.3">
      <c r="C81" s="7">
        <f t="shared" ref="C81:G81" si="36">C80</f>
        <v>36</v>
      </c>
      <c r="D81" s="146" t="str">
        <f t="shared" si="36"/>
        <v>Distribution Utility 2 (DU2)</v>
      </c>
      <c r="E81" s="146">
        <f t="shared" si="36"/>
        <v>0</v>
      </c>
      <c r="F81" s="108">
        <f t="shared" si="36"/>
        <v>0</v>
      </c>
      <c r="G81">
        <f t="shared" si="36"/>
        <v>0</v>
      </c>
      <c r="H81" s="16" t="str">
        <f>'C. Details of Existing PSAs'!O78</f>
        <v>MWh</v>
      </c>
      <c r="I81" s="166">
        <f>IFERROR(IF($H81="MW",0,('DR_Contracted Energy'!I81/('DR_Contracted Energy'!I$130+'DR_Contracted Energy'!I$131))*'D. RPS Requirements per MP'!F$19),0)</f>
        <v>0</v>
      </c>
      <c r="J81" s="166">
        <f>IFERROR(IF($H81="MW",0,('DR_Contracted Energy'!J81/('DR_Contracted Energy'!J$130+'DR_Contracted Energy'!J$131))*'D. RPS Requirements per MP'!G$19),0)</f>
        <v>0</v>
      </c>
      <c r="K81" s="166">
        <f>IFERROR(IF($H81="MW",0,('DR_Contracted Energy'!K81/('DR_Contracted Energy'!K$130+'DR_Contracted Energy'!K$131))*'D. RPS Requirements per MP'!H$19),0)</f>
        <v>0</v>
      </c>
      <c r="L81" s="166">
        <f>IFERROR(IF($H81="MW",0,('DR_Contracted Energy'!L81/('DR_Contracted Energy'!L$130+'DR_Contracted Energy'!L$131))*'D. RPS Requirements per MP'!I$19),0)</f>
        <v>0</v>
      </c>
      <c r="M81" s="166">
        <f>IFERROR(IF($H81="MW",0,('DR_Contracted Energy'!M81/('DR_Contracted Energy'!M$130+'DR_Contracted Energy'!M$131))*'D. RPS Requirements per MP'!J$19),0)</f>
        <v>0</v>
      </c>
      <c r="N81" s="166">
        <f>IFERROR(IF($H81="MW",0,('DR_Contracted Energy'!N81/('DR_Contracted Energy'!N$130+'DR_Contracted Energy'!N$131))*'D. RPS Requirements per MP'!K$19),0)</f>
        <v>0</v>
      </c>
      <c r="O81" s="166">
        <f>IFERROR(IF($H81="MW",0,('DR_Contracted Energy'!O81/('DR_Contracted Energy'!O$130+'DR_Contracted Energy'!O$131))*'D. RPS Requirements per MP'!L$19),0)</f>
        <v>0</v>
      </c>
      <c r="P81" s="166">
        <f>IFERROR(IF($H81="MW",0,('DR_Contracted Energy'!P81/('DR_Contracted Energy'!P$130+'DR_Contracted Energy'!P$131))*'D. RPS Requirements per MP'!M$19),0)</f>
        <v>0</v>
      </c>
      <c r="Q81" s="166">
        <f>IFERROR(IF($H81="MW",0,('DR_Contracted Energy'!Q81/('DR_Contracted Energy'!Q$130+'DR_Contracted Energy'!Q$131))*'D. RPS Requirements per MP'!N$19),0)</f>
        <v>0</v>
      </c>
      <c r="R81" s="166">
        <f>IFERROR(IF($H81="MW",0,('DR_Contracted Energy'!R81/('DR_Contracted Energy'!R$130+'DR_Contracted Energy'!R$131))*'D. RPS Requirements per MP'!O$19),0)</f>
        <v>0</v>
      </c>
      <c r="S81" s="166">
        <f>IFERROR(IF($H81="MW",0,('DR_Contracted Energy'!S81/('DR_Contracted Energy'!S$130+'DR_Contracted Energy'!S$131))*'D. RPS Requirements per MP'!P$19),0)</f>
        <v>0</v>
      </c>
      <c r="T81" s="166">
        <f>IFERROR(IF($H81="MW",0,('DR_Contracted Energy'!T81/('DR_Contracted Energy'!T$130+'DR_Contracted Energy'!T$131))*'D. RPS Requirements per MP'!Q$19),0)</f>
        <v>0</v>
      </c>
      <c r="U81" s="166">
        <f>IFERROR(IF($H81="MW",0,('DR_Contracted Energy'!U81/('DR_Contracted Energy'!U$130+'DR_Contracted Energy'!U$131))*'D. RPS Requirements per MP'!R$19),0)</f>
        <v>0</v>
      </c>
      <c r="V81" s="166">
        <f>IFERROR(IF($H81="MW",0,('DR_Contracted Energy'!V81/('DR_Contracted Energy'!V$130+'DR_Contracted Energy'!V$131))*'D. RPS Requirements per MP'!S$19),0)</f>
        <v>0</v>
      </c>
      <c r="W81" s="166">
        <f>IFERROR(IF($H81="MW",0,('DR_Contracted Energy'!W81/('DR_Contracted Energy'!W$130+'DR_Contracted Energy'!W$131))*'D. RPS Requirements per MP'!T$19),0)</f>
        <v>0</v>
      </c>
      <c r="X81" s="166">
        <f>IFERROR(IF($H81="MW",0,('DR_Contracted Energy'!X81/('DR_Contracted Energy'!X$130+'DR_Contracted Energy'!X$131))*'D. RPS Requirements per MP'!U$19),0)</f>
        <v>0</v>
      </c>
      <c r="Y81" s="166">
        <f>IFERROR(IF($H81="MW",0,('DR_Contracted Energy'!Y81/('DR_Contracted Energy'!Y$130+'DR_Contracted Energy'!Y$131))*'D. RPS Requirements per MP'!V$19),0)</f>
        <v>0</v>
      </c>
      <c r="Z81" s="166">
        <f>IFERROR(IF($H81="MW",0,('DR_Contracted Energy'!Z81/('DR_Contracted Energy'!Z$130+'DR_Contracted Energy'!Z$131))*'D. RPS Requirements per MP'!W$19),0)</f>
        <v>0</v>
      </c>
      <c r="AA81" s="166">
        <f>IFERROR(IF($H81="MW",0,('DR_Contracted Energy'!AA81/('DR_Contracted Energy'!AA$130+'DR_Contracted Energy'!AA$131))*'D. RPS Requirements per MP'!X$19),0)</f>
        <v>0</v>
      </c>
      <c r="AB81" s="166">
        <f>IFERROR(IF($H81="MW",0,('DR_Contracted Energy'!AB81/('DR_Contracted Energy'!AB$130+'DR_Contracted Energy'!AB$131))*'D. RPS Requirements per MP'!Y$19),0)</f>
        <v>0</v>
      </c>
      <c r="AC81" s="166">
        <f>IFERROR(IF($H81="MW",0,('DR_Contracted Energy'!AC81/('DR_Contracted Energy'!AC$130+'DR_Contracted Energy'!AC$131))*'D. RPS Requirements per MP'!Z$19),0)</f>
        <v>0</v>
      </c>
      <c r="AD81" s="166"/>
      <c r="AE81" s="16" t="str">
        <f t="shared" si="33"/>
        <v>FALSE</v>
      </c>
    </row>
    <row r="82" spans="3:31" ht="28.8" x14ac:dyDescent="0.3">
      <c r="C82" s="7">
        <f>'C. Details of Existing PSAs'!C79</f>
        <v>37</v>
      </c>
      <c r="D82" s="146" t="str">
        <f>'C. Details of Existing PSAs'!D79</f>
        <v>Distribution Utility 2 (DU2)</v>
      </c>
      <c r="E82" s="146">
        <f>'C. Details of Existing PSAs'!E79</f>
        <v>0</v>
      </c>
      <c r="F82" s="108">
        <f>'C. Details of Existing PSAs'!F79</f>
        <v>0</v>
      </c>
      <c r="G82">
        <f>'C. Details of Existing PSAs'!G79</f>
        <v>0</v>
      </c>
      <c r="H82" s="16" t="str">
        <f>'C. Details of Existing PSAs'!O79</f>
        <v>MW</v>
      </c>
      <c r="I82" s="166">
        <f>IFERROR(IF($H82="MW",0,('DR_Contracted Energy'!I82/('DR_Contracted Energy'!I$130+'DR_Contracted Energy'!I$131))*'D. RPS Requirements per MP'!F$19),0)</f>
        <v>0</v>
      </c>
      <c r="J82" s="166">
        <f>IFERROR(IF($H82="MW",0,('DR_Contracted Energy'!J82/('DR_Contracted Energy'!J$130+'DR_Contracted Energy'!J$131))*'D. RPS Requirements per MP'!G$19),0)</f>
        <v>0</v>
      </c>
      <c r="K82" s="166">
        <f>IFERROR(IF($H82="MW",0,('DR_Contracted Energy'!K82/('DR_Contracted Energy'!K$130+'DR_Contracted Energy'!K$131))*'D. RPS Requirements per MP'!H$19),0)</f>
        <v>0</v>
      </c>
      <c r="L82" s="166">
        <f>IFERROR(IF($H82="MW",0,('DR_Contracted Energy'!L82/('DR_Contracted Energy'!L$130+'DR_Contracted Energy'!L$131))*'D. RPS Requirements per MP'!I$19),0)</f>
        <v>0</v>
      </c>
      <c r="M82" s="166">
        <f>IFERROR(IF($H82="MW",0,('DR_Contracted Energy'!M82/('DR_Contracted Energy'!M$130+'DR_Contracted Energy'!M$131))*'D. RPS Requirements per MP'!J$19),0)</f>
        <v>0</v>
      </c>
      <c r="N82" s="166">
        <f>IFERROR(IF($H82="MW",0,('DR_Contracted Energy'!N82/('DR_Contracted Energy'!N$130+'DR_Contracted Energy'!N$131))*'D. RPS Requirements per MP'!K$19),0)</f>
        <v>0</v>
      </c>
      <c r="O82" s="166">
        <f>IFERROR(IF($H82="MW",0,('DR_Contracted Energy'!O82/('DR_Contracted Energy'!O$130+'DR_Contracted Energy'!O$131))*'D. RPS Requirements per MP'!L$19),0)</f>
        <v>0</v>
      </c>
      <c r="P82" s="166">
        <f>IFERROR(IF($H82="MW",0,('DR_Contracted Energy'!P82/('DR_Contracted Energy'!P$130+'DR_Contracted Energy'!P$131))*'D. RPS Requirements per MP'!M$19),0)</f>
        <v>0</v>
      </c>
      <c r="Q82" s="166">
        <f>IFERROR(IF($H82="MW",0,('DR_Contracted Energy'!Q82/('DR_Contracted Energy'!Q$130+'DR_Contracted Energy'!Q$131))*'D. RPS Requirements per MP'!N$19),0)</f>
        <v>0</v>
      </c>
      <c r="R82" s="166">
        <f>IFERROR(IF($H82="MW",0,('DR_Contracted Energy'!R82/('DR_Contracted Energy'!R$130+'DR_Contracted Energy'!R$131))*'D. RPS Requirements per MP'!O$19),0)</f>
        <v>0</v>
      </c>
      <c r="S82" s="166">
        <f>IFERROR(IF($H82="MW",0,('DR_Contracted Energy'!S82/('DR_Contracted Energy'!S$130+'DR_Contracted Energy'!S$131))*'D. RPS Requirements per MP'!P$19),0)</f>
        <v>0</v>
      </c>
      <c r="T82" s="166">
        <f>IFERROR(IF($H82="MW",0,('DR_Contracted Energy'!T82/('DR_Contracted Energy'!T$130+'DR_Contracted Energy'!T$131))*'D. RPS Requirements per MP'!Q$19),0)</f>
        <v>0</v>
      </c>
      <c r="U82" s="166">
        <f>IFERROR(IF($H82="MW",0,('DR_Contracted Energy'!U82/('DR_Contracted Energy'!U$130+'DR_Contracted Energy'!U$131))*'D. RPS Requirements per MP'!R$19),0)</f>
        <v>0</v>
      </c>
      <c r="V82" s="166">
        <f>IFERROR(IF($H82="MW",0,('DR_Contracted Energy'!V82/('DR_Contracted Energy'!V$130+'DR_Contracted Energy'!V$131))*'D. RPS Requirements per MP'!S$19),0)</f>
        <v>0</v>
      </c>
      <c r="W82" s="166">
        <f>IFERROR(IF($H82="MW",0,('DR_Contracted Energy'!W82/('DR_Contracted Energy'!W$130+'DR_Contracted Energy'!W$131))*'D. RPS Requirements per MP'!T$19),0)</f>
        <v>0</v>
      </c>
      <c r="X82" s="166">
        <f>IFERROR(IF($H82="MW",0,('DR_Contracted Energy'!X82/('DR_Contracted Energy'!X$130+'DR_Contracted Energy'!X$131))*'D. RPS Requirements per MP'!U$19),0)</f>
        <v>0</v>
      </c>
      <c r="Y82" s="166">
        <f>IFERROR(IF($H82="MW",0,('DR_Contracted Energy'!Y82/('DR_Contracted Energy'!Y$130+'DR_Contracted Energy'!Y$131))*'D. RPS Requirements per MP'!V$19),0)</f>
        <v>0</v>
      </c>
      <c r="Z82" s="166">
        <f>IFERROR(IF($H82="MW",0,('DR_Contracted Energy'!Z82/('DR_Contracted Energy'!Z$130+'DR_Contracted Energy'!Z$131))*'D. RPS Requirements per MP'!W$19),0)</f>
        <v>0</v>
      </c>
      <c r="AA82" s="166">
        <f>IFERROR(IF($H82="MW",0,('DR_Contracted Energy'!AA82/('DR_Contracted Energy'!AA$130+'DR_Contracted Energy'!AA$131))*'D. RPS Requirements per MP'!X$19),0)</f>
        <v>0</v>
      </c>
      <c r="AB82" s="166">
        <f>IFERROR(IF($H82="MW",0,('DR_Contracted Energy'!AB82/('DR_Contracted Energy'!AB$130+'DR_Contracted Energy'!AB$131))*'D. RPS Requirements per MP'!Y$19),0)</f>
        <v>0</v>
      </c>
      <c r="AC82" s="166">
        <f>IFERROR(IF($H82="MW",0,('DR_Contracted Energy'!AC82/('DR_Contracted Energy'!AC$130+'DR_Contracted Energy'!AC$131))*'D. RPS Requirements per MP'!Z$19),0)</f>
        <v>0</v>
      </c>
      <c r="AD82" s="166"/>
      <c r="AE82" s="16" t="str">
        <f t="shared" si="33"/>
        <v>FALSE</v>
      </c>
    </row>
    <row r="83" spans="3:31" ht="28.8" x14ac:dyDescent="0.3">
      <c r="C83" s="7">
        <f t="shared" ref="C83:G83" si="37">C82</f>
        <v>37</v>
      </c>
      <c r="D83" s="146" t="str">
        <f t="shared" si="37"/>
        <v>Distribution Utility 2 (DU2)</v>
      </c>
      <c r="E83" s="146">
        <f t="shared" si="37"/>
        <v>0</v>
      </c>
      <c r="F83" s="108">
        <f t="shared" si="37"/>
        <v>0</v>
      </c>
      <c r="G83">
        <f t="shared" si="37"/>
        <v>0</v>
      </c>
      <c r="H83" s="16" t="str">
        <f>'C. Details of Existing PSAs'!O80</f>
        <v>MWh</v>
      </c>
      <c r="I83" s="166">
        <f>IFERROR(IF($H83="MW",0,('DR_Contracted Energy'!I83/('DR_Contracted Energy'!I$130+'DR_Contracted Energy'!I$131))*'D. RPS Requirements per MP'!F$19),0)</f>
        <v>0</v>
      </c>
      <c r="J83" s="166">
        <f>IFERROR(IF($H83="MW",0,('DR_Contracted Energy'!J83/('DR_Contracted Energy'!J$130+'DR_Contracted Energy'!J$131))*'D. RPS Requirements per MP'!G$19),0)</f>
        <v>0</v>
      </c>
      <c r="K83" s="166">
        <f>IFERROR(IF($H83="MW",0,('DR_Contracted Energy'!K83/('DR_Contracted Energy'!K$130+'DR_Contracted Energy'!K$131))*'D. RPS Requirements per MP'!H$19),0)</f>
        <v>0</v>
      </c>
      <c r="L83" s="166">
        <f>IFERROR(IF($H83="MW",0,('DR_Contracted Energy'!L83/('DR_Contracted Energy'!L$130+'DR_Contracted Energy'!L$131))*'D. RPS Requirements per MP'!I$19),0)</f>
        <v>0</v>
      </c>
      <c r="M83" s="166">
        <f>IFERROR(IF($H83="MW",0,('DR_Contracted Energy'!M83/('DR_Contracted Energy'!M$130+'DR_Contracted Energy'!M$131))*'D. RPS Requirements per MP'!J$19),0)</f>
        <v>0</v>
      </c>
      <c r="N83" s="166">
        <f>IFERROR(IF($H83="MW",0,('DR_Contracted Energy'!N83/('DR_Contracted Energy'!N$130+'DR_Contracted Energy'!N$131))*'D. RPS Requirements per MP'!K$19),0)</f>
        <v>0</v>
      </c>
      <c r="O83" s="166">
        <f>IFERROR(IF($H83="MW",0,('DR_Contracted Energy'!O83/('DR_Contracted Energy'!O$130+'DR_Contracted Energy'!O$131))*'D. RPS Requirements per MP'!L$19),0)</f>
        <v>0</v>
      </c>
      <c r="P83" s="166">
        <f>IFERROR(IF($H83="MW",0,('DR_Contracted Energy'!P83/('DR_Contracted Energy'!P$130+'DR_Contracted Energy'!P$131))*'D. RPS Requirements per MP'!M$19),0)</f>
        <v>0</v>
      </c>
      <c r="Q83" s="166">
        <f>IFERROR(IF($H83="MW",0,('DR_Contracted Energy'!Q83/('DR_Contracted Energy'!Q$130+'DR_Contracted Energy'!Q$131))*'D. RPS Requirements per MP'!N$19),0)</f>
        <v>0</v>
      </c>
      <c r="R83" s="166">
        <f>IFERROR(IF($H83="MW",0,('DR_Contracted Energy'!R83/('DR_Contracted Energy'!R$130+'DR_Contracted Energy'!R$131))*'D. RPS Requirements per MP'!O$19),0)</f>
        <v>0</v>
      </c>
      <c r="S83" s="166">
        <f>IFERROR(IF($H83="MW",0,('DR_Contracted Energy'!S83/('DR_Contracted Energy'!S$130+'DR_Contracted Energy'!S$131))*'D. RPS Requirements per MP'!P$19),0)</f>
        <v>0</v>
      </c>
      <c r="T83" s="166">
        <f>IFERROR(IF($H83="MW",0,('DR_Contracted Energy'!T83/('DR_Contracted Energy'!T$130+'DR_Contracted Energy'!T$131))*'D. RPS Requirements per MP'!Q$19),0)</f>
        <v>0</v>
      </c>
      <c r="U83" s="166">
        <f>IFERROR(IF($H83="MW",0,('DR_Contracted Energy'!U83/('DR_Contracted Energy'!U$130+'DR_Contracted Energy'!U$131))*'D. RPS Requirements per MP'!R$19),0)</f>
        <v>0</v>
      </c>
      <c r="V83" s="166">
        <f>IFERROR(IF($H83="MW",0,('DR_Contracted Energy'!V83/('DR_Contracted Energy'!V$130+'DR_Contracted Energy'!V$131))*'D. RPS Requirements per MP'!S$19),0)</f>
        <v>0</v>
      </c>
      <c r="W83" s="166">
        <f>IFERROR(IF($H83="MW",0,('DR_Contracted Energy'!W83/('DR_Contracted Energy'!W$130+'DR_Contracted Energy'!W$131))*'D. RPS Requirements per MP'!T$19),0)</f>
        <v>0</v>
      </c>
      <c r="X83" s="166">
        <f>IFERROR(IF($H83="MW",0,('DR_Contracted Energy'!X83/('DR_Contracted Energy'!X$130+'DR_Contracted Energy'!X$131))*'D. RPS Requirements per MP'!U$19),0)</f>
        <v>0</v>
      </c>
      <c r="Y83" s="166">
        <f>IFERROR(IF($H83="MW",0,('DR_Contracted Energy'!Y83/('DR_Contracted Energy'!Y$130+'DR_Contracted Energy'!Y$131))*'D. RPS Requirements per MP'!V$19),0)</f>
        <v>0</v>
      </c>
      <c r="Z83" s="166">
        <f>IFERROR(IF($H83="MW",0,('DR_Contracted Energy'!Z83/('DR_Contracted Energy'!Z$130+'DR_Contracted Energy'!Z$131))*'D. RPS Requirements per MP'!W$19),0)</f>
        <v>0</v>
      </c>
      <c r="AA83" s="166">
        <f>IFERROR(IF($H83="MW",0,('DR_Contracted Energy'!AA83/('DR_Contracted Energy'!AA$130+'DR_Contracted Energy'!AA$131))*'D. RPS Requirements per MP'!X$19),0)</f>
        <v>0</v>
      </c>
      <c r="AB83" s="166">
        <f>IFERROR(IF($H83="MW",0,('DR_Contracted Energy'!AB83/('DR_Contracted Energy'!AB$130+'DR_Contracted Energy'!AB$131))*'D. RPS Requirements per MP'!Y$19),0)</f>
        <v>0</v>
      </c>
      <c r="AC83" s="166">
        <f>IFERROR(IF($H83="MW",0,('DR_Contracted Energy'!AC83/('DR_Contracted Energy'!AC$130+'DR_Contracted Energy'!AC$131))*'D. RPS Requirements per MP'!Z$19),0)</f>
        <v>0</v>
      </c>
      <c r="AD83" s="166"/>
      <c r="AE83" s="16" t="str">
        <f t="shared" si="33"/>
        <v>FALSE</v>
      </c>
    </row>
    <row r="84" spans="3:31" ht="28.8" x14ac:dyDescent="0.3">
      <c r="C84" s="7">
        <f>'C. Details of Existing PSAs'!C81</f>
        <v>38</v>
      </c>
      <c r="D84" s="146" t="str">
        <f>'C. Details of Existing PSAs'!D81</f>
        <v>Distribution Utility 2 (DU2)</v>
      </c>
      <c r="E84" s="146">
        <f>'C. Details of Existing PSAs'!E81</f>
        <v>0</v>
      </c>
      <c r="F84" s="108">
        <f>'C. Details of Existing PSAs'!F81</f>
        <v>0</v>
      </c>
      <c r="G84">
        <f>'C. Details of Existing PSAs'!G81</f>
        <v>0</v>
      </c>
      <c r="H84" s="16" t="str">
        <f>'C. Details of Existing PSAs'!O81</f>
        <v>MW</v>
      </c>
      <c r="I84" s="166">
        <f>IFERROR(IF($H84="MW",0,('DR_Contracted Energy'!I84/('DR_Contracted Energy'!I$130+'DR_Contracted Energy'!I$131))*'D. RPS Requirements per MP'!F$19),0)</f>
        <v>0</v>
      </c>
      <c r="J84" s="166">
        <f>IFERROR(IF($H84="MW",0,('DR_Contracted Energy'!J84/('DR_Contracted Energy'!J$130+'DR_Contracted Energy'!J$131))*'D. RPS Requirements per MP'!G$19),0)</f>
        <v>0</v>
      </c>
      <c r="K84" s="166">
        <f>IFERROR(IF($H84="MW",0,('DR_Contracted Energy'!K84/('DR_Contracted Energy'!K$130+'DR_Contracted Energy'!K$131))*'D. RPS Requirements per MP'!H$19),0)</f>
        <v>0</v>
      </c>
      <c r="L84" s="166">
        <f>IFERROR(IF($H84="MW",0,('DR_Contracted Energy'!L84/('DR_Contracted Energy'!L$130+'DR_Contracted Energy'!L$131))*'D. RPS Requirements per MP'!I$19),0)</f>
        <v>0</v>
      </c>
      <c r="M84" s="166">
        <f>IFERROR(IF($H84="MW",0,('DR_Contracted Energy'!M84/('DR_Contracted Energy'!M$130+'DR_Contracted Energy'!M$131))*'D. RPS Requirements per MP'!J$19),0)</f>
        <v>0</v>
      </c>
      <c r="N84" s="166">
        <f>IFERROR(IF($H84="MW",0,('DR_Contracted Energy'!N84/('DR_Contracted Energy'!N$130+'DR_Contracted Energy'!N$131))*'D. RPS Requirements per MP'!K$19),0)</f>
        <v>0</v>
      </c>
      <c r="O84" s="166">
        <f>IFERROR(IF($H84="MW",0,('DR_Contracted Energy'!O84/('DR_Contracted Energy'!O$130+'DR_Contracted Energy'!O$131))*'D. RPS Requirements per MP'!L$19),0)</f>
        <v>0</v>
      </c>
      <c r="P84" s="166">
        <f>IFERROR(IF($H84="MW",0,('DR_Contracted Energy'!P84/('DR_Contracted Energy'!P$130+'DR_Contracted Energy'!P$131))*'D. RPS Requirements per MP'!M$19),0)</f>
        <v>0</v>
      </c>
      <c r="Q84" s="166">
        <f>IFERROR(IF($H84="MW",0,('DR_Contracted Energy'!Q84/('DR_Contracted Energy'!Q$130+'DR_Contracted Energy'!Q$131))*'D. RPS Requirements per MP'!N$19),0)</f>
        <v>0</v>
      </c>
      <c r="R84" s="166">
        <f>IFERROR(IF($H84="MW",0,('DR_Contracted Energy'!R84/('DR_Contracted Energy'!R$130+'DR_Contracted Energy'!R$131))*'D. RPS Requirements per MP'!O$19),0)</f>
        <v>0</v>
      </c>
      <c r="S84" s="166">
        <f>IFERROR(IF($H84="MW",0,('DR_Contracted Energy'!S84/('DR_Contracted Energy'!S$130+'DR_Contracted Energy'!S$131))*'D. RPS Requirements per MP'!P$19),0)</f>
        <v>0</v>
      </c>
      <c r="T84" s="166">
        <f>IFERROR(IF($H84="MW",0,('DR_Contracted Energy'!T84/('DR_Contracted Energy'!T$130+'DR_Contracted Energy'!T$131))*'D. RPS Requirements per MP'!Q$19),0)</f>
        <v>0</v>
      </c>
      <c r="U84" s="166">
        <f>IFERROR(IF($H84="MW",0,('DR_Contracted Energy'!U84/('DR_Contracted Energy'!U$130+'DR_Contracted Energy'!U$131))*'D. RPS Requirements per MP'!R$19),0)</f>
        <v>0</v>
      </c>
      <c r="V84" s="166">
        <f>IFERROR(IF($H84="MW",0,('DR_Contracted Energy'!V84/('DR_Contracted Energy'!V$130+'DR_Contracted Energy'!V$131))*'D. RPS Requirements per MP'!S$19),0)</f>
        <v>0</v>
      </c>
      <c r="W84" s="166">
        <f>IFERROR(IF($H84="MW",0,('DR_Contracted Energy'!W84/('DR_Contracted Energy'!W$130+'DR_Contracted Energy'!W$131))*'D. RPS Requirements per MP'!T$19),0)</f>
        <v>0</v>
      </c>
      <c r="X84" s="166">
        <f>IFERROR(IF($H84="MW",0,('DR_Contracted Energy'!X84/('DR_Contracted Energy'!X$130+'DR_Contracted Energy'!X$131))*'D. RPS Requirements per MP'!U$19),0)</f>
        <v>0</v>
      </c>
      <c r="Y84" s="166">
        <f>IFERROR(IF($H84="MW",0,('DR_Contracted Energy'!Y84/('DR_Contracted Energy'!Y$130+'DR_Contracted Energy'!Y$131))*'D. RPS Requirements per MP'!V$19),0)</f>
        <v>0</v>
      </c>
      <c r="Z84" s="166">
        <f>IFERROR(IF($H84="MW",0,('DR_Contracted Energy'!Z84/('DR_Contracted Energy'!Z$130+'DR_Contracted Energy'!Z$131))*'D. RPS Requirements per MP'!W$19),0)</f>
        <v>0</v>
      </c>
      <c r="AA84" s="166">
        <f>IFERROR(IF($H84="MW",0,('DR_Contracted Energy'!AA84/('DR_Contracted Energy'!AA$130+'DR_Contracted Energy'!AA$131))*'D. RPS Requirements per MP'!X$19),0)</f>
        <v>0</v>
      </c>
      <c r="AB84" s="166">
        <f>IFERROR(IF($H84="MW",0,('DR_Contracted Energy'!AB84/('DR_Contracted Energy'!AB$130+'DR_Contracted Energy'!AB$131))*'D. RPS Requirements per MP'!Y$19),0)</f>
        <v>0</v>
      </c>
      <c r="AC84" s="166">
        <f>IFERROR(IF($H84="MW",0,('DR_Contracted Energy'!AC84/('DR_Contracted Energy'!AC$130+'DR_Contracted Energy'!AC$131))*'D. RPS Requirements per MP'!Z$19),0)</f>
        <v>0</v>
      </c>
      <c r="AD84" s="166"/>
      <c r="AE84" s="16" t="str">
        <f t="shared" si="33"/>
        <v>FALSE</v>
      </c>
    </row>
    <row r="85" spans="3:31" ht="28.8" x14ac:dyDescent="0.3">
      <c r="C85" s="7">
        <f t="shared" ref="C85:G85" si="38">C84</f>
        <v>38</v>
      </c>
      <c r="D85" s="146" t="str">
        <f t="shared" si="38"/>
        <v>Distribution Utility 2 (DU2)</v>
      </c>
      <c r="E85" s="146">
        <f t="shared" si="38"/>
        <v>0</v>
      </c>
      <c r="F85" s="108">
        <f t="shared" si="38"/>
        <v>0</v>
      </c>
      <c r="G85">
        <f t="shared" si="38"/>
        <v>0</v>
      </c>
      <c r="H85" s="16" t="str">
        <f>'C. Details of Existing PSAs'!O82</f>
        <v>MWh</v>
      </c>
      <c r="I85" s="166">
        <f>IFERROR(IF($H85="MW",0,('DR_Contracted Energy'!I85/('DR_Contracted Energy'!I$130+'DR_Contracted Energy'!I$131))*'D. RPS Requirements per MP'!F$19),0)</f>
        <v>0</v>
      </c>
      <c r="J85" s="166">
        <f>IFERROR(IF($H85="MW",0,('DR_Contracted Energy'!J85/('DR_Contracted Energy'!J$130+'DR_Contracted Energy'!J$131))*'D. RPS Requirements per MP'!G$19),0)</f>
        <v>0</v>
      </c>
      <c r="K85" s="166">
        <f>IFERROR(IF($H85="MW",0,('DR_Contracted Energy'!K85/('DR_Contracted Energy'!K$130+'DR_Contracted Energy'!K$131))*'D. RPS Requirements per MP'!H$19),0)</f>
        <v>0</v>
      </c>
      <c r="L85" s="166">
        <f>IFERROR(IF($H85="MW",0,('DR_Contracted Energy'!L85/('DR_Contracted Energy'!L$130+'DR_Contracted Energy'!L$131))*'D. RPS Requirements per MP'!I$19),0)</f>
        <v>0</v>
      </c>
      <c r="M85" s="166">
        <f>IFERROR(IF($H85="MW",0,('DR_Contracted Energy'!M85/('DR_Contracted Energy'!M$130+'DR_Contracted Energy'!M$131))*'D. RPS Requirements per MP'!J$19),0)</f>
        <v>0</v>
      </c>
      <c r="N85" s="166">
        <f>IFERROR(IF($H85="MW",0,('DR_Contracted Energy'!N85/('DR_Contracted Energy'!N$130+'DR_Contracted Energy'!N$131))*'D. RPS Requirements per MP'!K$19),0)</f>
        <v>0</v>
      </c>
      <c r="O85" s="166">
        <f>IFERROR(IF($H85="MW",0,('DR_Contracted Energy'!O85/('DR_Contracted Energy'!O$130+'DR_Contracted Energy'!O$131))*'D. RPS Requirements per MP'!L$19),0)</f>
        <v>0</v>
      </c>
      <c r="P85" s="166">
        <f>IFERROR(IF($H85="MW",0,('DR_Contracted Energy'!P85/('DR_Contracted Energy'!P$130+'DR_Contracted Energy'!P$131))*'D. RPS Requirements per MP'!M$19),0)</f>
        <v>0</v>
      </c>
      <c r="Q85" s="166">
        <f>IFERROR(IF($H85="MW",0,('DR_Contracted Energy'!Q85/('DR_Contracted Energy'!Q$130+'DR_Contracted Energy'!Q$131))*'D. RPS Requirements per MP'!N$19),0)</f>
        <v>0</v>
      </c>
      <c r="R85" s="166">
        <f>IFERROR(IF($H85="MW",0,('DR_Contracted Energy'!R85/('DR_Contracted Energy'!R$130+'DR_Contracted Energy'!R$131))*'D. RPS Requirements per MP'!O$19),0)</f>
        <v>0</v>
      </c>
      <c r="S85" s="166">
        <f>IFERROR(IF($H85="MW",0,('DR_Contracted Energy'!S85/('DR_Contracted Energy'!S$130+'DR_Contracted Energy'!S$131))*'D. RPS Requirements per MP'!P$19),0)</f>
        <v>0</v>
      </c>
      <c r="T85" s="166">
        <f>IFERROR(IF($H85="MW",0,('DR_Contracted Energy'!T85/('DR_Contracted Energy'!T$130+'DR_Contracted Energy'!T$131))*'D. RPS Requirements per MP'!Q$19),0)</f>
        <v>0</v>
      </c>
      <c r="U85" s="166">
        <f>IFERROR(IF($H85="MW",0,('DR_Contracted Energy'!U85/('DR_Contracted Energy'!U$130+'DR_Contracted Energy'!U$131))*'D. RPS Requirements per MP'!R$19),0)</f>
        <v>0</v>
      </c>
      <c r="V85" s="166">
        <f>IFERROR(IF($H85="MW",0,('DR_Contracted Energy'!V85/('DR_Contracted Energy'!V$130+'DR_Contracted Energy'!V$131))*'D. RPS Requirements per MP'!S$19),0)</f>
        <v>0</v>
      </c>
      <c r="W85" s="166">
        <f>IFERROR(IF($H85="MW",0,('DR_Contracted Energy'!W85/('DR_Contracted Energy'!W$130+'DR_Contracted Energy'!W$131))*'D. RPS Requirements per MP'!T$19),0)</f>
        <v>0</v>
      </c>
      <c r="X85" s="166">
        <f>IFERROR(IF($H85="MW",0,('DR_Contracted Energy'!X85/('DR_Contracted Energy'!X$130+'DR_Contracted Energy'!X$131))*'D. RPS Requirements per MP'!U$19),0)</f>
        <v>0</v>
      </c>
      <c r="Y85" s="166">
        <f>IFERROR(IF($H85="MW",0,('DR_Contracted Energy'!Y85/('DR_Contracted Energy'!Y$130+'DR_Contracted Energy'!Y$131))*'D. RPS Requirements per MP'!V$19),0)</f>
        <v>0</v>
      </c>
      <c r="Z85" s="166">
        <f>IFERROR(IF($H85="MW",0,('DR_Contracted Energy'!Z85/('DR_Contracted Energy'!Z$130+'DR_Contracted Energy'!Z$131))*'D. RPS Requirements per MP'!W$19),0)</f>
        <v>0</v>
      </c>
      <c r="AA85" s="166">
        <f>IFERROR(IF($H85="MW",0,('DR_Contracted Energy'!AA85/('DR_Contracted Energy'!AA$130+'DR_Contracted Energy'!AA$131))*'D. RPS Requirements per MP'!X$19),0)</f>
        <v>0</v>
      </c>
      <c r="AB85" s="166">
        <f>IFERROR(IF($H85="MW",0,('DR_Contracted Energy'!AB85/('DR_Contracted Energy'!AB$130+'DR_Contracted Energy'!AB$131))*'D. RPS Requirements per MP'!Y$19),0)</f>
        <v>0</v>
      </c>
      <c r="AC85" s="166">
        <f>IFERROR(IF($H85="MW",0,('DR_Contracted Energy'!AC85/('DR_Contracted Energy'!AC$130+'DR_Contracted Energy'!AC$131))*'D. RPS Requirements per MP'!Z$19),0)</f>
        <v>0</v>
      </c>
      <c r="AD85" s="166"/>
      <c r="AE85" s="16" t="str">
        <f t="shared" si="33"/>
        <v>FALSE</v>
      </c>
    </row>
    <row r="86" spans="3:31" ht="28.8" x14ac:dyDescent="0.3">
      <c r="C86" s="7">
        <f>'C. Details of Existing PSAs'!C83</f>
        <v>39</v>
      </c>
      <c r="D86" s="146" t="str">
        <f>'C. Details of Existing PSAs'!D83</f>
        <v>Distribution Utility 2 (DU2)</v>
      </c>
      <c r="E86" s="146">
        <f>'C. Details of Existing PSAs'!E83</f>
        <v>0</v>
      </c>
      <c r="F86" s="108">
        <f>'C. Details of Existing PSAs'!F83</f>
        <v>0</v>
      </c>
      <c r="G86">
        <f>'C. Details of Existing PSAs'!G83</f>
        <v>0</v>
      </c>
      <c r="H86" s="16" t="str">
        <f>'C. Details of Existing PSAs'!O83</f>
        <v>MW</v>
      </c>
      <c r="I86" s="166">
        <f>IFERROR(IF($H86="MW",0,('DR_Contracted Energy'!I86/('DR_Contracted Energy'!I$130+'DR_Contracted Energy'!I$131))*'D. RPS Requirements per MP'!F$19),0)</f>
        <v>0</v>
      </c>
      <c r="J86" s="166">
        <f>IFERROR(IF($H86="MW",0,('DR_Contracted Energy'!J86/('DR_Contracted Energy'!J$130+'DR_Contracted Energy'!J$131))*'D. RPS Requirements per MP'!G$19),0)</f>
        <v>0</v>
      </c>
      <c r="K86" s="166">
        <f>IFERROR(IF($H86="MW",0,('DR_Contracted Energy'!K86/('DR_Contracted Energy'!K$130+'DR_Contracted Energy'!K$131))*'D. RPS Requirements per MP'!H$19),0)</f>
        <v>0</v>
      </c>
      <c r="L86" s="166">
        <f>IFERROR(IF($H86="MW",0,('DR_Contracted Energy'!L86/('DR_Contracted Energy'!L$130+'DR_Contracted Energy'!L$131))*'D. RPS Requirements per MP'!I$19),0)</f>
        <v>0</v>
      </c>
      <c r="M86" s="166">
        <f>IFERROR(IF($H86="MW",0,('DR_Contracted Energy'!M86/('DR_Contracted Energy'!M$130+'DR_Contracted Energy'!M$131))*'D. RPS Requirements per MP'!J$19),0)</f>
        <v>0</v>
      </c>
      <c r="N86" s="166">
        <f>IFERROR(IF($H86="MW",0,('DR_Contracted Energy'!N86/('DR_Contracted Energy'!N$130+'DR_Contracted Energy'!N$131))*'D. RPS Requirements per MP'!K$19),0)</f>
        <v>0</v>
      </c>
      <c r="O86" s="166">
        <f>IFERROR(IF($H86="MW",0,('DR_Contracted Energy'!O86/('DR_Contracted Energy'!O$130+'DR_Contracted Energy'!O$131))*'D. RPS Requirements per MP'!L$19),0)</f>
        <v>0</v>
      </c>
      <c r="P86" s="166">
        <f>IFERROR(IF($H86="MW",0,('DR_Contracted Energy'!P86/('DR_Contracted Energy'!P$130+'DR_Contracted Energy'!P$131))*'D. RPS Requirements per MP'!M$19),0)</f>
        <v>0</v>
      </c>
      <c r="Q86" s="166">
        <f>IFERROR(IF($H86="MW",0,('DR_Contracted Energy'!Q86/('DR_Contracted Energy'!Q$130+'DR_Contracted Energy'!Q$131))*'D. RPS Requirements per MP'!N$19),0)</f>
        <v>0</v>
      </c>
      <c r="R86" s="166">
        <f>IFERROR(IF($H86="MW",0,('DR_Contracted Energy'!R86/('DR_Contracted Energy'!R$130+'DR_Contracted Energy'!R$131))*'D. RPS Requirements per MP'!O$19),0)</f>
        <v>0</v>
      </c>
      <c r="S86" s="166">
        <f>IFERROR(IF($H86="MW",0,('DR_Contracted Energy'!S86/('DR_Contracted Energy'!S$130+'DR_Contracted Energy'!S$131))*'D. RPS Requirements per MP'!P$19),0)</f>
        <v>0</v>
      </c>
      <c r="T86" s="166">
        <f>IFERROR(IF($H86="MW",0,('DR_Contracted Energy'!T86/('DR_Contracted Energy'!T$130+'DR_Contracted Energy'!T$131))*'D. RPS Requirements per MP'!Q$19),0)</f>
        <v>0</v>
      </c>
      <c r="U86" s="166">
        <f>IFERROR(IF($H86="MW",0,('DR_Contracted Energy'!U86/('DR_Contracted Energy'!U$130+'DR_Contracted Energy'!U$131))*'D. RPS Requirements per MP'!R$19),0)</f>
        <v>0</v>
      </c>
      <c r="V86" s="166">
        <f>IFERROR(IF($H86="MW",0,('DR_Contracted Energy'!V86/('DR_Contracted Energy'!V$130+'DR_Contracted Energy'!V$131))*'D. RPS Requirements per MP'!S$19),0)</f>
        <v>0</v>
      </c>
      <c r="W86" s="166">
        <f>IFERROR(IF($H86="MW",0,('DR_Contracted Energy'!W86/('DR_Contracted Energy'!W$130+'DR_Contracted Energy'!W$131))*'D. RPS Requirements per MP'!T$19),0)</f>
        <v>0</v>
      </c>
      <c r="X86" s="166">
        <f>IFERROR(IF($H86="MW",0,('DR_Contracted Energy'!X86/('DR_Contracted Energy'!X$130+'DR_Contracted Energy'!X$131))*'D. RPS Requirements per MP'!U$19),0)</f>
        <v>0</v>
      </c>
      <c r="Y86" s="166">
        <f>IFERROR(IF($H86="MW",0,('DR_Contracted Energy'!Y86/('DR_Contracted Energy'!Y$130+'DR_Contracted Energy'!Y$131))*'D. RPS Requirements per MP'!V$19),0)</f>
        <v>0</v>
      </c>
      <c r="Z86" s="166">
        <f>IFERROR(IF($H86="MW",0,('DR_Contracted Energy'!Z86/('DR_Contracted Energy'!Z$130+'DR_Contracted Energy'!Z$131))*'D. RPS Requirements per MP'!W$19),0)</f>
        <v>0</v>
      </c>
      <c r="AA86" s="166">
        <f>IFERROR(IF($H86="MW",0,('DR_Contracted Energy'!AA86/('DR_Contracted Energy'!AA$130+'DR_Contracted Energy'!AA$131))*'D. RPS Requirements per MP'!X$19),0)</f>
        <v>0</v>
      </c>
      <c r="AB86" s="166">
        <f>IFERROR(IF($H86="MW",0,('DR_Contracted Energy'!AB86/('DR_Contracted Energy'!AB$130+'DR_Contracted Energy'!AB$131))*'D. RPS Requirements per MP'!Y$19),0)</f>
        <v>0</v>
      </c>
      <c r="AC86" s="166">
        <f>IFERROR(IF($H86="MW",0,('DR_Contracted Energy'!AC86/('DR_Contracted Energy'!AC$130+'DR_Contracted Energy'!AC$131))*'D. RPS Requirements per MP'!Z$19),0)</f>
        <v>0</v>
      </c>
      <c r="AD86" s="166"/>
      <c r="AE86" s="16" t="str">
        <f t="shared" si="33"/>
        <v>FALSE</v>
      </c>
    </row>
    <row r="87" spans="3:31" ht="28.8" x14ac:dyDescent="0.3">
      <c r="C87" s="7">
        <f t="shared" ref="C87:G87" si="39">C86</f>
        <v>39</v>
      </c>
      <c r="D87" s="146" t="str">
        <f t="shared" si="39"/>
        <v>Distribution Utility 2 (DU2)</v>
      </c>
      <c r="E87" s="146">
        <f t="shared" si="39"/>
        <v>0</v>
      </c>
      <c r="F87" s="108">
        <f t="shared" si="39"/>
        <v>0</v>
      </c>
      <c r="G87">
        <f t="shared" si="39"/>
        <v>0</v>
      </c>
      <c r="H87" s="16" t="str">
        <f>'C. Details of Existing PSAs'!O84</f>
        <v>MWh</v>
      </c>
      <c r="I87" s="166">
        <f>IFERROR(IF($H87="MW",0,('DR_Contracted Energy'!I87/('DR_Contracted Energy'!I$130+'DR_Contracted Energy'!I$131))*'D. RPS Requirements per MP'!F$19),0)</f>
        <v>0</v>
      </c>
      <c r="J87" s="166">
        <f>IFERROR(IF($H87="MW",0,('DR_Contracted Energy'!J87/('DR_Contracted Energy'!J$130+'DR_Contracted Energy'!J$131))*'D. RPS Requirements per MP'!G$19),0)</f>
        <v>0</v>
      </c>
      <c r="K87" s="166">
        <f>IFERROR(IF($H87="MW",0,('DR_Contracted Energy'!K87/('DR_Contracted Energy'!K$130+'DR_Contracted Energy'!K$131))*'D. RPS Requirements per MP'!H$19),0)</f>
        <v>0</v>
      </c>
      <c r="L87" s="166">
        <f>IFERROR(IF($H87="MW",0,('DR_Contracted Energy'!L87/('DR_Contracted Energy'!L$130+'DR_Contracted Energy'!L$131))*'D. RPS Requirements per MP'!I$19),0)</f>
        <v>0</v>
      </c>
      <c r="M87" s="166">
        <f>IFERROR(IF($H87="MW",0,('DR_Contracted Energy'!M87/('DR_Contracted Energy'!M$130+'DR_Contracted Energy'!M$131))*'D. RPS Requirements per MP'!J$19),0)</f>
        <v>0</v>
      </c>
      <c r="N87" s="166">
        <f>IFERROR(IF($H87="MW",0,('DR_Contracted Energy'!N87/('DR_Contracted Energy'!N$130+'DR_Contracted Energy'!N$131))*'D. RPS Requirements per MP'!K$19),0)</f>
        <v>0</v>
      </c>
      <c r="O87" s="166">
        <f>IFERROR(IF($H87="MW",0,('DR_Contracted Energy'!O87/('DR_Contracted Energy'!O$130+'DR_Contracted Energy'!O$131))*'D. RPS Requirements per MP'!L$19),0)</f>
        <v>0</v>
      </c>
      <c r="P87" s="166">
        <f>IFERROR(IF($H87="MW",0,('DR_Contracted Energy'!P87/('DR_Contracted Energy'!P$130+'DR_Contracted Energy'!P$131))*'D. RPS Requirements per MP'!M$19),0)</f>
        <v>0</v>
      </c>
      <c r="Q87" s="166">
        <f>IFERROR(IF($H87="MW",0,('DR_Contracted Energy'!Q87/('DR_Contracted Energy'!Q$130+'DR_Contracted Energy'!Q$131))*'D. RPS Requirements per MP'!N$19),0)</f>
        <v>0</v>
      </c>
      <c r="R87" s="166">
        <f>IFERROR(IF($H87="MW",0,('DR_Contracted Energy'!R87/('DR_Contracted Energy'!R$130+'DR_Contracted Energy'!R$131))*'D. RPS Requirements per MP'!O$19),0)</f>
        <v>0</v>
      </c>
      <c r="S87" s="166">
        <f>IFERROR(IF($H87="MW",0,('DR_Contracted Energy'!S87/('DR_Contracted Energy'!S$130+'DR_Contracted Energy'!S$131))*'D. RPS Requirements per MP'!P$19),0)</f>
        <v>0</v>
      </c>
      <c r="T87" s="166">
        <f>IFERROR(IF($H87="MW",0,('DR_Contracted Energy'!T87/('DR_Contracted Energy'!T$130+'DR_Contracted Energy'!T$131))*'D. RPS Requirements per MP'!Q$19),0)</f>
        <v>0</v>
      </c>
      <c r="U87" s="166">
        <f>IFERROR(IF($H87="MW",0,('DR_Contracted Energy'!U87/('DR_Contracted Energy'!U$130+'DR_Contracted Energy'!U$131))*'D. RPS Requirements per MP'!R$19),0)</f>
        <v>0</v>
      </c>
      <c r="V87" s="166">
        <f>IFERROR(IF($H87="MW",0,('DR_Contracted Energy'!V87/('DR_Contracted Energy'!V$130+'DR_Contracted Energy'!V$131))*'D. RPS Requirements per MP'!S$19),0)</f>
        <v>0</v>
      </c>
      <c r="W87" s="166">
        <f>IFERROR(IF($H87="MW",0,('DR_Contracted Energy'!W87/('DR_Contracted Energy'!W$130+'DR_Contracted Energy'!W$131))*'D. RPS Requirements per MP'!T$19),0)</f>
        <v>0</v>
      </c>
      <c r="X87" s="166">
        <f>IFERROR(IF($H87="MW",0,('DR_Contracted Energy'!X87/('DR_Contracted Energy'!X$130+'DR_Contracted Energy'!X$131))*'D. RPS Requirements per MP'!U$19),0)</f>
        <v>0</v>
      </c>
      <c r="Y87" s="166">
        <f>IFERROR(IF($H87="MW",0,('DR_Contracted Energy'!Y87/('DR_Contracted Energy'!Y$130+'DR_Contracted Energy'!Y$131))*'D. RPS Requirements per MP'!V$19),0)</f>
        <v>0</v>
      </c>
      <c r="Z87" s="166">
        <f>IFERROR(IF($H87="MW",0,('DR_Contracted Energy'!Z87/('DR_Contracted Energy'!Z$130+'DR_Contracted Energy'!Z$131))*'D. RPS Requirements per MP'!W$19),0)</f>
        <v>0</v>
      </c>
      <c r="AA87" s="166">
        <f>IFERROR(IF($H87="MW",0,('DR_Contracted Energy'!AA87/('DR_Contracted Energy'!AA$130+'DR_Contracted Energy'!AA$131))*'D. RPS Requirements per MP'!X$19),0)</f>
        <v>0</v>
      </c>
      <c r="AB87" s="166">
        <f>IFERROR(IF($H87="MW",0,('DR_Contracted Energy'!AB87/('DR_Contracted Energy'!AB$130+'DR_Contracted Energy'!AB$131))*'D. RPS Requirements per MP'!Y$19),0)</f>
        <v>0</v>
      </c>
      <c r="AC87" s="166">
        <f>IFERROR(IF($H87="MW",0,('DR_Contracted Energy'!AC87/('DR_Contracted Energy'!AC$130+'DR_Contracted Energy'!AC$131))*'D. RPS Requirements per MP'!Z$19),0)</f>
        <v>0</v>
      </c>
      <c r="AD87" s="166"/>
      <c r="AE87" s="16" t="str">
        <f t="shared" si="33"/>
        <v>FALSE</v>
      </c>
    </row>
    <row r="88" spans="3:31" ht="28.8" x14ac:dyDescent="0.3">
      <c r="C88" s="7">
        <f>'C. Details of Existing PSAs'!C85</f>
        <v>40</v>
      </c>
      <c r="D88" s="146" t="str">
        <f>'C. Details of Existing PSAs'!D85</f>
        <v>Distribution Utility 2 (DU2)</v>
      </c>
      <c r="E88" s="146">
        <f>'C. Details of Existing PSAs'!E85</f>
        <v>0</v>
      </c>
      <c r="F88" s="108">
        <f>'C. Details of Existing PSAs'!F85</f>
        <v>0</v>
      </c>
      <c r="G88">
        <f>'C. Details of Existing PSAs'!G85</f>
        <v>0</v>
      </c>
      <c r="H88" s="16" t="str">
        <f>'C. Details of Existing PSAs'!O85</f>
        <v>MW</v>
      </c>
      <c r="I88" s="166">
        <f>IFERROR(IF($H88="MW",0,('DR_Contracted Energy'!I88/('DR_Contracted Energy'!I$130+'DR_Contracted Energy'!I$131))*'D. RPS Requirements per MP'!F$19),0)</f>
        <v>0</v>
      </c>
      <c r="J88" s="166">
        <f>IFERROR(IF($H88="MW",0,('DR_Contracted Energy'!J88/('DR_Contracted Energy'!J$130+'DR_Contracted Energy'!J$131))*'D. RPS Requirements per MP'!G$19),0)</f>
        <v>0</v>
      </c>
      <c r="K88" s="166">
        <f>IFERROR(IF($H88="MW",0,('DR_Contracted Energy'!K88/('DR_Contracted Energy'!K$130+'DR_Contracted Energy'!K$131))*'D. RPS Requirements per MP'!H$19),0)</f>
        <v>0</v>
      </c>
      <c r="L88" s="166">
        <f>IFERROR(IF($H88="MW",0,('DR_Contracted Energy'!L88/('DR_Contracted Energy'!L$130+'DR_Contracted Energy'!L$131))*'D. RPS Requirements per MP'!I$19),0)</f>
        <v>0</v>
      </c>
      <c r="M88" s="166">
        <f>IFERROR(IF($H88="MW",0,('DR_Contracted Energy'!M88/('DR_Contracted Energy'!M$130+'DR_Contracted Energy'!M$131))*'D. RPS Requirements per MP'!J$19),0)</f>
        <v>0</v>
      </c>
      <c r="N88" s="166">
        <f>IFERROR(IF($H88="MW",0,('DR_Contracted Energy'!N88/('DR_Contracted Energy'!N$130+'DR_Contracted Energy'!N$131))*'D. RPS Requirements per MP'!K$19),0)</f>
        <v>0</v>
      </c>
      <c r="O88" s="166">
        <f>IFERROR(IF($H88="MW",0,('DR_Contracted Energy'!O88/('DR_Contracted Energy'!O$130+'DR_Contracted Energy'!O$131))*'D. RPS Requirements per MP'!L$19),0)</f>
        <v>0</v>
      </c>
      <c r="P88" s="166">
        <f>IFERROR(IF($H88="MW",0,('DR_Contracted Energy'!P88/('DR_Contracted Energy'!P$130+'DR_Contracted Energy'!P$131))*'D. RPS Requirements per MP'!M$19),0)</f>
        <v>0</v>
      </c>
      <c r="Q88" s="166">
        <f>IFERROR(IF($H88="MW",0,('DR_Contracted Energy'!Q88/('DR_Contracted Energy'!Q$130+'DR_Contracted Energy'!Q$131))*'D. RPS Requirements per MP'!N$19),0)</f>
        <v>0</v>
      </c>
      <c r="R88" s="166">
        <f>IFERROR(IF($H88="MW",0,('DR_Contracted Energy'!R88/('DR_Contracted Energy'!R$130+'DR_Contracted Energy'!R$131))*'D. RPS Requirements per MP'!O$19),0)</f>
        <v>0</v>
      </c>
      <c r="S88" s="166">
        <f>IFERROR(IF($H88="MW",0,('DR_Contracted Energy'!S88/('DR_Contracted Energy'!S$130+'DR_Contracted Energy'!S$131))*'D. RPS Requirements per MP'!P$19),0)</f>
        <v>0</v>
      </c>
      <c r="T88" s="166">
        <f>IFERROR(IF($H88="MW",0,('DR_Contracted Energy'!T88/('DR_Contracted Energy'!T$130+'DR_Contracted Energy'!T$131))*'D. RPS Requirements per MP'!Q$19),0)</f>
        <v>0</v>
      </c>
      <c r="U88" s="166">
        <f>IFERROR(IF($H88="MW",0,('DR_Contracted Energy'!U88/('DR_Contracted Energy'!U$130+'DR_Contracted Energy'!U$131))*'D. RPS Requirements per MP'!R$19),0)</f>
        <v>0</v>
      </c>
      <c r="V88" s="166">
        <f>IFERROR(IF($H88="MW",0,('DR_Contracted Energy'!V88/('DR_Contracted Energy'!V$130+'DR_Contracted Energy'!V$131))*'D. RPS Requirements per MP'!S$19),0)</f>
        <v>0</v>
      </c>
      <c r="W88" s="166">
        <f>IFERROR(IF($H88="MW",0,('DR_Contracted Energy'!W88/('DR_Contracted Energy'!W$130+'DR_Contracted Energy'!W$131))*'D. RPS Requirements per MP'!T$19),0)</f>
        <v>0</v>
      </c>
      <c r="X88" s="166">
        <f>IFERROR(IF($H88="MW",0,('DR_Contracted Energy'!X88/('DR_Contracted Energy'!X$130+'DR_Contracted Energy'!X$131))*'D. RPS Requirements per MP'!U$19),0)</f>
        <v>0</v>
      </c>
      <c r="Y88" s="166">
        <f>IFERROR(IF($H88="MW",0,('DR_Contracted Energy'!Y88/('DR_Contracted Energy'!Y$130+'DR_Contracted Energy'!Y$131))*'D. RPS Requirements per MP'!V$19),0)</f>
        <v>0</v>
      </c>
      <c r="Z88" s="166">
        <f>IFERROR(IF($H88="MW",0,('DR_Contracted Energy'!Z88/('DR_Contracted Energy'!Z$130+'DR_Contracted Energy'!Z$131))*'D. RPS Requirements per MP'!W$19),0)</f>
        <v>0</v>
      </c>
      <c r="AA88" s="166">
        <f>IFERROR(IF($H88="MW",0,('DR_Contracted Energy'!AA88/('DR_Contracted Energy'!AA$130+'DR_Contracted Energy'!AA$131))*'D. RPS Requirements per MP'!X$19),0)</f>
        <v>0</v>
      </c>
      <c r="AB88" s="166">
        <f>IFERROR(IF($H88="MW",0,('DR_Contracted Energy'!AB88/('DR_Contracted Energy'!AB$130+'DR_Contracted Energy'!AB$131))*'D. RPS Requirements per MP'!Y$19),0)</f>
        <v>0</v>
      </c>
      <c r="AC88" s="166">
        <f>IFERROR(IF($H88="MW",0,('DR_Contracted Energy'!AC88/('DR_Contracted Energy'!AC$130+'DR_Contracted Energy'!AC$131))*'D. RPS Requirements per MP'!Z$19),0)</f>
        <v>0</v>
      </c>
      <c r="AD88" s="166"/>
      <c r="AE88" s="16" t="str">
        <f t="shared" si="33"/>
        <v>FALSE</v>
      </c>
    </row>
    <row r="89" spans="3:31" ht="28.8" x14ac:dyDescent="0.3">
      <c r="C89" s="7">
        <f t="shared" ref="C89:G89" si="40">C88</f>
        <v>40</v>
      </c>
      <c r="D89" s="146" t="str">
        <f t="shared" si="40"/>
        <v>Distribution Utility 2 (DU2)</v>
      </c>
      <c r="E89" s="146">
        <f t="shared" si="40"/>
        <v>0</v>
      </c>
      <c r="F89" s="108">
        <f t="shared" si="40"/>
        <v>0</v>
      </c>
      <c r="G89">
        <f t="shared" si="40"/>
        <v>0</v>
      </c>
      <c r="H89" s="16" t="str">
        <f>'C. Details of Existing PSAs'!O86</f>
        <v>MWh</v>
      </c>
      <c r="I89" s="166">
        <f>IFERROR(IF($H89="MW",0,('DR_Contracted Energy'!I89/('DR_Contracted Energy'!I$130+'DR_Contracted Energy'!I$131))*'D. RPS Requirements per MP'!F$19),0)</f>
        <v>0</v>
      </c>
      <c r="J89" s="166">
        <f>IFERROR(IF($H89="MW",0,('DR_Contracted Energy'!J89/('DR_Contracted Energy'!J$130+'DR_Contracted Energy'!J$131))*'D. RPS Requirements per MP'!G$19),0)</f>
        <v>0</v>
      </c>
      <c r="K89" s="166">
        <f>IFERROR(IF($H89="MW",0,('DR_Contracted Energy'!K89/('DR_Contracted Energy'!K$130+'DR_Contracted Energy'!K$131))*'D. RPS Requirements per MP'!H$19),0)</f>
        <v>0</v>
      </c>
      <c r="L89" s="166">
        <f>IFERROR(IF($H89="MW",0,('DR_Contracted Energy'!L89/('DR_Contracted Energy'!L$130+'DR_Contracted Energy'!L$131))*'D. RPS Requirements per MP'!I$19),0)</f>
        <v>0</v>
      </c>
      <c r="M89" s="166">
        <f>IFERROR(IF($H89="MW",0,('DR_Contracted Energy'!M89/('DR_Contracted Energy'!M$130+'DR_Contracted Energy'!M$131))*'D. RPS Requirements per MP'!J$19),0)</f>
        <v>0</v>
      </c>
      <c r="N89" s="166">
        <f>IFERROR(IF($H89="MW",0,('DR_Contracted Energy'!N89/('DR_Contracted Energy'!N$130+'DR_Contracted Energy'!N$131))*'D. RPS Requirements per MP'!K$19),0)</f>
        <v>0</v>
      </c>
      <c r="O89" s="166">
        <f>IFERROR(IF($H89="MW",0,('DR_Contracted Energy'!O89/('DR_Contracted Energy'!O$130+'DR_Contracted Energy'!O$131))*'D. RPS Requirements per MP'!L$19),0)</f>
        <v>0</v>
      </c>
      <c r="P89" s="166">
        <f>IFERROR(IF($H89="MW",0,('DR_Contracted Energy'!P89/('DR_Contracted Energy'!P$130+'DR_Contracted Energy'!P$131))*'D. RPS Requirements per MP'!M$19),0)</f>
        <v>0</v>
      </c>
      <c r="Q89" s="166">
        <f>IFERROR(IF($H89="MW",0,('DR_Contracted Energy'!Q89/('DR_Contracted Energy'!Q$130+'DR_Contracted Energy'!Q$131))*'D. RPS Requirements per MP'!N$19),0)</f>
        <v>0</v>
      </c>
      <c r="R89" s="166">
        <f>IFERROR(IF($H89="MW",0,('DR_Contracted Energy'!R89/('DR_Contracted Energy'!R$130+'DR_Contracted Energy'!R$131))*'D. RPS Requirements per MP'!O$19),0)</f>
        <v>0</v>
      </c>
      <c r="S89" s="166">
        <f>IFERROR(IF($H89="MW",0,('DR_Contracted Energy'!S89/('DR_Contracted Energy'!S$130+'DR_Contracted Energy'!S$131))*'D. RPS Requirements per MP'!P$19),0)</f>
        <v>0</v>
      </c>
      <c r="T89" s="166">
        <f>IFERROR(IF($H89="MW",0,('DR_Contracted Energy'!T89/('DR_Contracted Energy'!T$130+'DR_Contracted Energy'!T$131))*'D. RPS Requirements per MP'!Q$19),0)</f>
        <v>0</v>
      </c>
      <c r="U89" s="166">
        <f>IFERROR(IF($H89="MW",0,('DR_Contracted Energy'!U89/('DR_Contracted Energy'!U$130+'DR_Contracted Energy'!U$131))*'D. RPS Requirements per MP'!R$19),0)</f>
        <v>0</v>
      </c>
      <c r="V89" s="166">
        <f>IFERROR(IF($H89="MW",0,('DR_Contracted Energy'!V89/('DR_Contracted Energy'!V$130+'DR_Contracted Energy'!V$131))*'D. RPS Requirements per MP'!S$19),0)</f>
        <v>0</v>
      </c>
      <c r="W89" s="166">
        <f>IFERROR(IF($H89="MW",0,('DR_Contracted Energy'!W89/('DR_Contracted Energy'!W$130+'DR_Contracted Energy'!W$131))*'D. RPS Requirements per MP'!T$19),0)</f>
        <v>0</v>
      </c>
      <c r="X89" s="166">
        <f>IFERROR(IF($H89="MW",0,('DR_Contracted Energy'!X89/('DR_Contracted Energy'!X$130+'DR_Contracted Energy'!X$131))*'D. RPS Requirements per MP'!U$19),0)</f>
        <v>0</v>
      </c>
      <c r="Y89" s="166">
        <f>IFERROR(IF($H89="MW",0,('DR_Contracted Energy'!Y89/('DR_Contracted Energy'!Y$130+'DR_Contracted Energy'!Y$131))*'D. RPS Requirements per MP'!V$19),0)</f>
        <v>0</v>
      </c>
      <c r="Z89" s="166">
        <f>IFERROR(IF($H89="MW",0,('DR_Contracted Energy'!Z89/('DR_Contracted Energy'!Z$130+'DR_Contracted Energy'!Z$131))*'D. RPS Requirements per MP'!W$19),0)</f>
        <v>0</v>
      </c>
      <c r="AA89" s="166">
        <f>IFERROR(IF($H89="MW",0,('DR_Contracted Energy'!AA89/('DR_Contracted Energy'!AA$130+'DR_Contracted Energy'!AA$131))*'D. RPS Requirements per MP'!X$19),0)</f>
        <v>0</v>
      </c>
      <c r="AB89" s="166">
        <f>IFERROR(IF($H89="MW",0,('DR_Contracted Energy'!AB89/('DR_Contracted Energy'!AB$130+'DR_Contracted Energy'!AB$131))*'D. RPS Requirements per MP'!Y$19),0)</f>
        <v>0</v>
      </c>
      <c r="AC89" s="166">
        <f>IFERROR(IF($H89="MW",0,('DR_Contracted Energy'!AC89/('DR_Contracted Energy'!AC$130+'DR_Contracted Energy'!AC$131))*'D. RPS Requirements per MP'!Z$19),0)</f>
        <v>0</v>
      </c>
      <c r="AD89" s="166"/>
      <c r="AE89" s="16" t="str">
        <f t="shared" si="33"/>
        <v>FALSE</v>
      </c>
    </row>
    <row r="90" spans="3:31" ht="28.8" x14ac:dyDescent="0.3">
      <c r="C90" s="7">
        <f>'C. Details of Existing PSAs'!C87</f>
        <v>41</v>
      </c>
      <c r="D90" s="146" t="str">
        <f>'C. Details of Existing PSAs'!D87</f>
        <v>Distribution Utility 2 (DU2)</v>
      </c>
      <c r="E90" s="146">
        <f>'C. Details of Existing PSAs'!E87</f>
        <v>0</v>
      </c>
      <c r="F90" s="108">
        <f>'C. Details of Existing PSAs'!F87</f>
        <v>0</v>
      </c>
      <c r="G90">
        <f>'C. Details of Existing PSAs'!G87</f>
        <v>0</v>
      </c>
      <c r="H90" s="16" t="str">
        <f>'C. Details of Existing PSAs'!O87</f>
        <v>MW</v>
      </c>
      <c r="I90" s="166">
        <f>IFERROR(IF($H90="MW",0,('DR_Contracted Energy'!I90/('DR_Contracted Energy'!I$130+'DR_Contracted Energy'!I$131))*'D. RPS Requirements per MP'!F$19),0)</f>
        <v>0</v>
      </c>
      <c r="J90" s="166">
        <f>IFERROR(IF($H90="MW",0,('DR_Contracted Energy'!J90/('DR_Contracted Energy'!J$130+'DR_Contracted Energy'!J$131))*'D. RPS Requirements per MP'!G$19),0)</f>
        <v>0</v>
      </c>
      <c r="K90" s="166">
        <f>IFERROR(IF($H90="MW",0,('DR_Contracted Energy'!K90/('DR_Contracted Energy'!K$130+'DR_Contracted Energy'!K$131))*'D. RPS Requirements per MP'!H$19),0)</f>
        <v>0</v>
      </c>
      <c r="L90" s="166">
        <f>IFERROR(IF($H90="MW",0,('DR_Contracted Energy'!L90/('DR_Contracted Energy'!L$130+'DR_Contracted Energy'!L$131))*'D. RPS Requirements per MP'!I$19),0)</f>
        <v>0</v>
      </c>
      <c r="M90" s="166">
        <f>IFERROR(IF($H90="MW",0,('DR_Contracted Energy'!M90/('DR_Contracted Energy'!M$130+'DR_Contracted Energy'!M$131))*'D. RPS Requirements per MP'!J$19),0)</f>
        <v>0</v>
      </c>
      <c r="N90" s="166">
        <f>IFERROR(IF($H90="MW",0,('DR_Contracted Energy'!N90/('DR_Contracted Energy'!N$130+'DR_Contracted Energy'!N$131))*'D. RPS Requirements per MP'!K$19),0)</f>
        <v>0</v>
      </c>
      <c r="O90" s="166">
        <f>IFERROR(IF($H90="MW",0,('DR_Contracted Energy'!O90/('DR_Contracted Energy'!O$130+'DR_Contracted Energy'!O$131))*'D. RPS Requirements per MP'!L$19),0)</f>
        <v>0</v>
      </c>
      <c r="P90" s="166">
        <f>IFERROR(IF($H90="MW",0,('DR_Contracted Energy'!P90/('DR_Contracted Energy'!P$130+'DR_Contracted Energy'!P$131))*'D. RPS Requirements per MP'!M$19),0)</f>
        <v>0</v>
      </c>
      <c r="Q90" s="166">
        <f>IFERROR(IF($H90="MW",0,('DR_Contracted Energy'!Q90/('DR_Contracted Energy'!Q$130+'DR_Contracted Energy'!Q$131))*'D. RPS Requirements per MP'!N$19),0)</f>
        <v>0</v>
      </c>
      <c r="R90" s="166">
        <f>IFERROR(IF($H90="MW",0,('DR_Contracted Energy'!R90/('DR_Contracted Energy'!R$130+'DR_Contracted Energy'!R$131))*'D. RPS Requirements per MP'!O$19),0)</f>
        <v>0</v>
      </c>
      <c r="S90" s="166">
        <f>IFERROR(IF($H90="MW",0,('DR_Contracted Energy'!S90/('DR_Contracted Energy'!S$130+'DR_Contracted Energy'!S$131))*'D. RPS Requirements per MP'!P$19),0)</f>
        <v>0</v>
      </c>
      <c r="T90" s="166">
        <f>IFERROR(IF($H90="MW",0,('DR_Contracted Energy'!T90/('DR_Contracted Energy'!T$130+'DR_Contracted Energy'!T$131))*'D. RPS Requirements per MP'!Q$19),0)</f>
        <v>0</v>
      </c>
      <c r="U90" s="166">
        <f>IFERROR(IF($H90="MW",0,('DR_Contracted Energy'!U90/('DR_Contracted Energy'!U$130+'DR_Contracted Energy'!U$131))*'D. RPS Requirements per MP'!R$19),0)</f>
        <v>0</v>
      </c>
      <c r="V90" s="166">
        <f>IFERROR(IF($H90="MW",0,('DR_Contracted Energy'!V90/('DR_Contracted Energy'!V$130+'DR_Contracted Energy'!V$131))*'D. RPS Requirements per MP'!S$19),0)</f>
        <v>0</v>
      </c>
      <c r="W90" s="166">
        <f>IFERROR(IF($H90="MW",0,('DR_Contracted Energy'!W90/('DR_Contracted Energy'!W$130+'DR_Contracted Energy'!W$131))*'D. RPS Requirements per MP'!T$19),0)</f>
        <v>0</v>
      </c>
      <c r="X90" s="166">
        <f>IFERROR(IF($H90="MW",0,('DR_Contracted Energy'!X90/('DR_Contracted Energy'!X$130+'DR_Contracted Energy'!X$131))*'D. RPS Requirements per MP'!U$19),0)</f>
        <v>0</v>
      </c>
      <c r="Y90" s="166">
        <f>IFERROR(IF($H90="MW",0,('DR_Contracted Energy'!Y90/('DR_Contracted Energy'!Y$130+'DR_Contracted Energy'!Y$131))*'D. RPS Requirements per MP'!V$19),0)</f>
        <v>0</v>
      </c>
      <c r="Z90" s="166">
        <f>IFERROR(IF($H90="MW",0,('DR_Contracted Energy'!Z90/('DR_Contracted Energy'!Z$130+'DR_Contracted Energy'!Z$131))*'D. RPS Requirements per MP'!W$19),0)</f>
        <v>0</v>
      </c>
      <c r="AA90" s="166">
        <f>IFERROR(IF($H90="MW",0,('DR_Contracted Energy'!AA90/('DR_Contracted Energy'!AA$130+'DR_Contracted Energy'!AA$131))*'D. RPS Requirements per MP'!X$19),0)</f>
        <v>0</v>
      </c>
      <c r="AB90" s="166">
        <f>IFERROR(IF($H90="MW",0,('DR_Contracted Energy'!AB90/('DR_Contracted Energy'!AB$130+'DR_Contracted Energy'!AB$131))*'D. RPS Requirements per MP'!Y$19),0)</f>
        <v>0</v>
      </c>
      <c r="AC90" s="166">
        <f>IFERROR(IF($H90="MW",0,('DR_Contracted Energy'!AC90/('DR_Contracted Energy'!AC$130+'DR_Contracted Energy'!AC$131))*'D. RPS Requirements per MP'!Z$19),0)</f>
        <v>0</v>
      </c>
      <c r="AD90" s="166"/>
      <c r="AE90" s="16" t="str">
        <f t="shared" si="33"/>
        <v>FALSE</v>
      </c>
    </row>
    <row r="91" spans="3:31" ht="28.8" x14ac:dyDescent="0.3">
      <c r="C91" s="7">
        <f t="shared" ref="C91:G91" si="41">C90</f>
        <v>41</v>
      </c>
      <c r="D91" s="146" t="str">
        <f t="shared" si="41"/>
        <v>Distribution Utility 2 (DU2)</v>
      </c>
      <c r="E91" s="146">
        <f t="shared" si="41"/>
        <v>0</v>
      </c>
      <c r="F91" s="108">
        <f t="shared" si="41"/>
        <v>0</v>
      </c>
      <c r="G91">
        <f t="shared" si="41"/>
        <v>0</v>
      </c>
      <c r="H91" s="16" t="str">
        <f>'C. Details of Existing PSAs'!O88</f>
        <v>MWh</v>
      </c>
      <c r="I91" s="166">
        <f>IFERROR(IF($H91="MW",0,('DR_Contracted Energy'!I91/('DR_Contracted Energy'!I$130+'DR_Contracted Energy'!I$131))*'D. RPS Requirements per MP'!F$19),0)</f>
        <v>0</v>
      </c>
      <c r="J91" s="166">
        <f>IFERROR(IF($H91="MW",0,('DR_Contracted Energy'!J91/('DR_Contracted Energy'!J$130+'DR_Contracted Energy'!J$131))*'D. RPS Requirements per MP'!G$19),0)</f>
        <v>0</v>
      </c>
      <c r="K91" s="166">
        <f>IFERROR(IF($H91="MW",0,('DR_Contracted Energy'!K91/('DR_Contracted Energy'!K$130+'DR_Contracted Energy'!K$131))*'D. RPS Requirements per MP'!H$19),0)</f>
        <v>0</v>
      </c>
      <c r="L91" s="166">
        <f>IFERROR(IF($H91="MW",0,('DR_Contracted Energy'!L91/('DR_Contracted Energy'!L$130+'DR_Contracted Energy'!L$131))*'D. RPS Requirements per MP'!I$19),0)</f>
        <v>0</v>
      </c>
      <c r="M91" s="166">
        <f>IFERROR(IF($H91="MW",0,('DR_Contracted Energy'!M91/('DR_Contracted Energy'!M$130+'DR_Contracted Energy'!M$131))*'D. RPS Requirements per MP'!J$19),0)</f>
        <v>0</v>
      </c>
      <c r="N91" s="166">
        <f>IFERROR(IF($H91="MW",0,('DR_Contracted Energy'!N91/('DR_Contracted Energy'!N$130+'DR_Contracted Energy'!N$131))*'D. RPS Requirements per MP'!K$19),0)</f>
        <v>0</v>
      </c>
      <c r="O91" s="166">
        <f>IFERROR(IF($H91="MW",0,('DR_Contracted Energy'!O91/('DR_Contracted Energy'!O$130+'DR_Contracted Energy'!O$131))*'D. RPS Requirements per MP'!L$19),0)</f>
        <v>0</v>
      </c>
      <c r="P91" s="166">
        <f>IFERROR(IF($H91="MW",0,('DR_Contracted Energy'!P91/('DR_Contracted Energy'!P$130+'DR_Contracted Energy'!P$131))*'D. RPS Requirements per MP'!M$19),0)</f>
        <v>0</v>
      </c>
      <c r="Q91" s="166">
        <f>IFERROR(IF($H91="MW",0,('DR_Contracted Energy'!Q91/('DR_Contracted Energy'!Q$130+'DR_Contracted Energy'!Q$131))*'D. RPS Requirements per MP'!N$19),0)</f>
        <v>0</v>
      </c>
      <c r="R91" s="166">
        <f>IFERROR(IF($H91="MW",0,('DR_Contracted Energy'!R91/('DR_Contracted Energy'!R$130+'DR_Contracted Energy'!R$131))*'D. RPS Requirements per MP'!O$19),0)</f>
        <v>0</v>
      </c>
      <c r="S91" s="166">
        <f>IFERROR(IF($H91="MW",0,('DR_Contracted Energy'!S91/('DR_Contracted Energy'!S$130+'DR_Contracted Energy'!S$131))*'D. RPS Requirements per MP'!P$19),0)</f>
        <v>0</v>
      </c>
      <c r="T91" s="166">
        <f>IFERROR(IF($H91="MW",0,('DR_Contracted Energy'!T91/('DR_Contracted Energy'!T$130+'DR_Contracted Energy'!T$131))*'D. RPS Requirements per MP'!Q$19),0)</f>
        <v>0</v>
      </c>
      <c r="U91" s="166">
        <f>IFERROR(IF($H91="MW",0,('DR_Contracted Energy'!U91/('DR_Contracted Energy'!U$130+'DR_Contracted Energy'!U$131))*'D. RPS Requirements per MP'!R$19),0)</f>
        <v>0</v>
      </c>
      <c r="V91" s="166">
        <f>IFERROR(IF($H91="MW",0,('DR_Contracted Energy'!V91/('DR_Contracted Energy'!V$130+'DR_Contracted Energy'!V$131))*'D. RPS Requirements per MP'!S$19),0)</f>
        <v>0</v>
      </c>
      <c r="W91" s="166">
        <f>IFERROR(IF($H91="MW",0,('DR_Contracted Energy'!W91/('DR_Contracted Energy'!W$130+'DR_Contracted Energy'!W$131))*'D. RPS Requirements per MP'!T$19),0)</f>
        <v>0</v>
      </c>
      <c r="X91" s="166">
        <f>IFERROR(IF($H91="MW",0,('DR_Contracted Energy'!X91/('DR_Contracted Energy'!X$130+'DR_Contracted Energy'!X$131))*'D. RPS Requirements per MP'!U$19),0)</f>
        <v>0</v>
      </c>
      <c r="Y91" s="166">
        <f>IFERROR(IF($H91="MW",0,('DR_Contracted Energy'!Y91/('DR_Contracted Energy'!Y$130+'DR_Contracted Energy'!Y$131))*'D. RPS Requirements per MP'!V$19),0)</f>
        <v>0</v>
      </c>
      <c r="Z91" s="166">
        <f>IFERROR(IF($H91="MW",0,('DR_Contracted Energy'!Z91/('DR_Contracted Energy'!Z$130+'DR_Contracted Energy'!Z$131))*'D. RPS Requirements per MP'!W$19),0)</f>
        <v>0</v>
      </c>
      <c r="AA91" s="166">
        <f>IFERROR(IF($H91="MW",0,('DR_Contracted Energy'!AA91/('DR_Contracted Energy'!AA$130+'DR_Contracted Energy'!AA$131))*'D. RPS Requirements per MP'!X$19),0)</f>
        <v>0</v>
      </c>
      <c r="AB91" s="166">
        <f>IFERROR(IF($H91="MW",0,('DR_Contracted Energy'!AB91/('DR_Contracted Energy'!AB$130+'DR_Contracted Energy'!AB$131))*'D. RPS Requirements per MP'!Y$19),0)</f>
        <v>0</v>
      </c>
      <c r="AC91" s="166">
        <f>IFERROR(IF($H91="MW",0,('DR_Contracted Energy'!AC91/('DR_Contracted Energy'!AC$130+'DR_Contracted Energy'!AC$131))*'D. RPS Requirements per MP'!Z$19),0)</f>
        <v>0</v>
      </c>
      <c r="AD91" s="166"/>
      <c r="AE91" s="16" t="str">
        <f t="shared" si="33"/>
        <v>FALSE</v>
      </c>
    </row>
    <row r="92" spans="3:31" ht="28.8" x14ac:dyDescent="0.3">
      <c r="C92" s="7">
        <f>'C. Details of Existing PSAs'!C89</f>
        <v>42</v>
      </c>
      <c r="D92" s="146" t="str">
        <f>'C. Details of Existing PSAs'!D89</f>
        <v>Distribution Utility 2 (DU2)</v>
      </c>
      <c r="E92" s="146">
        <f>'C. Details of Existing PSAs'!E89</f>
        <v>0</v>
      </c>
      <c r="F92" s="108">
        <f>'C. Details of Existing PSAs'!F89</f>
        <v>0</v>
      </c>
      <c r="G92">
        <f>'C. Details of Existing PSAs'!G89</f>
        <v>0</v>
      </c>
      <c r="H92" s="16" t="str">
        <f>'C. Details of Existing PSAs'!O89</f>
        <v>MW</v>
      </c>
      <c r="I92" s="166">
        <f>IFERROR(IF($H92="MW",0,('DR_Contracted Energy'!I92/('DR_Contracted Energy'!I$130+'DR_Contracted Energy'!I$131))*'D. RPS Requirements per MP'!F$19),0)</f>
        <v>0</v>
      </c>
      <c r="J92" s="166">
        <f>IFERROR(IF($H92="MW",0,('DR_Contracted Energy'!J92/('DR_Contracted Energy'!J$130+'DR_Contracted Energy'!J$131))*'D. RPS Requirements per MP'!G$19),0)</f>
        <v>0</v>
      </c>
      <c r="K92" s="166">
        <f>IFERROR(IF($H92="MW",0,('DR_Contracted Energy'!K92/('DR_Contracted Energy'!K$130+'DR_Contracted Energy'!K$131))*'D. RPS Requirements per MP'!H$19),0)</f>
        <v>0</v>
      </c>
      <c r="L92" s="166">
        <f>IFERROR(IF($H92="MW",0,('DR_Contracted Energy'!L92/('DR_Contracted Energy'!L$130+'DR_Contracted Energy'!L$131))*'D. RPS Requirements per MP'!I$19),0)</f>
        <v>0</v>
      </c>
      <c r="M92" s="166">
        <f>IFERROR(IF($H92="MW",0,('DR_Contracted Energy'!M92/('DR_Contracted Energy'!M$130+'DR_Contracted Energy'!M$131))*'D. RPS Requirements per MP'!J$19),0)</f>
        <v>0</v>
      </c>
      <c r="N92" s="166">
        <f>IFERROR(IF($H92="MW",0,('DR_Contracted Energy'!N92/('DR_Contracted Energy'!N$130+'DR_Contracted Energy'!N$131))*'D. RPS Requirements per MP'!K$19),0)</f>
        <v>0</v>
      </c>
      <c r="O92" s="166">
        <f>IFERROR(IF($H92="MW",0,('DR_Contracted Energy'!O92/('DR_Contracted Energy'!O$130+'DR_Contracted Energy'!O$131))*'D. RPS Requirements per MP'!L$19),0)</f>
        <v>0</v>
      </c>
      <c r="P92" s="166">
        <f>IFERROR(IF($H92="MW",0,('DR_Contracted Energy'!P92/('DR_Contracted Energy'!P$130+'DR_Contracted Energy'!P$131))*'D. RPS Requirements per MP'!M$19),0)</f>
        <v>0</v>
      </c>
      <c r="Q92" s="166">
        <f>IFERROR(IF($H92="MW",0,('DR_Contracted Energy'!Q92/('DR_Contracted Energy'!Q$130+'DR_Contracted Energy'!Q$131))*'D. RPS Requirements per MP'!N$19),0)</f>
        <v>0</v>
      </c>
      <c r="R92" s="166">
        <f>IFERROR(IF($H92="MW",0,('DR_Contracted Energy'!R92/('DR_Contracted Energy'!R$130+'DR_Contracted Energy'!R$131))*'D. RPS Requirements per MP'!O$19),0)</f>
        <v>0</v>
      </c>
      <c r="S92" s="166">
        <f>IFERROR(IF($H92="MW",0,('DR_Contracted Energy'!S92/('DR_Contracted Energy'!S$130+'DR_Contracted Energy'!S$131))*'D. RPS Requirements per MP'!P$19),0)</f>
        <v>0</v>
      </c>
      <c r="T92" s="166">
        <f>IFERROR(IF($H92="MW",0,('DR_Contracted Energy'!T92/('DR_Contracted Energy'!T$130+'DR_Contracted Energy'!T$131))*'D. RPS Requirements per MP'!Q$19),0)</f>
        <v>0</v>
      </c>
      <c r="U92" s="166">
        <f>IFERROR(IF($H92="MW",0,('DR_Contracted Energy'!U92/('DR_Contracted Energy'!U$130+'DR_Contracted Energy'!U$131))*'D. RPS Requirements per MP'!R$19),0)</f>
        <v>0</v>
      </c>
      <c r="V92" s="166">
        <f>IFERROR(IF($H92="MW",0,('DR_Contracted Energy'!V92/('DR_Contracted Energy'!V$130+'DR_Contracted Energy'!V$131))*'D. RPS Requirements per MP'!S$19),0)</f>
        <v>0</v>
      </c>
      <c r="W92" s="166">
        <f>IFERROR(IF($H92="MW",0,('DR_Contracted Energy'!W92/('DR_Contracted Energy'!W$130+'DR_Contracted Energy'!W$131))*'D. RPS Requirements per MP'!T$19),0)</f>
        <v>0</v>
      </c>
      <c r="X92" s="166">
        <f>IFERROR(IF($H92="MW",0,('DR_Contracted Energy'!X92/('DR_Contracted Energy'!X$130+'DR_Contracted Energy'!X$131))*'D. RPS Requirements per MP'!U$19),0)</f>
        <v>0</v>
      </c>
      <c r="Y92" s="166">
        <f>IFERROR(IF($H92="MW",0,('DR_Contracted Energy'!Y92/('DR_Contracted Energy'!Y$130+'DR_Contracted Energy'!Y$131))*'D. RPS Requirements per MP'!V$19),0)</f>
        <v>0</v>
      </c>
      <c r="Z92" s="166">
        <f>IFERROR(IF($H92="MW",0,('DR_Contracted Energy'!Z92/('DR_Contracted Energy'!Z$130+'DR_Contracted Energy'!Z$131))*'D. RPS Requirements per MP'!W$19),0)</f>
        <v>0</v>
      </c>
      <c r="AA92" s="166">
        <f>IFERROR(IF($H92="MW",0,('DR_Contracted Energy'!AA92/('DR_Contracted Energy'!AA$130+'DR_Contracted Energy'!AA$131))*'D. RPS Requirements per MP'!X$19),0)</f>
        <v>0</v>
      </c>
      <c r="AB92" s="166">
        <f>IFERROR(IF($H92="MW",0,('DR_Contracted Energy'!AB92/('DR_Contracted Energy'!AB$130+'DR_Contracted Energy'!AB$131))*'D. RPS Requirements per MP'!Y$19),0)</f>
        <v>0</v>
      </c>
      <c r="AC92" s="166">
        <f>IFERROR(IF($H92="MW",0,('DR_Contracted Energy'!AC92/('DR_Contracted Energy'!AC$130+'DR_Contracted Energy'!AC$131))*'D. RPS Requirements per MP'!Z$19),0)</f>
        <v>0</v>
      </c>
      <c r="AD92" s="166"/>
      <c r="AE92" s="16" t="str">
        <f t="shared" si="33"/>
        <v>FALSE</v>
      </c>
    </row>
    <row r="93" spans="3:31" ht="28.8" x14ac:dyDescent="0.3">
      <c r="C93" s="7">
        <f t="shared" ref="C93:G93" si="42">C92</f>
        <v>42</v>
      </c>
      <c r="D93" s="146" t="str">
        <f t="shared" si="42"/>
        <v>Distribution Utility 2 (DU2)</v>
      </c>
      <c r="E93" s="146">
        <f t="shared" si="42"/>
        <v>0</v>
      </c>
      <c r="F93" s="108">
        <f t="shared" si="42"/>
        <v>0</v>
      </c>
      <c r="G93">
        <f t="shared" si="42"/>
        <v>0</v>
      </c>
      <c r="H93" s="16" t="str">
        <f>'C. Details of Existing PSAs'!O90</f>
        <v>MWh</v>
      </c>
      <c r="I93" s="166">
        <f>IFERROR(IF($H93="MW",0,('DR_Contracted Energy'!I93/('DR_Contracted Energy'!I$130+'DR_Contracted Energy'!I$131))*'D. RPS Requirements per MP'!F$19),0)</f>
        <v>0</v>
      </c>
      <c r="J93" s="166">
        <f>IFERROR(IF($H93="MW",0,('DR_Contracted Energy'!J93/('DR_Contracted Energy'!J$130+'DR_Contracted Energy'!J$131))*'D. RPS Requirements per MP'!G$19),0)</f>
        <v>0</v>
      </c>
      <c r="K93" s="166">
        <f>IFERROR(IF($H93="MW",0,('DR_Contracted Energy'!K93/('DR_Contracted Energy'!K$130+'DR_Contracted Energy'!K$131))*'D. RPS Requirements per MP'!H$19),0)</f>
        <v>0</v>
      </c>
      <c r="L93" s="166">
        <f>IFERROR(IF($H93="MW",0,('DR_Contracted Energy'!L93/('DR_Contracted Energy'!L$130+'DR_Contracted Energy'!L$131))*'D. RPS Requirements per MP'!I$19),0)</f>
        <v>0</v>
      </c>
      <c r="M93" s="166">
        <f>IFERROR(IF($H93="MW",0,('DR_Contracted Energy'!M93/('DR_Contracted Energy'!M$130+'DR_Contracted Energy'!M$131))*'D. RPS Requirements per MP'!J$19),0)</f>
        <v>0</v>
      </c>
      <c r="N93" s="166">
        <f>IFERROR(IF($H93="MW",0,('DR_Contracted Energy'!N93/('DR_Contracted Energy'!N$130+'DR_Contracted Energy'!N$131))*'D. RPS Requirements per MP'!K$19),0)</f>
        <v>0</v>
      </c>
      <c r="O93" s="166">
        <f>IFERROR(IF($H93="MW",0,('DR_Contracted Energy'!O93/('DR_Contracted Energy'!O$130+'DR_Contracted Energy'!O$131))*'D. RPS Requirements per MP'!L$19),0)</f>
        <v>0</v>
      </c>
      <c r="P93" s="166">
        <f>IFERROR(IF($H93="MW",0,('DR_Contracted Energy'!P93/('DR_Contracted Energy'!P$130+'DR_Contracted Energy'!P$131))*'D. RPS Requirements per MP'!M$19),0)</f>
        <v>0</v>
      </c>
      <c r="Q93" s="166">
        <f>IFERROR(IF($H93="MW",0,('DR_Contracted Energy'!Q93/('DR_Contracted Energy'!Q$130+'DR_Contracted Energy'!Q$131))*'D. RPS Requirements per MP'!N$19),0)</f>
        <v>0</v>
      </c>
      <c r="R93" s="166">
        <f>IFERROR(IF($H93="MW",0,('DR_Contracted Energy'!R93/('DR_Contracted Energy'!R$130+'DR_Contracted Energy'!R$131))*'D. RPS Requirements per MP'!O$19),0)</f>
        <v>0</v>
      </c>
      <c r="S93" s="166">
        <f>IFERROR(IF($H93="MW",0,('DR_Contracted Energy'!S93/('DR_Contracted Energy'!S$130+'DR_Contracted Energy'!S$131))*'D. RPS Requirements per MP'!P$19),0)</f>
        <v>0</v>
      </c>
      <c r="T93" s="166">
        <f>IFERROR(IF($H93="MW",0,('DR_Contracted Energy'!T93/('DR_Contracted Energy'!T$130+'DR_Contracted Energy'!T$131))*'D. RPS Requirements per MP'!Q$19),0)</f>
        <v>0</v>
      </c>
      <c r="U93" s="166">
        <f>IFERROR(IF($H93="MW",0,('DR_Contracted Energy'!U93/('DR_Contracted Energy'!U$130+'DR_Contracted Energy'!U$131))*'D. RPS Requirements per MP'!R$19),0)</f>
        <v>0</v>
      </c>
      <c r="V93" s="166">
        <f>IFERROR(IF($H93="MW",0,('DR_Contracted Energy'!V93/('DR_Contracted Energy'!V$130+'DR_Contracted Energy'!V$131))*'D. RPS Requirements per MP'!S$19),0)</f>
        <v>0</v>
      </c>
      <c r="W93" s="166">
        <f>IFERROR(IF($H93="MW",0,('DR_Contracted Energy'!W93/('DR_Contracted Energy'!W$130+'DR_Contracted Energy'!W$131))*'D. RPS Requirements per MP'!T$19),0)</f>
        <v>0</v>
      </c>
      <c r="X93" s="166">
        <f>IFERROR(IF($H93="MW",0,('DR_Contracted Energy'!X93/('DR_Contracted Energy'!X$130+'DR_Contracted Energy'!X$131))*'D. RPS Requirements per MP'!U$19),0)</f>
        <v>0</v>
      </c>
      <c r="Y93" s="166">
        <f>IFERROR(IF($H93="MW",0,('DR_Contracted Energy'!Y93/('DR_Contracted Energy'!Y$130+'DR_Contracted Energy'!Y$131))*'D. RPS Requirements per MP'!V$19),0)</f>
        <v>0</v>
      </c>
      <c r="Z93" s="166">
        <f>IFERROR(IF($H93="MW",0,('DR_Contracted Energy'!Z93/('DR_Contracted Energy'!Z$130+'DR_Contracted Energy'!Z$131))*'D. RPS Requirements per MP'!W$19),0)</f>
        <v>0</v>
      </c>
      <c r="AA93" s="166">
        <f>IFERROR(IF($H93="MW",0,('DR_Contracted Energy'!AA93/('DR_Contracted Energy'!AA$130+'DR_Contracted Energy'!AA$131))*'D. RPS Requirements per MP'!X$19),0)</f>
        <v>0</v>
      </c>
      <c r="AB93" s="166">
        <f>IFERROR(IF($H93="MW",0,('DR_Contracted Energy'!AB93/('DR_Contracted Energy'!AB$130+'DR_Contracted Energy'!AB$131))*'D. RPS Requirements per MP'!Y$19),0)</f>
        <v>0</v>
      </c>
      <c r="AC93" s="166">
        <f>IFERROR(IF($H93="MW",0,('DR_Contracted Energy'!AC93/('DR_Contracted Energy'!AC$130+'DR_Contracted Energy'!AC$131))*'D. RPS Requirements per MP'!Z$19),0)</f>
        <v>0</v>
      </c>
      <c r="AD93" s="166"/>
      <c r="AE93" s="16" t="str">
        <f t="shared" si="33"/>
        <v>FALSE</v>
      </c>
    </row>
    <row r="94" spans="3:31" ht="28.8" x14ac:dyDescent="0.3">
      <c r="C94" s="7">
        <f>'C. Details of Existing PSAs'!C91</f>
        <v>43</v>
      </c>
      <c r="D94" s="146" t="str">
        <f>'C. Details of Existing PSAs'!D91</f>
        <v>Distribution Utility 2 (DU2)</v>
      </c>
      <c r="E94" s="146">
        <f>'C. Details of Existing PSAs'!E91</f>
        <v>0</v>
      </c>
      <c r="F94" s="108">
        <f>'C. Details of Existing PSAs'!F91</f>
        <v>0</v>
      </c>
      <c r="G94">
        <f>'C. Details of Existing PSAs'!G91</f>
        <v>0</v>
      </c>
      <c r="H94" s="16" t="str">
        <f>'C. Details of Existing PSAs'!O91</f>
        <v>MW</v>
      </c>
      <c r="I94" s="166">
        <f>IFERROR(IF($H94="MW",0,('DR_Contracted Energy'!I94/('DR_Contracted Energy'!I$130+'DR_Contracted Energy'!I$131))*'D. RPS Requirements per MP'!F$19),0)</f>
        <v>0</v>
      </c>
      <c r="J94" s="166">
        <f>IFERROR(IF($H94="MW",0,('DR_Contracted Energy'!J94/('DR_Contracted Energy'!J$130+'DR_Contracted Energy'!J$131))*'D. RPS Requirements per MP'!G$19),0)</f>
        <v>0</v>
      </c>
      <c r="K94" s="166">
        <f>IFERROR(IF($H94="MW",0,('DR_Contracted Energy'!K94/('DR_Contracted Energy'!K$130+'DR_Contracted Energy'!K$131))*'D. RPS Requirements per MP'!H$19),0)</f>
        <v>0</v>
      </c>
      <c r="L94" s="166">
        <f>IFERROR(IF($H94="MW",0,('DR_Contracted Energy'!L94/('DR_Contracted Energy'!L$130+'DR_Contracted Energy'!L$131))*'D. RPS Requirements per MP'!I$19),0)</f>
        <v>0</v>
      </c>
      <c r="M94" s="166">
        <f>IFERROR(IF($H94="MW",0,('DR_Contracted Energy'!M94/('DR_Contracted Energy'!M$130+'DR_Contracted Energy'!M$131))*'D. RPS Requirements per MP'!J$19),0)</f>
        <v>0</v>
      </c>
      <c r="N94" s="166">
        <f>IFERROR(IF($H94="MW",0,('DR_Contracted Energy'!N94/('DR_Contracted Energy'!N$130+'DR_Contracted Energy'!N$131))*'D. RPS Requirements per MP'!K$19),0)</f>
        <v>0</v>
      </c>
      <c r="O94" s="166">
        <f>IFERROR(IF($H94="MW",0,('DR_Contracted Energy'!O94/('DR_Contracted Energy'!O$130+'DR_Contracted Energy'!O$131))*'D. RPS Requirements per MP'!L$19),0)</f>
        <v>0</v>
      </c>
      <c r="P94" s="166">
        <f>IFERROR(IF($H94="MW",0,('DR_Contracted Energy'!P94/('DR_Contracted Energy'!P$130+'DR_Contracted Energy'!P$131))*'D. RPS Requirements per MP'!M$19),0)</f>
        <v>0</v>
      </c>
      <c r="Q94" s="166">
        <f>IFERROR(IF($H94="MW",0,('DR_Contracted Energy'!Q94/('DR_Contracted Energy'!Q$130+'DR_Contracted Energy'!Q$131))*'D. RPS Requirements per MP'!N$19),0)</f>
        <v>0</v>
      </c>
      <c r="R94" s="166">
        <f>IFERROR(IF($H94="MW",0,('DR_Contracted Energy'!R94/('DR_Contracted Energy'!R$130+'DR_Contracted Energy'!R$131))*'D. RPS Requirements per MP'!O$19),0)</f>
        <v>0</v>
      </c>
      <c r="S94" s="166">
        <f>IFERROR(IF($H94="MW",0,('DR_Contracted Energy'!S94/('DR_Contracted Energy'!S$130+'DR_Contracted Energy'!S$131))*'D. RPS Requirements per MP'!P$19),0)</f>
        <v>0</v>
      </c>
      <c r="T94" s="166">
        <f>IFERROR(IF($H94="MW",0,('DR_Contracted Energy'!T94/('DR_Contracted Energy'!T$130+'DR_Contracted Energy'!T$131))*'D. RPS Requirements per MP'!Q$19),0)</f>
        <v>0</v>
      </c>
      <c r="U94" s="166">
        <f>IFERROR(IF($H94="MW",0,('DR_Contracted Energy'!U94/('DR_Contracted Energy'!U$130+'DR_Contracted Energy'!U$131))*'D. RPS Requirements per MP'!R$19),0)</f>
        <v>0</v>
      </c>
      <c r="V94" s="166">
        <f>IFERROR(IF($H94="MW",0,('DR_Contracted Energy'!V94/('DR_Contracted Energy'!V$130+'DR_Contracted Energy'!V$131))*'D. RPS Requirements per MP'!S$19),0)</f>
        <v>0</v>
      </c>
      <c r="W94" s="166">
        <f>IFERROR(IF($H94="MW",0,('DR_Contracted Energy'!W94/('DR_Contracted Energy'!W$130+'DR_Contracted Energy'!W$131))*'D. RPS Requirements per MP'!T$19),0)</f>
        <v>0</v>
      </c>
      <c r="X94" s="166">
        <f>IFERROR(IF($H94="MW",0,('DR_Contracted Energy'!X94/('DR_Contracted Energy'!X$130+'DR_Contracted Energy'!X$131))*'D. RPS Requirements per MP'!U$19),0)</f>
        <v>0</v>
      </c>
      <c r="Y94" s="166">
        <f>IFERROR(IF($H94="MW",0,('DR_Contracted Energy'!Y94/('DR_Contracted Energy'!Y$130+'DR_Contracted Energy'!Y$131))*'D. RPS Requirements per MP'!V$19),0)</f>
        <v>0</v>
      </c>
      <c r="Z94" s="166">
        <f>IFERROR(IF($H94="MW",0,('DR_Contracted Energy'!Z94/('DR_Contracted Energy'!Z$130+'DR_Contracted Energy'!Z$131))*'D. RPS Requirements per MP'!W$19),0)</f>
        <v>0</v>
      </c>
      <c r="AA94" s="166">
        <f>IFERROR(IF($H94="MW",0,('DR_Contracted Energy'!AA94/('DR_Contracted Energy'!AA$130+'DR_Contracted Energy'!AA$131))*'D. RPS Requirements per MP'!X$19),0)</f>
        <v>0</v>
      </c>
      <c r="AB94" s="166">
        <f>IFERROR(IF($H94="MW",0,('DR_Contracted Energy'!AB94/('DR_Contracted Energy'!AB$130+'DR_Contracted Energy'!AB$131))*'D. RPS Requirements per MP'!Y$19),0)</f>
        <v>0</v>
      </c>
      <c r="AC94" s="166">
        <f>IFERROR(IF($H94="MW",0,('DR_Contracted Energy'!AC94/('DR_Contracted Energy'!AC$130+'DR_Contracted Energy'!AC$131))*'D. RPS Requirements per MP'!Z$19),0)</f>
        <v>0</v>
      </c>
      <c r="AD94" s="166"/>
      <c r="AE94" s="16" t="str">
        <f t="shared" si="33"/>
        <v>FALSE</v>
      </c>
    </row>
    <row r="95" spans="3:31" ht="28.8" x14ac:dyDescent="0.3">
      <c r="C95" s="7">
        <f t="shared" ref="C95:G95" si="43">C94</f>
        <v>43</v>
      </c>
      <c r="D95" s="146" t="str">
        <f t="shared" si="43"/>
        <v>Distribution Utility 2 (DU2)</v>
      </c>
      <c r="E95" s="146">
        <f t="shared" si="43"/>
        <v>0</v>
      </c>
      <c r="F95" s="108">
        <f t="shared" si="43"/>
        <v>0</v>
      </c>
      <c r="G95">
        <f t="shared" si="43"/>
        <v>0</v>
      </c>
      <c r="H95" s="16" t="str">
        <f>'C. Details of Existing PSAs'!O92</f>
        <v>MWh</v>
      </c>
      <c r="I95" s="166">
        <f>IFERROR(IF($H95="MW",0,('DR_Contracted Energy'!I95/('DR_Contracted Energy'!I$130+'DR_Contracted Energy'!I$131))*'D. RPS Requirements per MP'!F$19),0)</f>
        <v>0</v>
      </c>
      <c r="J95" s="166">
        <f>IFERROR(IF($H95="MW",0,('DR_Contracted Energy'!J95/('DR_Contracted Energy'!J$130+'DR_Contracted Energy'!J$131))*'D. RPS Requirements per MP'!G$19),0)</f>
        <v>0</v>
      </c>
      <c r="K95" s="166">
        <f>IFERROR(IF($H95="MW",0,('DR_Contracted Energy'!K95/('DR_Contracted Energy'!K$130+'DR_Contracted Energy'!K$131))*'D. RPS Requirements per MP'!H$19),0)</f>
        <v>0</v>
      </c>
      <c r="L95" s="166">
        <f>IFERROR(IF($H95="MW",0,('DR_Contracted Energy'!L95/('DR_Contracted Energy'!L$130+'DR_Contracted Energy'!L$131))*'D. RPS Requirements per MP'!I$19),0)</f>
        <v>0</v>
      </c>
      <c r="M95" s="166">
        <f>IFERROR(IF($H95="MW",0,('DR_Contracted Energy'!M95/('DR_Contracted Energy'!M$130+'DR_Contracted Energy'!M$131))*'D. RPS Requirements per MP'!J$19),0)</f>
        <v>0</v>
      </c>
      <c r="N95" s="166">
        <f>IFERROR(IF($H95="MW",0,('DR_Contracted Energy'!N95/('DR_Contracted Energy'!N$130+'DR_Contracted Energy'!N$131))*'D. RPS Requirements per MP'!K$19),0)</f>
        <v>0</v>
      </c>
      <c r="O95" s="166">
        <f>IFERROR(IF($H95="MW",0,('DR_Contracted Energy'!O95/('DR_Contracted Energy'!O$130+'DR_Contracted Energy'!O$131))*'D. RPS Requirements per MP'!L$19),0)</f>
        <v>0</v>
      </c>
      <c r="P95" s="166">
        <f>IFERROR(IF($H95="MW",0,('DR_Contracted Energy'!P95/('DR_Contracted Energy'!P$130+'DR_Contracted Energy'!P$131))*'D. RPS Requirements per MP'!M$19),0)</f>
        <v>0</v>
      </c>
      <c r="Q95" s="166">
        <f>IFERROR(IF($H95="MW",0,('DR_Contracted Energy'!Q95/('DR_Contracted Energy'!Q$130+'DR_Contracted Energy'!Q$131))*'D. RPS Requirements per MP'!N$19),0)</f>
        <v>0</v>
      </c>
      <c r="R95" s="166">
        <f>IFERROR(IF($H95="MW",0,('DR_Contracted Energy'!R95/('DR_Contracted Energy'!R$130+'DR_Contracted Energy'!R$131))*'D. RPS Requirements per MP'!O$19),0)</f>
        <v>0</v>
      </c>
      <c r="S95" s="166">
        <f>IFERROR(IF($H95="MW",0,('DR_Contracted Energy'!S95/('DR_Contracted Energy'!S$130+'DR_Contracted Energy'!S$131))*'D. RPS Requirements per MP'!P$19),0)</f>
        <v>0</v>
      </c>
      <c r="T95" s="166">
        <f>IFERROR(IF($H95="MW",0,('DR_Contracted Energy'!T95/('DR_Contracted Energy'!T$130+'DR_Contracted Energy'!T$131))*'D. RPS Requirements per MP'!Q$19),0)</f>
        <v>0</v>
      </c>
      <c r="U95" s="166">
        <f>IFERROR(IF($H95="MW",0,('DR_Contracted Energy'!U95/('DR_Contracted Energy'!U$130+'DR_Contracted Energy'!U$131))*'D. RPS Requirements per MP'!R$19),0)</f>
        <v>0</v>
      </c>
      <c r="V95" s="166">
        <f>IFERROR(IF($H95="MW",0,('DR_Contracted Energy'!V95/('DR_Contracted Energy'!V$130+'DR_Contracted Energy'!V$131))*'D. RPS Requirements per MP'!S$19),0)</f>
        <v>0</v>
      </c>
      <c r="W95" s="166">
        <f>IFERROR(IF($H95="MW",0,('DR_Contracted Energy'!W95/('DR_Contracted Energy'!W$130+'DR_Contracted Energy'!W$131))*'D. RPS Requirements per MP'!T$19),0)</f>
        <v>0</v>
      </c>
      <c r="X95" s="166">
        <f>IFERROR(IF($H95="MW",0,('DR_Contracted Energy'!X95/('DR_Contracted Energy'!X$130+'DR_Contracted Energy'!X$131))*'D. RPS Requirements per MP'!U$19),0)</f>
        <v>0</v>
      </c>
      <c r="Y95" s="166">
        <f>IFERROR(IF($H95="MW",0,('DR_Contracted Energy'!Y95/('DR_Contracted Energy'!Y$130+'DR_Contracted Energy'!Y$131))*'D. RPS Requirements per MP'!V$19),0)</f>
        <v>0</v>
      </c>
      <c r="Z95" s="166">
        <f>IFERROR(IF($H95="MW",0,('DR_Contracted Energy'!Z95/('DR_Contracted Energy'!Z$130+'DR_Contracted Energy'!Z$131))*'D. RPS Requirements per MP'!W$19),0)</f>
        <v>0</v>
      </c>
      <c r="AA95" s="166">
        <f>IFERROR(IF($H95="MW",0,('DR_Contracted Energy'!AA95/('DR_Contracted Energy'!AA$130+'DR_Contracted Energy'!AA$131))*'D. RPS Requirements per MP'!X$19),0)</f>
        <v>0</v>
      </c>
      <c r="AB95" s="166">
        <f>IFERROR(IF($H95="MW",0,('DR_Contracted Energy'!AB95/('DR_Contracted Energy'!AB$130+'DR_Contracted Energy'!AB$131))*'D. RPS Requirements per MP'!Y$19),0)</f>
        <v>0</v>
      </c>
      <c r="AC95" s="166">
        <f>IFERROR(IF($H95="MW",0,('DR_Contracted Energy'!AC95/('DR_Contracted Energy'!AC$130+'DR_Contracted Energy'!AC$131))*'D. RPS Requirements per MP'!Z$19),0)</f>
        <v>0</v>
      </c>
      <c r="AD95" s="166"/>
      <c r="AE95" s="16" t="str">
        <f t="shared" si="33"/>
        <v>FALSE</v>
      </c>
    </row>
    <row r="96" spans="3:31" ht="28.8" x14ac:dyDescent="0.3">
      <c r="C96" s="7">
        <f>'C. Details of Existing PSAs'!C93</f>
        <v>44</v>
      </c>
      <c r="D96" s="146" t="str">
        <f>'C. Details of Existing PSAs'!D93</f>
        <v>Distribution Utility 2 (DU2)</v>
      </c>
      <c r="E96" s="146">
        <f>'C. Details of Existing PSAs'!E93</f>
        <v>0</v>
      </c>
      <c r="F96" s="108">
        <f>'C. Details of Existing PSAs'!F93</f>
        <v>0</v>
      </c>
      <c r="G96">
        <f>'C. Details of Existing PSAs'!G93</f>
        <v>0</v>
      </c>
      <c r="H96" s="16" t="str">
        <f>'C. Details of Existing PSAs'!O93</f>
        <v>MW</v>
      </c>
      <c r="I96" s="166">
        <f>IFERROR(IF($H96="MW",0,('DR_Contracted Energy'!I96/('DR_Contracted Energy'!I$130+'DR_Contracted Energy'!I$131))*'D. RPS Requirements per MP'!F$19),0)</f>
        <v>0</v>
      </c>
      <c r="J96" s="166">
        <f>IFERROR(IF($H96="MW",0,('DR_Contracted Energy'!J96/('DR_Contracted Energy'!J$130+'DR_Contracted Energy'!J$131))*'D. RPS Requirements per MP'!G$19),0)</f>
        <v>0</v>
      </c>
      <c r="K96" s="166">
        <f>IFERROR(IF($H96="MW",0,('DR_Contracted Energy'!K96/('DR_Contracted Energy'!K$130+'DR_Contracted Energy'!K$131))*'D. RPS Requirements per MP'!H$19),0)</f>
        <v>0</v>
      </c>
      <c r="L96" s="166">
        <f>IFERROR(IF($H96="MW",0,('DR_Contracted Energy'!L96/('DR_Contracted Energy'!L$130+'DR_Contracted Energy'!L$131))*'D. RPS Requirements per MP'!I$19),0)</f>
        <v>0</v>
      </c>
      <c r="M96" s="166">
        <f>IFERROR(IF($H96="MW",0,('DR_Contracted Energy'!M96/('DR_Contracted Energy'!M$130+'DR_Contracted Energy'!M$131))*'D. RPS Requirements per MP'!J$19),0)</f>
        <v>0</v>
      </c>
      <c r="N96" s="166">
        <f>IFERROR(IF($H96="MW",0,('DR_Contracted Energy'!N96/('DR_Contracted Energy'!N$130+'DR_Contracted Energy'!N$131))*'D. RPS Requirements per MP'!K$19),0)</f>
        <v>0</v>
      </c>
      <c r="O96" s="166">
        <f>IFERROR(IF($H96="MW",0,('DR_Contracted Energy'!O96/('DR_Contracted Energy'!O$130+'DR_Contracted Energy'!O$131))*'D. RPS Requirements per MP'!L$19),0)</f>
        <v>0</v>
      </c>
      <c r="P96" s="166">
        <f>IFERROR(IF($H96="MW",0,('DR_Contracted Energy'!P96/('DR_Contracted Energy'!P$130+'DR_Contracted Energy'!P$131))*'D. RPS Requirements per MP'!M$19),0)</f>
        <v>0</v>
      </c>
      <c r="Q96" s="166">
        <f>IFERROR(IF($H96="MW",0,('DR_Contracted Energy'!Q96/('DR_Contracted Energy'!Q$130+'DR_Contracted Energy'!Q$131))*'D. RPS Requirements per MP'!N$19),0)</f>
        <v>0</v>
      </c>
      <c r="R96" s="166">
        <f>IFERROR(IF($H96="MW",0,('DR_Contracted Energy'!R96/('DR_Contracted Energy'!R$130+'DR_Contracted Energy'!R$131))*'D. RPS Requirements per MP'!O$19),0)</f>
        <v>0</v>
      </c>
      <c r="S96" s="166">
        <f>IFERROR(IF($H96="MW",0,('DR_Contracted Energy'!S96/('DR_Contracted Energy'!S$130+'DR_Contracted Energy'!S$131))*'D. RPS Requirements per MP'!P$19),0)</f>
        <v>0</v>
      </c>
      <c r="T96" s="166">
        <f>IFERROR(IF($H96="MW",0,('DR_Contracted Energy'!T96/('DR_Contracted Energy'!T$130+'DR_Contracted Energy'!T$131))*'D. RPS Requirements per MP'!Q$19),0)</f>
        <v>0</v>
      </c>
      <c r="U96" s="166">
        <f>IFERROR(IF($H96="MW",0,('DR_Contracted Energy'!U96/('DR_Contracted Energy'!U$130+'DR_Contracted Energy'!U$131))*'D. RPS Requirements per MP'!R$19),0)</f>
        <v>0</v>
      </c>
      <c r="V96" s="166">
        <f>IFERROR(IF($H96="MW",0,('DR_Contracted Energy'!V96/('DR_Contracted Energy'!V$130+'DR_Contracted Energy'!V$131))*'D. RPS Requirements per MP'!S$19),0)</f>
        <v>0</v>
      </c>
      <c r="W96" s="166">
        <f>IFERROR(IF($H96="MW",0,('DR_Contracted Energy'!W96/('DR_Contracted Energy'!W$130+'DR_Contracted Energy'!W$131))*'D. RPS Requirements per MP'!T$19),0)</f>
        <v>0</v>
      </c>
      <c r="X96" s="166">
        <f>IFERROR(IF($H96="MW",0,('DR_Contracted Energy'!X96/('DR_Contracted Energy'!X$130+'DR_Contracted Energy'!X$131))*'D. RPS Requirements per MP'!U$19),0)</f>
        <v>0</v>
      </c>
      <c r="Y96" s="166">
        <f>IFERROR(IF($H96="MW",0,('DR_Contracted Energy'!Y96/('DR_Contracted Energy'!Y$130+'DR_Contracted Energy'!Y$131))*'D. RPS Requirements per MP'!V$19),0)</f>
        <v>0</v>
      </c>
      <c r="Z96" s="166">
        <f>IFERROR(IF($H96="MW",0,('DR_Contracted Energy'!Z96/('DR_Contracted Energy'!Z$130+'DR_Contracted Energy'!Z$131))*'D. RPS Requirements per MP'!W$19),0)</f>
        <v>0</v>
      </c>
      <c r="AA96" s="166">
        <f>IFERROR(IF($H96="MW",0,('DR_Contracted Energy'!AA96/('DR_Contracted Energy'!AA$130+'DR_Contracted Energy'!AA$131))*'D. RPS Requirements per MP'!X$19),0)</f>
        <v>0</v>
      </c>
      <c r="AB96" s="166">
        <f>IFERROR(IF($H96="MW",0,('DR_Contracted Energy'!AB96/('DR_Contracted Energy'!AB$130+'DR_Contracted Energy'!AB$131))*'D. RPS Requirements per MP'!Y$19),0)</f>
        <v>0</v>
      </c>
      <c r="AC96" s="166">
        <f>IFERROR(IF($H96="MW",0,('DR_Contracted Energy'!AC96/('DR_Contracted Energy'!AC$130+'DR_Contracted Energy'!AC$131))*'D. RPS Requirements per MP'!Z$19),0)</f>
        <v>0</v>
      </c>
      <c r="AD96" s="166"/>
      <c r="AE96" s="16" t="str">
        <f t="shared" si="33"/>
        <v>FALSE</v>
      </c>
    </row>
    <row r="97" spans="3:31" ht="28.8" x14ac:dyDescent="0.3">
      <c r="C97" s="7">
        <f t="shared" ref="C97:G97" si="44">C96</f>
        <v>44</v>
      </c>
      <c r="D97" s="146" t="str">
        <f t="shared" si="44"/>
        <v>Distribution Utility 2 (DU2)</v>
      </c>
      <c r="E97" s="146">
        <f t="shared" si="44"/>
        <v>0</v>
      </c>
      <c r="F97" s="108">
        <f t="shared" si="44"/>
        <v>0</v>
      </c>
      <c r="G97">
        <f t="shared" si="44"/>
        <v>0</v>
      </c>
      <c r="H97" s="16" t="str">
        <f>'C. Details of Existing PSAs'!O94</f>
        <v>MWh</v>
      </c>
      <c r="I97" s="166">
        <f>IFERROR(IF($H97="MW",0,('DR_Contracted Energy'!I97/('DR_Contracted Energy'!I$130+'DR_Contracted Energy'!I$131))*'D. RPS Requirements per MP'!F$19),0)</f>
        <v>0</v>
      </c>
      <c r="J97" s="166">
        <f>IFERROR(IF($H97="MW",0,('DR_Contracted Energy'!J97/('DR_Contracted Energy'!J$130+'DR_Contracted Energy'!J$131))*'D. RPS Requirements per MP'!G$19),0)</f>
        <v>0</v>
      </c>
      <c r="K97" s="166">
        <f>IFERROR(IF($H97="MW",0,('DR_Contracted Energy'!K97/('DR_Contracted Energy'!K$130+'DR_Contracted Energy'!K$131))*'D. RPS Requirements per MP'!H$19),0)</f>
        <v>0</v>
      </c>
      <c r="L97" s="166">
        <f>IFERROR(IF($H97="MW",0,('DR_Contracted Energy'!L97/('DR_Contracted Energy'!L$130+'DR_Contracted Energy'!L$131))*'D. RPS Requirements per MP'!I$19),0)</f>
        <v>0</v>
      </c>
      <c r="M97" s="166">
        <f>IFERROR(IF($H97="MW",0,('DR_Contracted Energy'!M97/('DR_Contracted Energy'!M$130+'DR_Contracted Energy'!M$131))*'D. RPS Requirements per MP'!J$19),0)</f>
        <v>0</v>
      </c>
      <c r="N97" s="166">
        <f>IFERROR(IF($H97="MW",0,('DR_Contracted Energy'!N97/('DR_Contracted Energy'!N$130+'DR_Contracted Energy'!N$131))*'D. RPS Requirements per MP'!K$19),0)</f>
        <v>0</v>
      </c>
      <c r="O97" s="166">
        <f>IFERROR(IF($H97="MW",0,('DR_Contracted Energy'!O97/('DR_Contracted Energy'!O$130+'DR_Contracted Energy'!O$131))*'D. RPS Requirements per MP'!L$19),0)</f>
        <v>0</v>
      </c>
      <c r="P97" s="166">
        <f>IFERROR(IF($H97="MW",0,('DR_Contracted Energy'!P97/('DR_Contracted Energy'!P$130+'DR_Contracted Energy'!P$131))*'D. RPS Requirements per MP'!M$19),0)</f>
        <v>0</v>
      </c>
      <c r="Q97" s="166">
        <f>IFERROR(IF($H97="MW",0,('DR_Contracted Energy'!Q97/('DR_Contracted Energy'!Q$130+'DR_Contracted Energy'!Q$131))*'D. RPS Requirements per MP'!N$19),0)</f>
        <v>0</v>
      </c>
      <c r="R97" s="166">
        <f>IFERROR(IF($H97="MW",0,('DR_Contracted Energy'!R97/('DR_Contracted Energy'!R$130+'DR_Contracted Energy'!R$131))*'D. RPS Requirements per MP'!O$19),0)</f>
        <v>0</v>
      </c>
      <c r="S97" s="166">
        <f>IFERROR(IF($H97="MW",0,('DR_Contracted Energy'!S97/('DR_Contracted Energy'!S$130+'DR_Contracted Energy'!S$131))*'D. RPS Requirements per MP'!P$19),0)</f>
        <v>0</v>
      </c>
      <c r="T97" s="166">
        <f>IFERROR(IF($H97="MW",0,('DR_Contracted Energy'!T97/('DR_Contracted Energy'!T$130+'DR_Contracted Energy'!T$131))*'D. RPS Requirements per MP'!Q$19),0)</f>
        <v>0</v>
      </c>
      <c r="U97" s="166">
        <f>IFERROR(IF($H97="MW",0,('DR_Contracted Energy'!U97/('DR_Contracted Energy'!U$130+'DR_Contracted Energy'!U$131))*'D. RPS Requirements per MP'!R$19),0)</f>
        <v>0</v>
      </c>
      <c r="V97" s="166">
        <f>IFERROR(IF($H97="MW",0,('DR_Contracted Energy'!V97/('DR_Contracted Energy'!V$130+'DR_Contracted Energy'!V$131))*'D. RPS Requirements per MP'!S$19),0)</f>
        <v>0</v>
      </c>
      <c r="W97" s="166">
        <f>IFERROR(IF($H97="MW",0,('DR_Contracted Energy'!W97/('DR_Contracted Energy'!W$130+'DR_Contracted Energy'!W$131))*'D. RPS Requirements per MP'!T$19),0)</f>
        <v>0</v>
      </c>
      <c r="X97" s="166">
        <f>IFERROR(IF($H97="MW",0,('DR_Contracted Energy'!X97/('DR_Contracted Energy'!X$130+'DR_Contracted Energy'!X$131))*'D. RPS Requirements per MP'!U$19),0)</f>
        <v>0</v>
      </c>
      <c r="Y97" s="166">
        <f>IFERROR(IF($H97="MW",0,('DR_Contracted Energy'!Y97/('DR_Contracted Energy'!Y$130+'DR_Contracted Energy'!Y$131))*'D. RPS Requirements per MP'!V$19),0)</f>
        <v>0</v>
      </c>
      <c r="Z97" s="166">
        <f>IFERROR(IF($H97="MW",0,('DR_Contracted Energy'!Z97/('DR_Contracted Energy'!Z$130+'DR_Contracted Energy'!Z$131))*'D. RPS Requirements per MP'!W$19),0)</f>
        <v>0</v>
      </c>
      <c r="AA97" s="166">
        <f>IFERROR(IF($H97="MW",0,('DR_Contracted Energy'!AA97/('DR_Contracted Energy'!AA$130+'DR_Contracted Energy'!AA$131))*'D. RPS Requirements per MP'!X$19),0)</f>
        <v>0</v>
      </c>
      <c r="AB97" s="166">
        <f>IFERROR(IF($H97="MW",0,('DR_Contracted Energy'!AB97/('DR_Contracted Energy'!AB$130+'DR_Contracted Energy'!AB$131))*'D. RPS Requirements per MP'!Y$19),0)</f>
        <v>0</v>
      </c>
      <c r="AC97" s="166">
        <f>IFERROR(IF($H97="MW",0,('DR_Contracted Energy'!AC97/('DR_Contracted Energy'!AC$130+'DR_Contracted Energy'!AC$131))*'D. RPS Requirements per MP'!Z$19),0)</f>
        <v>0</v>
      </c>
      <c r="AD97" s="166"/>
      <c r="AE97" s="16" t="str">
        <f t="shared" si="33"/>
        <v>FALSE</v>
      </c>
    </row>
    <row r="98" spans="3:31" ht="28.8" x14ac:dyDescent="0.3">
      <c r="C98" s="7">
        <f>'C. Details of Existing PSAs'!C95</f>
        <v>45</v>
      </c>
      <c r="D98" s="146" t="str">
        <f>'C. Details of Existing PSAs'!D95</f>
        <v>Distribution Utility 2 (DU2)</v>
      </c>
      <c r="E98" s="146">
        <f>'C. Details of Existing PSAs'!E95</f>
        <v>0</v>
      </c>
      <c r="F98" s="108">
        <f>'C. Details of Existing PSAs'!F95</f>
        <v>0</v>
      </c>
      <c r="G98">
        <f>'C. Details of Existing PSAs'!G95</f>
        <v>0</v>
      </c>
      <c r="H98" s="16" t="str">
        <f>'C. Details of Existing PSAs'!O95</f>
        <v>MW</v>
      </c>
      <c r="I98" s="166">
        <f>IFERROR(IF($H98="MW",0,('DR_Contracted Energy'!I98/('DR_Contracted Energy'!I$130+'DR_Contracted Energy'!I$131))*'D. RPS Requirements per MP'!F$19),0)</f>
        <v>0</v>
      </c>
      <c r="J98" s="166">
        <f>IFERROR(IF($H98="MW",0,('DR_Contracted Energy'!J98/('DR_Contracted Energy'!J$130+'DR_Contracted Energy'!J$131))*'D. RPS Requirements per MP'!G$19),0)</f>
        <v>0</v>
      </c>
      <c r="K98" s="166">
        <f>IFERROR(IF($H98="MW",0,('DR_Contracted Energy'!K98/('DR_Contracted Energy'!K$130+'DR_Contracted Energy'!K$131))*'D. RPS Requirements per MP'!H$19),0)</f>
        <v>0</v>
      </c>
      <c r="L98" s="166">
        <f>IFERROR(IF($H98="MW",0,('DR_Contracted Energy'!L98/('DR_Contracted Energy'!L$130+'DR_Contracted Energy'!L$131))*'D. RPS Requirements per MP'!I$19),0)</f>
        <v>0</v>
      </c>
      <c r="M98" s="166">
        <f>IFERROR(IF($H98="MW",0,('DR_Contracted Energy'!M98/('DR_Contracted Energy'!M$130+'DR_Contracted Energy'!M$131))*'D. RPS Requirements per MP'!J$19),0)</f>
        <v>0</v>
      </c>
      <c r="N98" s="166">
        <f>IFERROR(IF($H98="MW",0,('DR_Contracted Energy'!N98/('DR_Contracted Energy'!N$130+'DR_Contracted Energy'!N$131))*'D. RPS Requirements per MP'!K$19),0)</f>
        <v>0</v>
      </c>
      <c r="O98" s="166">
        <f>IFERROR(IF($H98="MW",0,('DR_Contracted Energy'!O98/('DR_Contracted Energy'!O$130+'DR_Contracted Energy'!O$131))*'D. RPS Requirements per MP'!L$19),0)</f>
        <v>0</v>
      </c>
      <c r="P98" s="166">
        <f>IFERROR(IF($H98="MW",0,('DR_Contracted Energy'!P98/('DR_Contracted Energy'!P$130+'DR_Contracted Energy'!P$131))*'D. RPS Requirements per MP'!M$19),0)</f>
        <v>0</v>
      </c>
      <c r="Q98" s="166">
        <f>IFERROR(IF($H98="MW",0,('DR_Contracted Energy'!Q98/('DR_Contracted Energy'!Q$130+'DR_Contracted Energy'!Q$131))*'D. RPS Requirements per MP'!N$19),0)</f>
        <v>0</v>
      </c>
      <c r="R98" s="166">
        <f>IFERROR(IF($H98="MW",0,('DR_Contracted Energy'!R98/('DR_Contracted Energy'!R$130+'DR_Contracted Energy'!R$131))*'D. RPS Requirements per MP'!O$19),0)</f>
        <v>0</v>
      </c>
      <c r="S98" s="166">
        <f>IFERROR(IF($H98="MW",0,('DR_Contracted Energy'!S98/('DR_Contracted Energy'!S$130+'DR_Contracted Energy'!S$131))*'D. RPS Requirements per MP'!P$19),0)</f>
        <v>0</v>
      </c>
      <c r="T98" s="166">
        <f>IFERROR(IF($H98="MW",0,('DR_Contracted Energy'!T98/('DR_Contracted Energy'!T$130+'DR_Contracted Energy'!T$131))*'D. RPS Requirements per MP'!Q$19),0)</f>
        <v>0</v>
      </c>
      <c r="U98" s="166">
        <f>IFERROR(IF($H98="MW",0,('DR_Contracted Energy'!U98/('DR_Contracted Energy'!U$130+'DR_Contracted Energy'!U$131))*'D. RPS Requirements per MP'!R$19),0)</f>
        <v>0</v>
      </c>
      <c r="V98" s="166">
        <f>IFERROR(IF($H98="MW",0,('DR_Contracted Energy'!V98/('DR_Contracted Energy'!V$130+'DR_Contracted Energy'!V$131))*'D. RPS Requirements per MP'!S$19),0)</f>
        <v>0</v>
      </c>
      <c r="W98" s="166">
        <f>IFERROR(IF($H98="MW",0,('DR_Contracted Energy'!W98/('DR_Contracted Energy'!W$130+'DR_Contracted Energy'!W$131))*'D. RPS Requirements per MP'!T$19),0)</f>
        <v>0</v>
      </c>
      <c r="X98" s="166">
        <f>IFERROR(IF($H98="MW",0,('DR_Contracted Energy'!X98/('DR_Contracted Energy'!X$130+'DR_Contracted Energy'!X$131))*'D. RPS Requirements per MP'!U$19),0)</f>
        <v>0</v>
      </c>
      <c r="Y98" s="166">
        <f>IFERROR(IF($H98="MW",0,('DR_Contracted Energy'!Y98/('DR_Contracted Energy'!Y$130+'DR_Contracted Energy'!Y$131))*'D. RPS Requirements per MP'!V$19),0)</f>
        <v>0</v>
      </c>
      <c r="Z98" s="166">
        <f>IFERROR(IF($H98="MW",0,('DR_Contracted Energy'!Z98/('DR_Contracted Energy'!Z$130+'DR_Contracted Energy'!Z$131))*'D. RPS Requirements per MP'!W$19),0)</f>
        <v>0</v>
      </c>
      <c r="AA98" s="166">
        <f>IFERROR(IF($H98="MW",0,('DR_Contracted Energy'!AA98/('DR_Contracted Energy'!AA$130+'DR_Contracted Energy'!AA$131))*'D. RPS Requirements per MP'!X$19),0)</f>
        <v>0</v>
      </c>
      <c r="AB98" s="166">
        <f>IFERROR(IF($H98="MW",0,('DR_Contracted Energy'!AB98/('DR_Contracted Energy'!AB$130+'DR_Contracted Energy'!AB$131))*'D. RPS Requirements per MP'!Y$19),0)</f>
        <v>0</v>
      </c>
      <c r="AC98" s="166">
        <f>IFERROR(IF($H98="MW",0,('DR_Contracted Energy'!AC98/('DR_Contracted Energy'!AC$130+'DR_Contracted Energy'!AC$131))*'D. RPS Requirements per MP'!Z$19),0)</f>
        <v>0</v>
      </c>
      <c r="AD98" s="166"/>
      <c r="AE98" s="16" t="str">
        <f t="shared" si="33"/>
        <v>FALSE</v>
      </c>
    </row>
    <row r="99" spans="3:31" ht="28.8" x14ac:dyDescent="0.3">
      <c r="C99" s="7">
        <f t="shared" ref="C99:G99" si="45">C98</f>
        <v>45</v>
      </c>
      <c r="D99" s="146" t="str">
        <f t="shared" si="45"/>
        <v>Distribution Utility 2 (DU2)</v>
      </c>
      <c r="E99" s="146">
        <f t="shared" si="45"/>
        <v>0</v>
      </c>
      <c r="F99" s="108">
        <f t="shared" si="45"/>
        <v>0</v>
      </c>
      <c r="G99">
        <f t="shared" si="45"/>
        <v>0</v>
      </c>
      <c r="H99" s="16" t="str">
        <f>'C. Details of Existing PSAs'!O96</f>
        <v>MWh</v>
      </c>
      <c r="I99" s="166">
        <f>IFERROR(IF($H99="MW",0,('DR_Contracted Energy'!I99/('DR_Contracted Energy'!I$130+'DR_Contracted Energy'!I$131))*'D. RPS Requirements per MP'!F$19),0)</f>
        <v>0</v>
      </c>
      <c r="J99" s="166">
        <f>IFERROR(IF($H99="MW",0,('DR_Contracted Energy'!J99/('DR_Contracted Energy'!J$130+'DR_Contracted Energy'!J$131))*'D. RPS Requirements per MP'!G$19),0)</f>
        <v>0</v>
      </c>
      <c r="K99" s="166">
        <f>IFERROR(IF($H99="MW",0,('DR_Contracted Energy'!K99/('DR_Contracted Energy'!K$130+'DR_Contracted Energy'!K$131))*'D. RPS Requirements per MP'!H$19),0)</f>
        <v>0</v>
      </c>
      <c r="L99" s="166">
        <f>IFERROR(IF($H99="MW",0,('DR_Contracted Energy'!L99/('DR_Contracted Energy'!L$130+'DR_Contracted Energy'!L$131))*'D. RPS Requirements per MP'!I$19),0)</f>
        <v>0</v>
      </c>
      <c r="M99" s="166">
        <f>IFERROR(IF($H99="MW",0,('DR_Contracted Energy'!M99/('DR_Contracted Energy'!M$130+'DR_Contracted Energy'!M$131))*'D. RPS Requirements per MP'!J$19),0)</f>
        <v>0</v>
      </c>
      <c r="N99" s="166">
        <f>IFERROR(IF($H99="MW",0,('DR_Contracted Energy'!N99/('DR_Contracted Energy'!N$130+'DR_Contracted Energy'!N$131))*'D. RPS Requirements per MP'!K$19),0)</f>
        <v>0</v>
      </c>
      <c r="O99" s="166">
        <f>IFERROR(IF($H99="MW",0,('DR_Contracted Energy'!O99/('DR_Contracted Energy'!O$130+'DR_Contracted Energy'!O$131))*'D. RPS Requirements per MP'!L$19),0)</f>
        <v>0</v>
      </c>
      <c r="P99" s="166">
        <f>IFERROR(IF($H99="MW",0,('DR_Contracted Energy'!P99/('DR_Contracted Energy'!P$130+'DR_Contracted Energy'!P$131))*'D. RPS Requirements per MP'!M$19),0)</f>
        <v>0</v>
      </c>
      <c r="Q99" s="166">
        <f>IFERROR(IF($H99="MW",0,('DR_Contracted Energy'!Q99/('DR_Contracted Energy'!Q$130+'DR_Contracted Energy'!Q$131))*'D. RPS Requirements per MP'!N$19),0)</f>
        <v>0</v>
      </c>
      <c r="R99" s="166">
        <f>IFERROR(IF($H99="MW",0,('DR_Contracted Energy'!R99/('DR_Contracted Energy'!R$130+'DR_Contracted Energy'!R$131))*'D. RPS Requirements per MP'!O$19),0)</f>
        <v>0</v>
      </c>
      <c r="S99" s="166">
        <f>IFERROR(IF($H99="MW",0,('DR_Contracted Energy'!S99/('DR_Contracted Energy'!S$130+'DR_Contracted Energy'!S$131))*'D. RPS Requirements per MP'!P$19),0)</f>
        <v>0</v>
      </c>
      <c r="T99" s="166">
        <f>IFERROR(IF($H99="MW",0,('DR_Contracted Energy'!T99/('DR_Contracted Energy'!T$130+'DR_Contracted Energy'!T$131))*'D. RPS Requirements per MP'!Q$19),0)</f>
        <v>0</v>
      </c>
      <c r="U99" s="166">
        <f>IFERROR(IF($H99="MW",0,('DR_Contracted Energy'!U99/('DR_Contracted Energy'!U$130+'DR_Contracted Energy'!U$131))*'D. RPS Requirements per MP'!R$19),0)</f>
        <v>0</v>
      </c>
      <c r="V99" s="166">
        <f>IFERROR(IF($H99="MW",0,('DR_Contracted Energy'!V99/('DR_Contracted Energy'!V$130+'DR_Contracted Energy'!V$131))*'D. RPS Requirements per MP'!S$19),0)</f>
        <v>0</v>
      </c>
      <c r="W99" s="166">
        <f>IFERROR(IF($H99="MW",0,('DR_Contracted Energy'!W99/('DR_Contracted Energy'!W$130+'DR_Contracted Energy'!W$131))*'D. RPS Requirements per MP'!T$19),0)</f>
        <v>0</v>
      </c>
      <c r="X99" s="166">
        <f>IFERROR(IF($H99="MW",0,('DR_Contracted Energy'!X99/('DR_Contracted Energy'!X$130+'DR_Contracted Energy'!X$131))*'D. RPS Requirements per MP'!U$19),0)</f>
        <v>0</v>
      </c>
      <c r="Y99" s="166">
        <f>IFERROR(IF($H99="MW",0,('DR_Contracted Energy'!Y99/('DR_Contracted Energy'!Y$130+'DR_Contracted Energy'!Y$131))*'D. RPS Requirements per MP'!V$19),0)</f>
        <v>0</v>
      </c>
      <c r="Z99" s="166">
        <f>IFERROR(IF($H99="MW",0,('DR_Contracted Energy'!Z99/('DR_Contracted Energy'!Z$130+'DR_Contracted Energy'!Z$131))*'D. RPS Requirements per MP'!W$19),0)</f>
        <v>0</v>
      </c>
      <c r="AA99" s="166">
        <f>IFERROR(IF($H99="MW",0,('DR_Contracted Energy'!AA99/('DR_Contracted Energy'!AA$130+'DR_Contracted Energy'!AA$131))*'D. RPS Requirements per MP'!X$19),0)</f>
        <v>0</v>
      </c>
      <c r="AB99" s="166">
        <f>IFERROR(IF($H99="MW",0,('DR_Contracted Energy'!AB99/('DR_Contracted Energy'!AB$130+'DR_Contracted Energy'!AB$131))*'D. RPS Requirements per MP'!Y$19),0)</f>
        <v>0</v>
      </c>
      <c r="AC99" s="166">
        <f>IFERROR(IF($H99="MW",0,('DR_Contracted Energy'!AC99/('DR_Contracted Energy'!AC$130+'DR_Contracted Energy'!AC$131))*'D. RPS Requirements per MP'!Z$19),0)</f>
        <v>0</v>
      </c>
      <c r="AD99" s="166"/>
      <c r="AE99" s="16" t="str">
        <f t="shared" si="33"/>
        <v>FALSE</v>
      </c>
    </row>
    <row r="100" spans="3:31" ht="28.8" x14ac:dyDescent="0.3">
      <c r="C100" s="7">
        <f>'C. Details of Existing PSAs'!C97</f>
        <v>46</v>
      </c>
      <c r="D100" s="146" t="str">
        <f>'C. Details of Existing PSAs'!D97</f>
        <v>Distribution Utility 2 (DU2)</v>
      </c>
      <c r="E100" s="146">
        <f>'C. Details of Existing PSAs'!E97</f>
        <v>0</v>
      </c>
      <c r="F100" s="108">
        <f>'C. Details of Existing PSAs'!F97</f>
        <v>0</v>
      </c>
      <c r="G100">
        <f>'C. Details of Existing PSAs'!G97</f>
        <v>0</v>
      </c>
      <c r="H100" s="16" t="str">
        <f>'C. Details of Existing PSAs'!O97</f>
        <v>MW</v>
      </c>
      <c r="I100" s="166">
        <f>IFERROR(IF($H100="MW",0,('DR_Contracted Energy'!I100/('DR_Contracted Energy'!I$130+'DR_Contracted Energy'!I$131))*'D. RPS Requirements per MP'!F$19),0)</f>
        <v>0</v>
      </c>
      <c r="J100" s="166">
        <f>IFERROR(IF($H100="MW",0,('DR_Contracted Energy'!J100/('DR_Contracted Energy'!J$130+'DR_Contracted Energy'!J$131))*'D. RPS Requirements per MP'!G$19),0)</f>
        <v>0</v>
      </c>
      <c r="K100" s="166">
        <f>IFERROR(IF($H100="MW",0,('DR_Contracted Energy'!K100/('DR_Contracted Energy'!K$130+'DR_Contracted Energy'!K$131))*'D. RPS Requirements per MP'!H$19),0)</f>
        <v>0</v>
      </c>
      <c r="L100" s="166">
        <f>IFERROR(IF($H100="MW",0,('DR_Contracted Energy'!L100/('DR_Contracted Energy'!L$130+'DR_Contracted Energy'!L$131))*'D. RPS Requirements per MP'!I$19),0)</f>
        <v>0</v>
      </c>
      <c r="M100" s="166">
        <f>IFERROR(IF($H100="MW",0,('DR_Contracted Energy'!M100/('DR_Contracted Energy'!M$130+'DR_Contracted Energy'!M$131))*'D. RPS Requirements per MP'!J$19),0)</f>
        <v>0</v>
      </c>
      <c r="N100" s="166">
        <f>IFERROR(IF($H100="MW",0,('DR_Contracted Energy'!N100/('DR_Contracted Energy'!N$130+'DR_Contracted Energy'!N$131))*'D. RPS Requirements per MP'!K$19),0)</f>
        <v>0</v>
      </c>
      <c r="O100" s="166">
        <f>IFERROR(IF($H100="MW",0,('DR_Contracted Energy'!O100/('DR_Contracted Energy'!O$130+'DR_Contracted Energy'!O$131))*'D. RPS Requirements per MP'!L$19),0)</f>
        <v>0</v>
      </c>
      <c r="P100" s="166">
        <f>IFERROR(IF($H100="MW",0,('DR_Contracted Energy'!P100/('DR_Contracted Energy'!P$130+'DR_Contracted Energy'!P$131))*'D. RPS Requirements per MP'!M$19),0)</f>
        <v>0</v>
      </c>
      <c r="Q100" s="166">
        <f>IFERROR(IF($H100="MW",0,('DR_Contracted Energy'!Q100/('DR_Contracted Energy'!Q$130+'DR_Contracted Energy'!Q$131))*'D. RPS Requirements per MP'!N$19),0)</f>
        <v>0</v>
      </c>
      <c r="R100" s="166">
        <f>IFERROR(IF($H100="MW",0,('DR_Contracted Energy'!R100/('DR_Contracted Energy'!R$130+'DR_Contracted Energy'!R$131))*'D. RPS Requirements per MP'!O$19),0)</f>
        <v>0</v>
      </c>
      <c r="S100" s="166">
        <f>IFERROR(IF($H100="MW",0,('DR_Contracted Energy'!S100/('DR_Contracted Energy'!S$130+'DR_Contracted Energy'!S$131))*'D. RPS Requirements per MP'!P$19),0)</f>
        <v>0</v>
      </c>
      <c r="T100" s="166">
        <f>IFERROR(IF($H100="MW",0,('DR_Contracted Energy'!T100/('DR_Contracted Energy'!T$130+'DR_Contracted Energy'!T$131))*'D. RPS Requirements per MP'!Q$19),0)</f>
        <v>0</v>
      </c>
      <c r="U100" s="166">
        <f>IFERROR(IF($H100="MW",0,('DR_Contracted Energy'!U100/('DR_Contracted Energy'!U$130+'DR_Contracted Energy'!U$131))*'D. RPS Requirements per MP'!R$19),0)</f>
        <v>0</v>
      </c>
      <c r="V100" s="166">
        <f>IFERROR(IF($H100="MW",0,('DR_Contracted Energy'!V100/('DR_Contracted Energy'!V$130+'DR_Contracted Energy'!V$131))*'D. RPS Requirements per MP'!S$19),0)</f>
        <v>0</v>
      </c>
      <c r="W100" s="166">
        <f>IFERROR(IF($H100="MW",0,('DR_Contracted Energy'!W100/('DR_Contracted Energy'!W$130+'DR_Contracted Energy'!W$131))*'D. RPS Requirements per MP'!T$19),0)</f>
        <v>0</v>
      </c>
      <c r="X100" s="166">
        <f>IFERROR(IF($H100="MW",0,('DR_Contracted Energy'!X100/('DR_Contracted Energy'!X$130+'DR_Contracted Energy'!X$131))*'D. RPS Requirements per MP'!U$19),0)</f>
        <v>0</v>
      </c>
      <c r="Y100" s="166">
        <f>IFERROR(IF($H100="MW",0,('DR_Contracted Energy'!Y100/('DR_Contracted Energy'!Y$130+'DR_Contracted Energy'!Y$131))*'D. RPS Requirements per MP'!V$19),0)</f>
        <v>0</v>
      </c>
      <c r="Z100" s="166">
        <f>IFERROR(IF($H100="MW",0,('DR_Contracted Energy'!Z100/('DR_Contracted Energy'!Z$130+'DR_Contracted Energy'!Z$131))*'D. RPS Requirements per MP'!W$19),0)</f>
        <v>0</v>
      </c>
      <c r="AA100" s="166">
        <f>IFERROR(IF($H100="MW",0,('DR_Contracted Energy'!AA100/('DR_Contracted Energy'!AA$130+'DR_Contracted Energy'!AA$131))*'D. RPS Requirements per MP'!X$19),0)</f>
        <v>0</v>
      </c>
      <c r="AB100" s="166">
        <f>IFERROR(IF($H100="MW",0,('DR_Contracted Energy'!AB100/('DR_Contracted Energy'!AB$130+'DR_Contracted Energy'!AB$131))*'D. RPS Requirements per MP'!Y$19),0)</f>
        <v>0</v>
      </c>
      <c r="AC100" s="166">
        <f>IFERROR(IF($H100="MW",0,('DR_Contracted Energy'!AC100/('DR_Contracted Energy'!AC$130+'DR_Contracted Energy'!AC$131))*'D. RPS Requirements per MP'!Z$19),0)</f>
        <v>0</v>
      </c>
      <c r="AD100" s="166"/>
      <c r="AE100" s="16" t="str">
        <f t="shared" si="33"/>
        <v>FALSE</v>
      </c>
    </row>
    <row r="101" spans="3:31" ht="28.8" x14ac:dyDescent="0.3">
      <c r="C101" s="7">
        <f t="shared" ref="C101:G101" si="46">C100</f>
        <v>46</v>
      </c>
      <c r="D101" s="146" t="str">
        <f t="shared" si="46"/>
        <v>Distribution Utility 2 (DU2)</v>
      </c>
      <c r="E101" s="146">
        <f t="shared" si="46"/>
        <v>0</v>
      </c>
      <c r="F101" s="108">
        <f t="shared" si="46"/>
        <v>0</v>
      </c>
      <c r="G101">
        <f t="shared" si="46"/>
        <v>0</v>
      </c>
      <c r="H101" s="16" t="str">
        <f>'C. Details of Existing PSAs'!O98</f>
        <v>MWh</v>
      </c>
      <c r="I101" s="166">
        <f>IFERROR(IF($H101="MW",0,('DR_Contracted Energy'!I101/('DR_Contracted Energy'!I$130+'DR_Contracted Energy'!I$131))*'D. RPS Requirements per MP'!F$19),0)</f>
        <v>0</v>
      </c>
      <c r="J101" s="166">
        <f>IFERROR(IF($H101="MW",0,('DR_Contracted Energy'!J101/('DR_Contracted Energy'!J$130+'DR_Contracted Energy'!J$131))*'D. RPS Requirements per MP'!G$19),0)</f>
        <v>0</v>
      </c>
      <c r="K101" s="166">
        <f>IFERROR(IF($H101="MW",0,('DR_Contracted Energy'!K101/('DR_Contracted Energy'!K$130+'DR_Contracted Energy'!K$131))*'D. RPS Requirements per MP'!H$19),0)</f>
        <v>0</v>
      </c>
      <c r="L101" s="166">
        <f>IFERROR(IF($H101="MW",0,('DR_Contracted Energy'!L101/('DR_Contracted Energy'!L$130+'DR_Contracted Energy'!L$131))*'D. RPS Requirements per MP'!I$19),0)</f>
        <v>0</v>
      </c>
      <c r="M101" s="166">
        <f>IFERROR(IF($H101="MW",0,('DR_Contracted Energy'!M101/('DR_Contracted Energy'!M$130+'DR_Contracted Energy'!M$131))*'D. RPS Requirements per MP'!J$19),0)</f>
        <v>0</v>
      </c>
      <c r="N101" s="166">
        <f>IFERROR(IF($H101="MW",0,('DR_Contracted Energy'!N101/('DR_Contracted Energy'!N$130+'DR_Contracted Energy'!N$131))*'D. RPS Requirements per MP'!K$19),0)</f>
        <v>0</v>
      </c>
      <c r="O101" s="166">
        <f>IFERROR(IF($H101="MW",0,('DR_Contracted Energy'!O101/('DR_Contracted Energy'!O$130+'DR_Contracted Energy'!O$131))*'D. RPS Requirements per MP'!L$19),0)</f>
        <v>0</v>
      </c>
      <c r="P101" s="166">
        <f>IFERROR(IF($H101="MW",0,('DR_Contracted Energy'!P101/('DR_Contracted Energy'!P$130+'DR_Contracted Energy'!P$131))*'D. RPS Requirements per MP'!M$19),0)</f>
        <v>0</v>
      </c>
      <c r="Q101" s="166">
        <f>IFERROR(IF($H101="MW",0,('DR_Contracted Energy'!Q101/('DR_Contracted Energy'!Q$130+'DR_Contracted Energy'!Q$131))*'D. RPS Requirements per MP'!N$19),0)</f>
        <v>0</v>
      </c>
      <c r="R101" s="166">
        <f>IFERROR(IF($H101="MW",0,('DR_Contracted Energy'!R101/('DR_Contracted Energy'!R$130+'DR_Contracted Energy'!R$131))*'D. RPS Requirements per MP'!O$19),0)</f>
        <v>0</v>
      </c>
      <c r="S101" s="166">
        <f>IFERROR(IF($H101="MW",0,('DR_Contracted Energy'!S101/('DR_Contracted Energy'!S$130+'DR_Contracted Energy'!S$131))*'D. RPS Requirements per MP'!P$19),0)</f>
        <v>0</v>
      </c>
      <c r="T101" s="166">
        <f>IFERROR(IF($H101="MW",0,('DR_Contracted Energy'!T101/('DR_Contracted Energy'!T$130+'DR_Contracted Energy'!T$131))*'D. RPS Requirements per MP'!Q$19),0)</f>
        <v>0</v>
      </c>
      <c r="U101" s="166">
        <f>IFERROR(IF($H101="MW",0,('DR_Contracted Energy'!U101/('DR_Contracted Energy'!U$130+'DR_Contracted Energy'!U$131))*'D. RPS Requirements per MP'!R$19),0)</f>
        <v>0</v>
      </c>
      <c r="V101" s="166">
        <f>IFERROR(IF($H101="MW",0,('DR_Contracted Energy'!V101/('DR_Contracted Energy'!V$130+'DR_Contracted Energy'!V$131))*'D. RPS Requirements per MP'!S$19),0)</f>
        <v>0</v>
      </c>
      <c r="W101" s="166">
        <f>IFERROR(IF($H101="MW",0,('DR_Contracted Energy'!W101/('DR_Contracted Energy'!W$130+'DR_Contracted Energy'!W$131))*'D. RPS Requirements per MP'!T$19),0)</f>
        <v>0</v>
      </c>
      <c r="X101" s="166">
        <f>IFERROR(IF($H101="MW",0,('DR_Contracted Energy'!X101/('DR_Contracted Energy'!X$130+'DR_Contracted Energy'!X$131))*'D. RPS Requirements per MP'!U$19),0)</f>
        <v>0</v>
      </c>
      <c r="Y101" s="166">
        <f>IFERROR(IF($H101="MW",0,('DR_Contracted Energy'!Y101/('DR_Contracted Energy'!Y$130+'DR_Contracted Energy'!Y$131))*'D. RPS Requirements per MP'!V$19),0)</f>
        <v>0</v>
      </c>
      <c r="Z101" s="166">
        <f>IFERROR(IF($H101="MW",0,('DR_Contracted Energy'!Z101/('DR_Contracted Energy'!Z$130+'DR_Contracted Energy'!Z$131))*'D. RPS Requirements per MP'!W$19),0)</f>
        <v>0</v>
      </c>
      <c r="AA101" s="166">
        <f>IFERROR(IF($H101="MW",0,('DR_Contracted Energy'!AA101/('DR_Contracted Energy'!AA$130+'DR_Contracted Energy'!AA$131))*'D. RPS Requirements per MP'!X$19),0)</f>
        <v>0</v>
      </c>
      <c r="AB101" s="166">
        <f>IFERROR(IF($H101="MW",0,('DR_Contracted Energy'!AB101/('DR_Contracted Energy'!AB$130+'DR_Contracted Energy'!AB$131))*'D. RPS Requirements per MP'!Y$19),0)</f>
        <v>0</v>
      </c>
      <c r="AC101" s="166">
        <f>IFERROR(IF($H101="MW",0,('DR_Contracted Energy'!AC101/('DR_Contracted Energy'!AC$130+'DR_Contracted Energy'!AC$131))*'D. RPS Requirements per MP'!Z$19),0)</f>
        <v>0</v>
      </c>
      <c r="AD101" s="166"/>
      <c r="AE101" s="16" t="str">
        <f t="shared" si="33"/>
        <v>FALSE</v>
      </c>
    </row>
    <row r="102" spans="3:31" ht="28.8" x14ac:dyDescent="0.3">
      <c r="C102" s="7">
        <f>'C. Details of Existing PSAs'!C99</f>
        <v>47</v>
      </c>
      <c r="D102" s="146" t="str">
        <f>'C. Details of Existing PSAs'!D99</f>
        <v>Distribution Utility 2 (DU2)</v>
      </c>
      <c r="E102" s="146">
        <f>'C. Details of Existing PSAs'!E99</f>
        <v>0</v>
      </c>
      <c r="F102" s="108">
        <f>'C. Details of Existing PSAs'!F99</f>
        <v>0</v>
      </c>
      <c r="G102">
        <f>'C. Details of Existing PSAs'!G99</f>
        <v>0</v>
      </c>
      <c r="H102" s="16" t="str">
        <f>'C. Details of Existing PSAs'!O99</f>
        <v>MW</v>
      </c>
      <c r="I102" s="166">
        <f>IFERROR(IF($H102="MW",0,('DR_Contracted Energy'!I102/('DR_Contracted Energy'!I$130+'DR_Contracted Energy'!I$131))*'D. RPS Requirements per MP'!F$19),0)</f>
        <v>0</v>
      </c>
      <c r="J102" s="166">
        <f>IFERROR(IF($H102="MW",0,('DR_Contracted Energy'!J102/('DR_Contracted Energy'!J$130+'DR_Contracted Energy'!J$131))*'D. RPS Requirements per MP'!G$19),0)</f>
        <v>0</v>
      </c>
      <c r="K102" s="166">
        <f>IFERROR(IF($H102="MW",0,('DR_Contracted Energy'!K102/('DR_Contracted Energy'!K$130+'DR_Contracted Energy'!K$131))*'D. RPS Requirements per MP'!H$19),0)</f>
        <v>0</v>
      </c>
      <c r="L102" s="166">
        <f>IFERROR(IF($H102="MW",0,('DR_Contracted Energy'!L102/('DR_Contracted Energy'!L$130+'DR_Contracted Energy'!L$131))*'D. RPS Requirements per MP'!I$19),0)</f>
        <v>0</v>
      </c>
      <c r="M102" s="166">
        <f>IFERROR(IF($H102="MW",0,('DR_Contracted Energy'!M102/('DR_Contracted Energy'!M$130+'DR_Contracted Energy'!M$131))*'D. RPS Requirements per MP'!J$19),0)</f>
        <v>0</v>
      </c>
      <c r="N102" s="166">
        <f>IFERROR(IF($H102="MW",0,('DR_Contracted Energy'!N102/('DR_Contracted Energy'!N$130+'DR_Contracted Energy'!N$131))*'D. RPS Requirements per MP'!K$19),0)</f>
        <v>0</v>
      </c>
      <c r="O102" s="166">
        <f>IFERROR(IF($H102="MW",0,('DR_Contracted Energy'!O102/('DR_Contracted Energy'!O$130+'DR_Contracted Energy'!O$131))*'D. RPS Requirements per MP'!L$19),0)</f>
        <v>0</v>
      </c>
      <c r="P102" s="166">
        <f>IFERROR(IF($H102="MW",0,('DR_Contracted Energy'!P102/('DR_Contracted Energy'!P$130+'DR_Contracted Energy'!P$131))*'D. RPS Requirements per MP'!M$19),0)</f>
        <v>0</v>
      </c>
      <c r="Q102" s="166">
        <f>IFERROR(IF($H102="MW",0,('DR_Contracted Energy'!Q102/('DR_Contracted Energy'!Q$130+'DR_Contracted Energy'!Q$131))*'D. RPS Requirements per MP'!N$19),0)</f>
        <v>0</v>
      </c>
      <c r="R102" s="166">
        <f>IFERROR(IF($H102="MW",0,('DR_Contracted Energy'!R102/('DR_Contracted Energy'!R$130+'DR_Contracted Energy'!R$131))*'D. RPS Requirements per MP'!O$19),0)</f>
        <v>0</v>
      </c>
      <c r="S102" s="166">
        <f>IFERROR(IF($H102="MW",0,('DR_Contracted Energy'!S102/('DR_Contracted Energy'!S$130+'DR_Contracted Energy'!S$131))*'D. RPS Requirements per MP'!P$19),0)</f>
        <v>0</v>
      </c>
      <c r="T102" s="166">
        <f>IFERROR(IF($H102="MW",0,('DR_Contracted Energy'!T102/('DR_Contracted Energy'!T$130+'DR_Contracted Energy'!T$131))*'D. RPS Requirements per MP'!Q$19),0)</f>
        <v>0</v>
      </c>
      <c r="U102" s="166">
        <f>IFERROR(IF($H102="MW",0,('DR_Contracted Energy'!U102/('DR_Contracted Energy'!U$130+'DR_Contracted Energy'!U$131))*'D. RPS Requirements per MP'!R$19),0)</f>
        <v>0</v>
      </c>
      <c r="V102" s="166">
        <f>IFERROR(IF($H102="MW",0,('DR_Contracted Energy'!V102/('DR_Contracted Energy'!V$130+'DR_Contracted Energy'!V$131))*'D. RPS Requirements per MP'!S$19),0)</f>
        <v>0</v>
      </c>
      <c r="W102" s="166">
        <f>IFERROR(IF($H102="MW",0,('DR_Contracted Energy'!W102/('DR_Contracted Energy'!W$130+'DR_Contracted Energy'!W$131))*'D. RPS Requirements per MP'!T$19),0)</f>
        <v>0</v>
      </c>
      <c r="X102" s="166">
        <f>IFERROR(IF($H102="MW",0,('DR_Contracted Energy'!X102/('DR_Contracted Energy'!X$130+'DR_Contracted Energy'!X$131))*'D. RPS Requirements per MP'!U$19),0)</f>
        <v>0</v>
      </c>
      <c r="Y102" s="166">
        <f>IFERROR(IF($H102="MW",0,('DR_Contracted Energy'!Y102/('DR_Contracted Energy'!Y$130+'DR_Contracted Energy'!Y$131))*'D. RPS Requirements per MP'!V$19),0)</f>
        <v>0</v>
      </c>
      <c r="Z102" s="166">
        <f>IFERROR(IF($H102="MW",0,('DR_Contracted Energy'!Z102/('DR_Contracted Energy'!Z$130+'DR_Contracted Energy'!Z$131))*'D. RPS Requirements per MP'!W$19),0)</f>
        <v>0</v>
      </c>
      <c r="AA102" s="166">
        <f>IFERROR(IF($H102="MW",0,('DR_Contracted Energy'!AA102/('DR_Contracted Energy'!AA$130+'DR_Contracted Energy'!AA$131))*'D. RPS Requirements per MP'!X$19),0)</f>
        <v>0</v>
      </c>
      <c r="AB102" s="166">
        <f>IFERROR(IF($H102="MW",0,('DR_Contracted Energy'!AB102/('DR_Contracted Energy'!AB$130+'DR_Contracted Energy'!AB$131))*'D. RPS Requirements per MP'!Y$19),0)</f>
        <v>0</v>
      </c>
      <c r="AC102" s="166">
        <f>IFERROR(IF($H102="MW",0,('DR_Contracted Energy'!AC102/('DR_Contracted Energy'!AC$130+'DR_Contracted Energy'!AC$131))*'D. RPS Requirements per MP'!Z$19),0)</f>
        <v>0</v>
      </c>
      <c r="AD102" s="166"/>
      <c r="AE102" s="16" t="str">
        <f t="shared" si="33"/>
        <v>FALSE</v>
      </c>
    </row>
    <row r="103" spans="3:31" ht="28.8" x14ac:dyDescent="0.3">
      <c r="C103" s="7">
        <f t="shared" ref="C103:G103" si="47">C102</f>
        <v>47</v>
      </c>
      <c r="D103" s="146" t="str">
        <f t="shared" si="47"/>
        <v>Distribution Utility 2 (DU2)</v>
      </c>
      <c r="E103" s="146">
        <f t="shared" si="47"/>
        <v>0</v>
      </c>
      <c r="F103" s="108">
        <f t="shared" si="47"/>
        <v>0</v>
      </c>
      <c r="G103">
        <f t="shared" si="47"/>
        <v>0</v>
      </c>
      <c r="H103" s="16" t="str">
        <f>'C. Details of Existing PSAs'!O100</f>
        <v>MWh</v>
      </c>
      <c r="I103" s="166">
        <f>IFERROR(IF($H103="MW",0,('DR_Contracted Energy'!I103/('DR_Contracted Energy'!I$130+'DR_Contracted Energy'!I$131))*'D. RPS Requirements per MP'!F$19),0)</f>
        <v>0</v>
      </c>
      <c r="J103" s="166">
        <f>IFERROR(IF($H103="MW",0,('DR_Contracted Energy'!J103/('DR_Contracted Energy'!J$130+'DR_Contracted Energy'!J$131))*'D. RPS Requirements per MP'!G$19),0)</f>
        <v>0</v>
      </c>
      <c r="K103" s="166">
        <f>IFERROR(IF($H103="MW",0,('DR_Contracted Energy'!K103/('DR_Contracted Energy'!K$130+'DR_Contracted Energy'!K$131))*'D. RPS Requirements per MP'!H$19),0)</f>
        <v>0</v>
      </c>
      <c r="L103" s="166">
        <f>IFERROR(IF($H103="MW",0,('DR_Contracted Energy'!L103/('DR_Contracted Energy'!L$130+'DR_Contracted Energy'!L$131))*'D. RPS Requirements per MP'!I$19),0)</f>
        <v>0</v>
      </c>
      <c r="M103" s="166">
        <f>IFERROR(IF($H103="MW",0,('DR_Contracted Energy'!M103/('DR_Contracted Energy'!M$130+'DR_Contracted Energy'!M$131))*'D. RPS Requirements per MP'!J$19),0)</f>
        <v>0</v>
      </c>
      <c r="N103" s="166">
        <f>IFERROR(IF($H103="MW",0,('DR_Contracted Energy'!N103/('DR_Contracted Energy'!N$130+'DR_Contracted Energy'!N$131))*'D. RPS Requirements per MP'!K$19),0)</f>
        <v>0</v>
      </c>
      <c r="O103" s="166">
        <f>IFERROR(IF($H103="MW",0,('DR_Contracted Energy'!O103/('DR_Contracted Energy'!O$130+'DR_Contracted Energy'!O$131))*'D. RPS Requirements per MP'!L$19),0)</f>
        <v>0</v>
      </c>
      <c r="P103" s="166">
        <f>IFERROR(IF($H103="MW",0,('DR_Contracted Energy'!P103/('DR_Contracted Energy'!P$130+'DR_Contracted Energy'!P$131))*'D. RPS Requirements per MP'!M$19),0)</f>
        <v>0</v>
      </c>
      <c r="Q103" s="166">
        <f>IFERROR(IF($H103="MW",0,('DR_Contracted Energy'!Q103/('DR_Contracted Energy'!Q$130+'DR_Contracted Energy'!Q$131))*'D. RPS Requirements per MP'!N$19),0)</f>
        <v>0</v>
      </c>
      <c r="R103" s="166">
        <f>IFERROR(IF($H103="MW",0,('DR_Contracted Energy'!R103/('DR_Contracted Energy'!R$130+'DR_Contracted Energy'!R$131))*'D. RPS Requirements per MP'!O$19),0)</f>
        <v>0</v>
      </c>
      <c r="S103" s="166">
        <f>IFERROR(IF($H103="MW",0,('DR_Contracted Energy'!S103/('DR_Contracted Energy'!S$130+'DR_Contracted Energy'!S$131))*'D. RPS Requirements per MP'!P$19),0)</f>
        <v>0</v>
      </c>
      <c r="T103" s="166">
        <f>IFERROR(IF($H103="MW",0,('DR_Contracted Energy'!T103/('DR_Contracted Energy'!T$130+'DR_Contracted Energy'!T$131))*'D. RPS Requirements per MP'!Q$19),0)</f>
        <v>0</v>
      </c>
      <c r="U103" s="166">
        <f>IFERROR(IF($H103="MW",0,('DR_Contracted Energy'!U103/('DR_Contracted Energy'!U$130+'DR_Contracted Energy'!U$131))*'D. RPS Requirements per MP'!R$19),0)</f>
        <v>0</v>
      </c>
      <c r="V103" s="166">
        <f>IFERROR(IF($H103="MW",0,('DR_Contracted Energy'!V103/('DR_Contracted Energy'!V$130+'DR_Contracted Energy'!V$131))*'D. RPS Requirements per MP'!S$19),0)</f>
        <v>0</v>
      </c>
      <c r="W103" s="166">
        <f>IFERROR(IF($H103="MW",0,('DR_Contracted Energy'!W103/('DR_Contracted Energy'!W$130+'DR_Contracted Energy'!W$131))*'D. RPS Requirements per MP'!T$19),0)</f>
        <v>0</v>
      </c>
      <c r="X103" s="166">
        <f>IFERROR(IF($H103="MW",0,('DR_Contracted Energy'!X103/('DR_Contracted Energy'!X$130+'DR_Contracted Energy'!X$131))*'D. RPS Requirements per MP'!U$19),0)</f>
        <v>0</v>
      </c>
      <c r="Y103" s="166">
        <f>IFERROR(IF($H103="MW",0,('DR_Contracted Energy'!Y103/('DR_Contracted Energy'!Y$130+'DR_Contracted Energy'!Y$131))*'D. RPS Requirements per MP'!V$19),0)</f>
        <v>0</v>
      </c>
      <c r="Z103" s="166">
        <f>IFERROR(IF($H103="MW",0,('DR_Contracted Energy'!Z103/('DR_Contracted Energy'!Z$130+'DR_Contracted Energy'!Z$131))*'D. RPS Requirements per MP'!W$19),0)</f>
        <v>0</v>
      </c>
      <c r="AA103" s="166">
        <f>IFERROR(IF($H103="MW",0,('DR_Contracted Energy'!AA103/('DR_Contracted Energy'!AA$130+'DR_Contracted Energy'!AA$131))*'D. RPS Requirements per MP'!X$19),0)</f>
        <v>0</v>
      </c>
      <c r="AB103" s="166">
        <f>IFERROR(IF($H103="MW",0,('DR_Contracted Energy'!AB103/('DR_Contracted Energy'!AB$130+'DR_Contracted Energy'!AB$131))*'D. RPS Requirements per MP'!Y$19),0)</f>
        <v>0</v>
      </c>
      <c r="AC103" s="166">
        <f>IFERROR(IF($H103="MW",0,('DR_Contracted Energy'!AC103/('DR_Contracted Energy'!AC$130+'DR_Contracted Energy'!AC$131))*'D. RPS Requirements per MP'!Z$19),0)</f>
        <v>0</v>
      </c>
      <c r="AD103" s="166"/>
      <c r="AE103" s="16" t="str">
        <f t="shared" si="33"/>
        <v>FALSE</v>
      </c>
    </row>
    <row r="104" spans="3:31" ht="28.8" x14ac:dyDescent="0.3">
      <c r="C104" s="7">
        <f>'C. Details of Existing PSAs'!C101</f>
        <v>48</v>
      </c>
      <c r="D104" s="146" t="str">
        <f>'C. Details of Existing PSAs'!D101</f>
        <v>Distribution Utility 2 (DU2)</v>
      </c>
      <c r="E104" s="146">
        <f>'C. Details of Existing PSAs'!E101</f>
        <v>0</v>
      </c>
      <c r="F104" s="108">
        <f>'C. Details of Existing PSAs'!F101</f>
        <v>0</v>
      </c>
      <c r="G104">
        <f>'C. Details of Existing PSAs'!G101</f>
        <v>0</v>
      </c>
      <c r="H104" s="16" t="str">
        <f>'C. Details of Existing PSAs'!O101</f>
        <v>MW</v>
      </c>
      <c r="I104" s="166">
        <f>IFERROR(IF($H104="MW",0,('DR_Contracted Energy'!I104/('DR_Contracted Energy'!I$130+'DR_Contracted Energy'!I$131))*'D. RPS Requirements per MP'!F$19),0)</f>
        <v>0</v>
      </c>
      <c r="J104" s="166">
        <f>IFERROR(IF($H104="MW",0,('DR_Contracted Energy'!J104/('DR_Contracted Energy'!J$130+'DR_Contracted Energy'!J$131))*'D. RPS Requirements per MP'!G$19),0)</f>
        <v>0</v>
      </c>
      <c r="K104" s="166">
        <f>IFERROR(IF($H104="MW",0,('DR_Contracted Energy'!K104/('DR_Contracted Energy'!K$130+'DR_Contracted Energy'!K$131))*'D. RPS Requirements per MP'!H$19),0)</f>
        <v>0</v>
      </c>
      <c r="L104" s="166">
        <f>IFERROR(IF($H104="MW",0,('DR_Contracted Energy'!L104/('DR_Contracted Energy'!L$130+'DR_Contracted Energy'!L$131))*'D. RPS Requirements per MP'!I$19),0)</f>
        <v>0</v>
      </c>
      <c r="M104" s="166">
        <f>IFERROR(IF($H104="MW",0,('DR_Contracted Energy'!M104/('DR_Contracted Energy'!M$130+'DR_Contracted Energy'!M$131))*'D. RPS Requirements per MP'!J$19),0)</f>
        <v>0</v>
      </c>
      <c r="N104" s="166">
        <f>IFERROR(IF($H104="MW",0,('DR_Contracted Energy'!N104/('DR_Contracted Energy'!N$130+'DR_Contracted Energy'!N$131))*'D. RPS Requirements per MP'!K$19),0)</f>
        <v>0</v>
      </c>
      <c r="O104" s="166">
        <f>IFERROR(IF($H104="MW",0,('DR_Contracted Energy'!O104/('DR_Contracted Energy'!O$130+'DR_Contracted Energy'!O$131))*'D. RPS Requirements per MP'!L$19),0)</f>
        <v>0</v>
      </c>
      <c r="P104" s="166">
        <f>IFERROR(IF($H104="MW",0,('DR_Contracted Energy'!P104/('DR_Contracted Energy'!P$130+'DR_Contracted Energy'!P$131))*'D. RPS Requirements per MP'!M$19),0)</f>
        <v>0</v>
      </c>
      <c r="Q104" s="166">
        <f>IFERROR(IF($H104="MW",0,('DR_Contracted Energy'!Q104/('DR_Contracted Energy'!Q$130+'DR_Contracted Energy'!Q$131))*'D. RPS Requirements per MP'!N$19),0)</f>
        <v>0</v>
      </c>
      <c r="R104" s="166">
        <f>IFERROR(IF($H104="MW",0,('DR_Contracted Energy'!R104/('DR_Contracted Energy'!R$130+'DR_Contracted Energy'!R$131))*'D. RPS Requirements per MP'!O$19),0)</f>
        <v>0</v>
      </c>
      <c r="S104" s="166">
        <f>IFERROR(IF($H104="MW",0,('DR_Contracted Energy'!S104/('DR_Contracted Energy'!S$130+'DR_Contracted Energy'!S$131))*'D. RPS Requirements per MP'!P$19),0)</f>
        <v>0</v>
      </c>
      <c r="T104" s="166">
        <f>IFERROR(IF($H104="MW",0,('DR_Contracted Energy'!T104/('DR_Contracted Energy'!T$130+'DR_Contracted Energy'!T$131))*'D. RPS Requirements per MP'!Q$19),0)</f>
        <v>0</v>
      </c>
      <c r="U104" s="166">
        <f>IFERROR(IF($H104="MW",0,('DR_Contracted Energy'!U104/('DR_Contracted Energy'!U$130+'DR_Contracted Energy'!U$131))*'D. RPS Requirements per MP'!R$19),0)</f>
        <v>0</v>
      </c>
      <c r="V104" s="166">
        <f>IFERROR(IF($H104="MW",0,('DR_Contracted Energy'!V104/('DR_Contracted Energy'!V$130+'DR_Contracted Energy'!V$131))*'D. RPS Requirements per MP'!S$19),0)</f>
        <v>0</v>
      </c>
      <c r="W104" s="166">
        <f>IFERROR(IF($H104="MW",0,('DR_Contracted Energy'!W104/('DR_Contracted Energy'!W$130+'DR_Contracted Energy'!W$131))*'D. RPS Requirements per MP'!T$19),0)</f>
        <v>0</v>
      </c>
      <c r="X104" s="166">
        <f>IFERROR(IF($H104="MW",0,('DR_Contracted Energy'!X104/('DR_Contracted Energy'!X$130+'DR_Contracted Energy'!X$131))*'D. RPS Requirements per MP'!U$19),0)</f>
        <v>0</v>
      </c>
      <c r="Y104" s="166">
        <f>IFERROR(IF($H104="MW",0,('DR_Contracted Energy'!Y104/('DR_Contracted Energy'!Y$130+'DR_Contracted Energy'!Y$131))*'D. RPS Requirements per MP'!V$19),0)</f>
        <v>0</v>
      </c>
      <c r="Z104" s="166">
        <f>IFERROR(IF($H104="MW",0,('DR_Contracted Energy'!Z104/('DR_Contracted Energy'!Z$130+'DR_Contracted Energy'!Z$131))*'D. RPS Requirements per MP'!W$19),0)</f>
        <v>0</v>
      </c>
      <c r="AA104" s="166">
        <f>IFERROR(IF($H104="MW",0,('DR_Contracted Energy'!AA104/('DR_Contracted Energy'!AA$130+'DR_Contracted Energy'!AA$131))*'D. RPS Requirements per MP'!X$19),0)</f>
        <v>0</v>
      </c>
      <c r="AB104" s="166">
        <f>IFERROR(IF($H104="MW",0,('DR_Contracted Energy'!AB104/('DR_Contracted Energy'!AB$130+'DR_Contracted Energy'!AB$131))*'D. RPS Requirements per MP'!Y$19),0)</f>
        <v>0</v>
      </c>
      <c r="AC104" s="166">
        <f>IFERROR(IF($H104="MW",0,('DR_Contracted Energy'!AC104/('DR_Contracted Energy'!AC$130+'DR_Contracted Energy'!AC$131))*'D. RPS Requirements per MP'!Z$19),0)</f>
        <v>0</v>
      </c>
      <c r="AD104" s="166"/>
      <c r="AE104" s="16" t="str">
        <f t="shared" si="33"/>
        <v>FALSE</v>
      </c>
    </row>
    <row r="105" spans="3:31" ht="28.8" x14ac:dyDescent="0.3">
      <c r="C105" s="7">
        <f t="shared" ref="C105:G105" si="48">C104</f>
        <v>48</v>
      </c>
      <c r="D105" s="146" t="str">
        <f t="shared" si="48"/>
        <v>Distribution Utility 2 (DU2)</v>
      </c>
      <c r="E105" s="146">
        <f t="shared" si="48"/>
        <v>0</v>
      </c>
      <c r="F105" s="108">
        <f t="shared" si="48"/>
        <v>0</v>
      </c>
      <c r="G105">
        <f t="shared" si="48"/>
        <v>0</v>
      </c>
      <c r="H105" s="16" t="str">
        <f>'C. Details of Existing PSAs'!O102</f>
        <v>MWh</v>
      </c>
      <c r="I105" s="166">
        <f>IFERROR(IF($H105="MW",0,('DR_Contracted Energy'!I105/('DR_Contracted Energy'!I$130+'DR_Contracted Energy'!I$131))*'D. RPS Requirements per MP'!F$19),0)</f>
        <v>0</v>
      </c>
      <c r="J105" s="166">
        <f>IFERROR(IF($H105="MW",0,('DR_Contracted Energy'!J105/('DR_Contracted Energy'!J$130+'DR_Contracted Energy'!J$131))*'D. RPS Requirements per MP'!G$19),0)</f>
        <v>0</v>
      </c>
      <c r="K105" s="166">
        <f>IFERROR(IF($H105="MW",0,('DR_Contracted Energy'!K105/('DR_Contracted Energy'!K$130+'DR_Contracted Energy'!K$131))*'D. RPS Requirements per MP'!H$19),0)</f>
        <v>0</v>
      </c>
      <c r="L105" s="166">
        <f>IFERROR(IF($H105="MW",0,('DR_Contracted Energy'!L105/('DR_Contracted Energy'!L$130+'DR_Contracted Energy'!L$131))*'D. RPS Requirements per MP'!I$19),0)</f>
        <v>0</v>
      </c>
      <c r="M105" s="166">
        <f>IFERROR(IF($H105="MW",0,('DR_Contracted Energy'!M105/('DR_Contracted Energy'!M$130+'DR_Contracted Energy'!M$131))*'D. RPS Requirements per MP'!J$19),0)</f>
        <v>0</v>
      </c>
      <c r="N105" s="166">
        <f>IFERROR(IF($H105="MW",0,('DR_Contracted Energy'!N105/('DR_Contracted Energy'!N$130+'DR_Contracted Energy'!N$131))*'D. RPS Requirements per MP'!K$19),0)</f>
        <v>0</v>
      </c>
      <c r="O105" s="166">
        <f>IFERROR(IF($H105="MW",0,('DR_Contracted Energy'!O105/('DR_Contracted Energy'!O$130+'DR_Contracted Energy'!O$131))*'D. RPS Requirements per MP'!L$19),0)</f>
        <v>0</v>
      </c>
      <c r="P105" s="166">
        <f>IFERROR(IF($H105="MW",0,('DR_Contracted Energy'!P105/('DR_Contracted Energy'!P$130+'DR_Contracted Energy'!P$131))*'D. RPS Requirements per MP'!M$19),0)</f>
        <v>0</v>
      </c>
      <c r="Q105" s="166">
        <f>IFERROR(IF($H105="MW",0,('DR_Contracted Energy'!Q105/('DR_Contracted Energy'!Q$130+'DR_Contracted Energy'!Q$131))*'D. RPS Requirements per MP'!N$19),0)</f>
        <v>0</v>
      </c>
      <c r="R105" s="166">
        <f>IFERROR(IF($H105="MW",0,('DR_Contracted Energy'!R105/('DR_Contracted Energy'!R$130+'DR_Contracted Energy'!R$131))*'D. RPS Requirements per MP'!O$19),0)</f>
        <v>0</v>
      </c>
      <c r="S105" s="166">
        <f>IFERROR(IF($H105="MW",0,('DR_Contracted Energy'!S105/('DR_Contracted Energy'!S$130+'DR_Contracted Energy'!S$131))*'D. RPS Requirements per MP'!P$19),0)</f>
        <v>0</v>
      </c>
      <c r="T105" s="166">
        <f>IFERROR(IF($H105="MW",0,('DR_Contracted Energy'!T105/('DR_Contracted Energy'!T$130+'DR_Contracted Energy'!T$131))*'D. RPS Requirements per MP'!Q$19),0)</f>
        <v>0</v>
      </c>
      <c r="U105" s="166">
        <f>IFERROR(IF($H105="MW",0,('DR_Contracted Energy'!U105/('DR_Contracted Energy'!U$130+'DR_Contracted Energy'!U$131))*'D. RPS Requirements per MP'!R$19),0)</f>
        <v>0</v>
      </c>
      <c r="V105" s="166">
        <f>IFERROR(IF($H105="MW",0,('DR_Contracted Energy'!V105/('DR_Contracted Energy'!V$130+'DR_Contracted Energy'!V$131))*'D. RPS Requirements per MP'!S$19),0)</f>
        <v>0</v>
      </c>
      <c r="W105" s="166">
        <f>IFERROR(IF($H105="MW",0,('DR_Contracted Energy'!W105/('DR_Contracted Energy'!W$130+'DR_Contracted Energy'!W$131))*'D. RPS Requirements per MP'!T$19),0)</f>
        <v>0</v>
      </c>
      <c r="X105" s="166">
        <f>IFERROR(IF($H105="MW",0,('DR_Contracted Energy'!X105/('DR_Contracted Energy'!X$130+'DR_Contracted Energy'!X$131))*'D. RPS Requirements per MP'!U$19),0)</f>
        <v>0</v>
      </c>
      <c r="Y105" s="166">
        <f>IFERROR(IF($H105="MW",0,('DR_Contracted Energy'!Y105/('DR_Contracted Energy'!Y$130+'DR_Contracted Energy'!Y$131))*'D. RPS Requirements per MP'!V$19),0)</f>
        <v>0</v>
      </c>
      <c r="Z105" s="166">
        <f>IFERROR(IF($H105="MW",0,('DR_Contracted Energy'!Z105/('DR_Contracted Energy'!Z$130+'DR_Contracted Energy'!Z$131))*'D. RPS Requirements per MP'!W$19),0)</f>
        <v>0</v>
      </c>
      <c r="AA105" s="166">
        <f>IFERROR(IF($H105="MW",0,('DR_Contracted Energy'!AA105/('DR_Contracted Energy'!AA$130+'DR_Contracted Energy'!AA$131))*'D. RPS Requirements per MP'!X$19),0)</f>
        <v>0</v>
      </c>
      <c r="AB105" s="166">
        <f>IFERROR(IF($H105="MW",0,('DR_Contracted Energy'!AB105/('DR_Contracted Energy'!AB$130+'DR_Contracted Energy'!AB$131))*'D. RPS Requirements per MP'!Y$19),0)</f>
        <v>0</v>
      </c>
      <c r="AC105" s="166">
        <f>IFERROR(IF($H105="MW",0,('DR_Contracted Energy'!AC105/('DR_Contracted Energy'!AC$130+'DR_Contracted Energy'!AC$131))*'D. RPS Requirements per MP'!Z$19),0)</f>
        <v>0</v>
      </c>
      <c r="AD105" s="166"/>
      <c r="AE105" s="16" t="str">
        <f t="shared" si="33"/>
        <v>FALSE</v>
      </c>
    </row>
    <row r="106" spans="3:31" ht="28.8" x14ac:dyDescent="0.3">
      <c r="C106" s="7">
        <f>'C. Details of Existing PSAs'!C103</f>
        <v>49</v>
      </c>
      <c r="D106" s="146" t="str">
        <f>'C. Details of Existing PSAs'!D103</f>
        <v>Distribution Utility 2 (DU2)</v>
      </c>
      <c r="E106" s="146">
        <f>'C. Details of Existing PSAs'!E103</f>
        <v>0</v>
      </c>
      <c r="F106" s="108">
        <f>'C. Details of Existing PSAs'!F103</f>
        <v>0</v>
      </c>
      <c r="G106">
        <f>'C. Details of Existing PSAs'!G103</f>
        <v>0</v>
      </c>
      <c r="H106" s="16" t="str">
        <f>'C. Details of Existing PSAs'!O103</f>
        <v>MW</v>
      </c>
      <c r="I106" s="166">
        <f>IFERROR(IF($H106="MW",0,('DR_Contracted Energy'!I106/('DR_Contracted Energy'!I$130+'DR_Contracted Energy'!I$131))*'D. RPS Requirements per MP'!F$19),0)</f>
        <v>0</v>
      </c>
      <c r="J106" s="166">
        <f>IFERROR(IF($H106="MW",0,('DR_Contracted Energy'!J106/('DR_Contracted Energy'!J$130+'DR_Contracted Energy'!J$131))*'D. RPS Requirements per MP'!G$19),0)</f>
        <v>0</v>
      </c>
      <c r="K106" s="166">
        <f>IFERROR(IF($H106="MW",0,('DR_Contracted Energy'!K106/('DR_Contracted Energy'!K$130+'DR_Contracted Energy'!K$131))*'D. RPS Requirements per MP'!H$19),0)</f>
        <v>0</v>
      </c>
      <c r="L106" s="166">
        <f>IFERROR(IF($H106="MW",0,('DR_Contracted Energy'!L106/('DR_Contracted Energy'!L$130+'DR_Contracted Energy'!L$131))*'D. RPS Requirements per MP'!I$19),0)</f>
        <v>0</v>
      </c>
      <c r="M106" s="166">
        <f>IFERROR(IF($H106="MW",0,('DR_Contracted Energy'!M106/('DR_Contracted Energy'!M$130+'DR_Contracted Energy'!M$131))*'D. RPS Requirements per MP'!J$19),0)</f>
        <v>0</v>
      </c>
      <c r="N106" s="166">
        <f>IFERROR(IF($H106="MW",0,('DR_Contracted Energy'!N106/('DR_Contracted Energy'!N$130+'DR_Contracted Energy'!N$131))*'D. RPS Requirements per MP'!K$19),0)</f>
        <v>0</v>
      </c>
      <c r="O106" s="166">
        <f>IFERROR(IF($H106="MW",0,('DR_Contracted Energy'!O106/('DR_Contracted Energy'!O$130+'DR_Contracted Energy'!O$131))*'D. RPS Requirements per MP'!L$19),0)</f>
        <v>0</v>
      </c>
      <c r="P106" s="166">
        <f>IFERROR(IF($H106="MW",0,('DR_Contracted Energy'!P106/('DR_Contracted Energy'!P$130+'DR_Contracted Energy'!P$131))*'D. RPS Requirements per MP'!M$19),0)</f>
        <v>0</v>
      </c>
      <c r="Q106" s="166">
        <f>IFERROR(IF($H106="MW",0,('DR_Contracted Energy'!Q106/('DR_Contracted Energy'!Q$130+'DR_Contracted Energy'!Q$131))*'D. RPS Requirements per MP'!N$19),0)</f>
        <v>0</v>
      </c>
      <c r="R106" s="166">
        <f>IFERROR(IF($H106="MW",0,('DR_Contracted Energy'!R106/('DR_Contracted Energy'!R$130+'DR_Contracted Energy'!R$131))*'D. RPS Requirements per MP'!O$19),0)</f>
        <v>0</v>
      </c>
      <c r="S106" s="166">
        <f>IFERROR(IF($H106="MW",0,('DR_Contracted Energy'!S106/('DR_Contracted Energy'!S$130+'DR_Contracted Energy'!S$131))*'D. RPS Requirements per MP'!P$19),0)</f>
        <v>0</v>
      </c>
      <c r="T106" s="166">
        <f>IFERROR(IF($H106="MW",0,('DR_Contracted Energy'!T106/('DR_Contracted Energy'!T$130+'DR_Contracted Energy'!T$131))*'D. RPS Requirements per MP'!Q$19),0)</f>
        <v>0</v>
      </c>
      <c r="U106" s="166">
        <f>IFERROR(IF($H106="MW",0,('DR_Contracted Energy'!U106/('DR_Contracted Energy'!U$130+'DR_Contracted Energy'!U$131))*'D. RPS Requirements per MP'!R$19),0)</f>
        <v>0</v>
      </c>
      <c r="V106" s="166">
        <f>IFERROR(IF($H106="MW",0,('DR_Contracted Energy'!V106/('DR_Contracted Energy'!V$130+'DR_Contracted Energy'!V$131))*'D. RPS Requirements per MP'!S$19),0)</f>
        <v>0</v>
      </c>
      <c r="W106" s="166">
        <f>IFERROR(IF($H106="MW",0,('DR_Contracted Energy'!W106/('DR_Contracted Energy'!W$130+'DR_Contracted Energy'!W$131))*'D. RPS Requirements per MP'!T$19),0)</f>
        <v>0</v>
      </c>
      <c r="X106" s="166">
        <f>IFERROR(IF($H106="MW",0,('DR_Contracted Energy'!X106/('DR_Contracted Energy'!X$130+'DR_Contracted Energy'!X$131))*'D. RPS Requirements per MP'!U$19),0)</f>
        <v>0</v>
      </c>
      <c r="Y106" s="166">
        <f>IFERROR(IF($H106="MW",0,('DR_Contracted Energy'!Y106/('DR_Contracted Energy'!Y$130+'DR_Contracted Energy'!Y$131))*'D. RPS Requirements per MP'!V$19),0)</f>
        <v>0</v>
      </c>
      <c r="Z106" s="166">
        <f>IFERROR(IF($H106="MW",0,('DR_Contracted Energy'!Z106/('DR_Contracted Energy'!Z$130+'DR_Contracted Energy'!Z$131))*'D. RPS Requirements per MP'!W$19),0)</f>
        <v>0</v>
      </c>
      <c r="AA106" s="166">
        <f>IFERROR(IF($H106="MW",0,('DR_Contracted Energy'!AA106/('DR_Contracted Energy'!AA$130+'DR_Contracted Energy'!AA$131))*'D. RPS Requirements per MP'!X$19),0)</f>
        <v>0</v>
      </c>
      <c r="AB106" s="166">
        <f>IFERROR(IF($H106="MW",0,('DR_Contracted Energy'!AB106/('DR_Contracted Energy'!AB$130+'DR_Contracted Energy'!AB$131))*'D. RPS Requirements per MP'!Y$19),0)</f>
        <v>0</v>
      </c>
      <c r="AC106" s="166">
        <f>IFERROR(IF($H106="MW",0,('DR_Contracted Energy'!AC106/('DR_Contracted Energy'!AC$130+'DR_Contracted Energy'!AC$131))*'D. RPS Requirements per MP'!Z$19),0)</f>
        <v>0</v>
      </c>
      <c r="AD106" s="166"/>
      <c r="AE106" s="16" t="str">
        <f t="shared" si="33"/>
        <v>FALSE</v>
      </c>
    </row>
    <row r="107" spans="3:31" ht="28.8" x14ac:dyDescent="0.3">
      <c r="C107" s="7">
        <f t="shared" ref="C107:G107" si="49">C106</f>
        <v>49</v>
      </c>
      <c r="D107" s="146" t="str">
        <f t="shared" si="49"/>
        <v>Distribution Utility 2 (DU2)</v>
      </c>
      <c r="E107" s="146">
        <f t="shared" si="49"/>
        <v>0</v>
      </c>
      <c r="F107" s="108">
        <f t="shared" si="49"/>
        <v>0</v>
      </c>
      <c r="G107">
        <f t="shared" si="49"/>
        <v>0</v>
      </c>
      <c r="H107" s="16" t="str">
        <f>'C. Details of Existing PSAs'!O104</f>
        <v>MWh</v>
      </c>
      <c r="I107" s="166">
        <f>IFERROR(IF($H107="MW",0,('DR_Contracted Energy'!I107/('DR_Contracted Energy'!I$130+'DR_Contracted Energy'!I$131))*'D. RPS Requirements per MP'!F$19),0)</f>
        <v>0</v>
      </c>
      <c r="J107" s="166">
        <f>IFERROR(IF($H107="MW",0,('DR_Contracted Energy'!J107/('DR_Contracted Energy'!J$130+'DR_Contracted Energy'!J$131))*'D. RPS Requirements per MP'!G$19),0)</f>
        <v>0</v>
      </c>
      <c r="K107" s="166">
        <f>IFERROR(IF($H107="MW",0,('DR_Contracted Energy'!K107/('DR_Contracted Energy'!K$130+'DR_Contracted Energy'!K$131))*'D. RPS Requirements per MP'!H$19),0)</f>
        <v>0</v>
      </c>
      <c r="L107" s="166">
        <f>IFERROR(IF($H107="MW",0,('DR_Contracted Energy'!L107/('DR_Contracted Energy'!L$130+'DR_Contracted Energy'!L$131))*'D. RPS Requirements per MP'!I$19),0)</f>
        <v>0</v>
      </c>
      <c r="M107" s="166">
        <f>IFERROR(IF($H107="MW",0,('DR_Contracted Energy'!M107/('DR_Contracted Energy'!M$130+'DR_Contracted Energy'!M$131))*'D. RPS Requirements per MP'!J$19),0)</f>
        <v>0</v>
      </c>
      <c r="N107" s="166">
        <f>IFERROR(IF($H107="MW",0,('DR_Contracted Energy'!N107/('DR_Contracted Energy'!N$130+'DR_Contracted Energy'!N$131))*'D. RPS Requirements per MP'!K$19),0)</f>
        <v>0</v>
      </c>
      <c r="O107" s="166">
        <f>IFERROR(IF($H107="MW",0,('DR_Contracted Energy'!O107/('DR_Contracted Energy'!O$130+'DR_Contracted Energy'!O$131))*'D. RPS Requirements per MP'!L$19),0)</f>
        <v>0</v>
      </c>
      <c r="P107" s="166">
        <f>IFERROR(IF($H107="MW",0,('DR_Contracted Energy'!P107/('DR_Contracted Energy'!P$130+'DR_Contracted Energy'!P$131))*'D. RPS Requirements per MP'!M$19),0)</f>
        <v>0</v>
      </c>
      <c r="Q107" s="166">
        <f>IFERROR(IF($H107="MW",0,('DR_Contracted Energy'!Q107/('DR_Contracted Energy'!Q$130+'DR_Contracted Energy'!Q$131))*'D. RPS Requirements per MP'!N$19),0)</f>
        <v>0</v>
      </c>
      <c r="R107" s="166">
        <f>IFERROR(IF($H107="MW",0,('DR_Contracted Energy'!R107/('DR_Contracted Energy'!R$130+'DR_Contracted Energy'!R$131))*'D. RPS Requirements per MP'!O$19),0)</f>
        <v>0</v>
      </c>
      <c r="S107" s="166">
        <f>IFERROR(IF($H107="MW",0,('DR_Contracted Energy'!S107/('DR_Contracted Energy'!S$130+'DR_Contracted Energy'!S$131))*'D. RPS Requirements per MP'!P$19),0)</f>
        <v>0</v>
      </c>
      <c r="T107" s="166">
        <f>IFERROR(IF($H107="MW",0,('DR_Contracted Energy'!T107/('DR_Contracted Energy'!T$130+'DR_Contracted Energy'!T$131))*'D. RPS Requirements per MP'!Q$19),0)</f>
        <v>0</v>
      </c>
      <c r="U107" s="166">
        <f>IFERROR(IF($H107="MW",0,('DR_Contracted Energy'!U107/('DR_Contracted Energy'!U$130+'DR_Contracted Energy'!U$131))*'D. RPS Requirements per MP'!R$19),0)</f>
        <v>0</v>
      </c>
      <c r="V107" s="166">
        <f>IFERROR(IF($H107="MW",0,('DR_Contracted Energy'!V107/('DR_Contracted Energy'!V$130+'DR_Contracted Energy'!V$131))*'D. RPS Requirements per MP'!S$19),0)</f>
        <v>0</v>
      </c>
      <c r="W107" s="166">
        <f>IFERROR(IF($H107="MW",0,('DR_Contracted Energy'!W107/('DR_Contracted Energy'!W$130+'DR_Contracted Energy'!W$131))*'D. RPS Requirements per MP'!T$19),0)</f>
        <v>0</v>
      </c>
      <c r="X107" s="166">
        <f>IFERROR(IF($H107="MW",0,('DR_Contracted Energy'!X107/('DR_Contracted Energy'!X$130+'DR_Contracted Energy'!X$131))*'D. RPS Requirements per MP'!U$19),0)</f>
        <v>0</v>
      </c>
      <c r="Y107" s="166">
        <f>IFERROR(IF($H107="MW",0,('DR_Contracted Energy'!Y107/('DR_Contracted Energy'!Y$130+'DR_Contracted Energy'!Y$131))*'D. RPS Requirements per MP'!V$19),0)</f>
        <v>0</v>
      </c>
      <c r="Z107" s="166">
        <f>IFERROR(IF($H107="MW",0,('DR_Contracted Energy'!Z107/('DR_Contracted Energy'!Z$130+'DR_Contracted Energy'!Z$131))*'D. RPS Requirements per MP'!W$19),0)</f>
        <v>0</v>
      </c>
      <c r="AA107" s="166">
        <f>IFERROR(IF($H107="MW",0,('DR_Contracted Energy'!AA107/('DR_Contracted Energy'!AA$130+'DR_Contracted Energy'!AA$131))*'D. RPS Requirements per MP'!X$19),0)</f>
        <v>0</v>
      </c>
      <c r="AB107" s="166">
        <f>IFERROR(IF($H107="MW",0,('DR_Contracted Energy'!AB107/('DR_Contracted Energy'!AB$130+'DR_Contracted Energy'!AB$131))*'D. RPS Requirements per MP'!Y$19),0)</f>
        <v>0</v>
      </c>
      <c r="AC107" s="166">
        <f>IFERROR(IF($H107="MW",0,('DR_Contracted Energy'!AC107/('DR_Contracted Energy'!AC$130+'DR_Contracted Energy'!AC$131))*'D. RPS Requirements per MP'!Z$19),0)</f>
        <v>0</v>
      </c>
      <c r="AD107" s="166"/>
      <c r="AE107" s="16" t="str">
        <f t="shared" si="33"/>
        <v>FALSE</v>
      </c>
    </row>
    <row r="108" spans="3:31" ht="28.8" x14ac:dyDescent="0.3">
      <c r="C108" s="7">
        <f>'C. Details of Existing PSAs'!C105</f>
        <v>50</v>
      </c>
      <c r="D108" s="146" t="str">
        <f>'C. Details of Existing PSAs'!D105</f>
        <v>Distribution Utility 2 (DU2)</v>
      </c>
      <c r="E108" s="146">
        <f>'C. Details of Existing PSAs'!E105</f>
        <v>0</v>
      </c>
      <c r="F108" s="108">
        <f>'C. Details of Existing PSAs'!F105</f>
        <v>0</v>
      </c>
      <c r="G108">
        <f>'C. Details of Existing PSAs'!G105</f>
        <v>0</v>
      </c>
      <c r="H108" s="16" t="str">
        <f>'C. Details of Existing PSAs'!O105</f>
        <v>MW</v>
      </c>
      <c r="I108" s="166">
        <f>IFERROR(IF($H108="MW",0,('DR_Contracted Energy'!I108/('DR_Contracted Energy'!I$130+'DR_Contracted Energy'!I$131))*'D. RPS Requirements per MP'!F$19),0)</f>
        <v>0</v>
      </c>
      <c r="J108" s="166">
        <f>IFERROR(IF($H108="MW",0,('DR_Contracted Energy'!J108/('DR_Contracted Energy'!J$130+'DR_Contracted Energy'!J$131))*'D. RPS Requirements per MP'!G$19),0)</f>
        <v>0</v>
      </c>
      <c r="K108" s="166">
        <f>IFERROR(IF($H108="MW",0,('DR_Contracted Energy'!K108/('DR_Contracted Energy'!K$130+'DR_Contracted Energy'!K$131))*'D. RPS Requirements per MP'!H$19),0)</f>
        <v>0</v>
      </c>
      <c r="L108" s="166">
        <f>IFERROR(IF($H108="MW",0,('DR_Contracted Energy'!L108/('DR_Contracted Energy'!L$130+'DR_Contracted Energy'!L$131))*'D. RPS Requirements per MP'!I$19),0)</f>
        <v>0</v>
      </c>
      <c r="M108" s="166">
        <f>IFERROR(IF($H108="MW",0,('DR_Contracted Energy'!M108/('DR_Contracted Energy'!M$130+'DR_Contracted Energy'!M$131))*'D. RPS Requirements per MP'!J$19),0)</f>
        <v>0</v>
      </c>
      <c r="N108" s="166">
        <f>IFERROR(IF($H108="MW",0,('DR_Contracted Energy'!N108/('DR_Contracted Energy'!N$130+'DR_Contracted Energy'!N$131))*'D. RPS Requirements per MP'!K$19),0)</f>
        <v>0</v>
      </c>
      <c r="O108" s="166">
        <f>IFERROR(IF($H108="MW",0,('DR_Contracted Energy'!O108/('DR_Contracted Energy'!O$130+'DR_Contracted Energy'!O$131))*'D. RPS Requirements per MP'!L$19),0)</f>
        <v>0</v>
      </c>
      <c r="P108" s="166">
        <f>IFERROR(IF($H108="MW",0,('DR_Contracted Energy'!P108/('DR_Contracted Energy'!P$130+'DR_Contracted Energy'!P$131))*'D. RPS Requirements per MP'!M$19),0)</f>
        <v>0</v>
      </c>
      <c r="Q108" s="166">
        <f>IFERROR(IF($H108="MW",0,('DR_Contracted Energy'!Q108/('DR_Contracted Energy'!Q$130+'DR_Contracted Energy'!Q$131))*'D. RPS Requirements per MP'!N$19),0)</f>
        <v>0</v>
      </c>
      <c r="R108" s="166">
        <f>IFERROR(IF($H108="MW",0,('DR_Contracted Energy'!R108/('DR_Contracted Energy'!R$130+'DR_Contracted Energy'!R$131))*'D. RPS Requirements per MP'!O$19),0)</f>
        <v>0</v>
      </c>
      <c r="S108" s="166">
        <f>IFERROR(IF($H108="MW",0,('DR_Contracted Energy'!S108/('DR_Contracted Energy'!S$130+'DR_Contracted Energy'!S$131))*'D. RPS Requirements per MP'!P$19),0)</f>
        <v>0</v>
      </c>
      <c r="T108" s="166">
        <f>IFERROR(IF($H108="MW",0,('DR_Contracted Energy'!T108/('DR_Contracted Energy'!T$130+'DR_Contracted Energy'!T$131))*'D. RPS Requirements per MP'!Q$19),0)</f>
        <v>0</v>
      </c>
      <c r="U108" s="166">
        <f>IFERROR(IF($H108="MW",0,('DR_Contracted Energy'!U108/('DR_Contracted Energy'!U$130+'DR_Contracted Energy'!U$131))*'D. RPS Requirements per MP'!R$19),0)</f>
        <v>0</v>
      </c>
      <c r="V108" s="166">
        <f>IFERROR(IF($H108="MW",0,('DR_Contracted Energy'!V108/('DR_Contracted Energy'!V$130+'DR_Contracted Energy'!V$131))*'D. RPS Requirements per MP'!S$19),0)</f>
        <v>0</v>
      </c>
      <c r="W108" s="166">
        <f>IFERROR(IF($H108="MW",0,('DR_Contracted Energy'!W108/('DR_Contracted Energy'!W$130+'DR_Contracted Energy'!W$131))*'D. RPS Requirements per MP'!T$19),0)</f>
        <v>0</v>
      </c>
      <c r="X108" s="166">
        <f>IFERROR(IF($H108="MW",0,('DR_Contracted Energy'!X108/('DR_Contracted Energy'!X$130+'DR_Contracted Energy'!X$131))*'D. RPS Requirements per MP'!U$19),0)</f>
        <v>0</v>
      </c>
      <c r="Y108" s="166">
        <f>IFERROR(IF($H108="MW",0,('DR_Contracted Energy'!Y108/('DR_Contracted Energy'!Y$130+'DR_Contracted Energy'!Y$131))*'D. RPS Requirements per MP'!V$19),0)</f>
        <v>0</v>
      </c>
      <c r="Z108" s="166">
        <f>IFERROR(IF($H108="MW",0,('DR_Contracted Energy'!Z108/('DR_Contracted Energy'!Z$130+'DR_Contracted Energy'!Z$131))*'D. RPS Requirements per MP'!W$19),0)</f>
        <v>0</v>
      </c>
      <c r="AA108" s="166">
        <f>IFERROR(IF($H108="MW",0,('DR_Contracted Energy'!AA108/('DR_Contracted Energy'!AA$130+'DR_Contracted Energy'!AA$131))*'D. RPS Requirements per MP'!X$19),0)</f>
        <v>0</v>
      </c>
      <c r="AB108" s="166">
        <f>IFERROR(IF($H108="MW",0,('DR_Contracted Energy'!AB108/('DR_Contracted Energy'!AB$130+'DR_Contracted Energy'!AB$131))*'D. RPS Requirements per MP'!Y$19),0)</f>
        <v>0</v>
      </c>
      <c r="AC108" s="166">
        <f>IFERROR(IF($H108="MW",0,('DR_Contracted Energy'!AC108/('DR_Contracted Energy'!AC$130+'DR_Contracted Energy'!AC$131))*'D. RPS Requirements per MP'!Z$19),0)</f>
        <v>0</v>
      </c>
      <c r="AD108" s="166"/>
      <c r="AE108" s="16" t="str">
        <f t="shared" si="33"/>
        <v>FALSE</v>
      </c>
    </row>
    <row r="109" spans="3:31" ht="28.8" x14ac:dyDescent="0.3">
      <c r="C109" s="7">
        <f t="shared" ref="C109:G109" si="50">C108</f>
        <v>50</v>
      </c>
      <c r="D109" s="146" t="str">
        <f t="shared" si="50"/>
        <v>Distribution Utility 2 (DU2)</v>
      </c>
      <c r="E109" s="146">
        <f t="shared" si="50"/>
        <v>0</v>
      </c>
      <c r="F109" s="108">
        <f t="shared" si="50"/>
        <v>0</v>
      </c>
      <c r="G109">
        <f t="shared" si="50"/>
        <v>0</v>
      </c>
      <c r="H109" s="16" t="str">
        <f>'C. Details of Existing PSAs'!O106</f>
        <v>MWh</v>
      </c>
      <c r="I109" s="166">
        <f>IFERROR(IF($H109="MW",0,('DR_Contracted Energy'!I109/('DR_Contracted Energy'!I$130+'DR_Contracted Energy'!I$131))*'D. RPS Requirements per MP'!F$19),0)</f>
        <v>0</v>
      </c>
      <c r="J109" s="166">
        <f>IFERROR(IF($H109="MW",0,('DR_Contracted Energy'!J109/('DR_Contracted Energy'!J$130+'DR_Contracted Energy'!J$131))*'D. RPS Requirements per MP'!G$19),0)</f>
        <v>0</v>
      </c>
      <c r="K109" s="166">
        <f>IFERROR(IF($H109="MW",0,('DR_Contracted Energy'!K109/('DR_Contracted Energy'!K$130+'DR_Contracted Energy'!K$131))*'D. RPS Requirements per MP'!H$19),0)</f>
        <v>0</v>
      </c>
      <c r="L109" s="166">
        <f>IFERROR(IF($H109="MW",0,('DR_Contracted Energy'!L109/('DR_Contracted Energy'!L$130+'DR_Contracted Energy'!L$131))*'D. RPS Requirements per MP'!I$19),0)</f>
        <v>0</v>
      </c>
      <c r="M109" s="166">
        <f>IFERROR(IF($H109="MW",0,('DR_Contracted Energy'!M109/('DR_Contracted Energy'!M$130+'DR_Contracted Energy'!M$131))*'D. RPS Requirements per MP'!J$19),0)</f>
        <v>0</v>
      </c>
      <c r="N109" s="166">
        <f>IFERROR(IF($H109="MW",0,('DR_Contracted Energy'!N109/('DR_Contracted Energy'!N$130+'DR_Contracted Energy'!N$131))*'D. RPS Requirements per MP'!K$19),0)</f>
        <v>0</v>
      </c>
      <c r="O109" s="166">
        <f>IFERROR(IF($H109="MW",0,('DR_Contracted Energy'!O109/('DR_Contracted Energy'!O$130+'DR_Contracted Energy'!O$131))*'D. RPS Requirements per MP'!L$19),0)</f>
        <v>0</v>
      </c>
      <c r="P109" s="166">
        <f>IFERROR(IF($H109="MW",0,('DR_Contracted Energy'!P109/('DR_Contracted Energy'!P$130+'DR_Contracted Energy'!P$131))*'D. RPS Requirements per MP'!M$19),0)</f>
        <v>0</v>
      </c>
      <c r="Q109" s="166">
        <f>IFERROR(IF($H109="MW",0,('DR_Contracted Energy'!Q109/('DR_Contracted Energy'!Q$130+'DR_Contracted Energy'!Q$131))*'D. RPS Requirements per MP'!N$19),0)</f>
        <v>0</v>
      </c>
      <c r="R109" s="166">
        <f>IFERROR(IF($H109="MW",0,('DR_Contracted Energy'!R109/('DR_Contracted Energy'!R$130+'DR_Contracted Energy'!R$131))*'D. RPS Requirements per MP'!O$19),0)</f>
        <v>0</v>
      </c>
      <c r="S109" s="166">
        <f>IFERROR(IF($H109="MW",0,('DR_Contracted Energy'!S109/('DR_Contracted Energy'!S$130+'DR_Contracted Energy'!S$131))*'D. RPS Requirements per MP'!P$19),0)</f>
        <v>0</v>
      </c>
      <c r="T109" s="166">
        <f>IFERROR(IF($H109="MW",0,('DR_Contracted Energy'!T109/('DR_Contracted Energy'!T$130+'DR_Contracted Energy'!T$131))*'D. RPS Requirements per MP'!Q$19),0)</f>
        <v>0</v>
      </c>
      <c r="U109" s="166">
        <f>IFERROR(IF($H109="MW",0,('DR_Contracted Energy'!U109/('DR_Contracted Energy'!U$130+'DR_Contracted Energy'!U$131))*'D. RPS Requirements per MP'!R$19),0)</f>
        <v>0</v>
      </c>
      <c r="V109" s="166">
        <f>IFERROR(IF($H109="MW",0,('DR_Contracted Energy'!V109/('DR_Contracted Energy'!V$130+'DR_Contracted Energy'!V$131))*'D. RPS Requirements per MP'!S$19),0)</f>
        <v>0</v>
      </c>
      <c r="W109" s="166">
        <f>IFERROR(IF($H109="MW",0,('DR_Contracted Energy'!W109/('DR_Contracted Energy'!W$130+'DR_Contracted Energy'!W$131))*'D. RPS Requirements per MP'!T$19),0)</f>
        <v>0</v>
      </c>
      <c r="X109" s="166">
        <f>IFERROR(IF($H109="MW",0,('DR_Contracted Energy'!X109/('DR_Contracted Energy'!X$130+'DR_Contracted Energy'!X$131))*'D. RPS Requirements per MP'!U$19),0)</f>
        <v>0</v>
      </c>
      <c r="Y109" s="166">
        <f>IFERROR(IF($H109="MW",0,('DR_Contracted Energy'!Y109/('DR_Contracted Energy'!Y$130+'DR_Contracted Energy'!Y$131))*'D. RPS Requirements per MP'!V$19),0)</f>
        <v>0</v>
      </c>
      <c r="Z109" s="166">
        <f>IFERROR(IF($H109="MW",0,('DR_Contracted Energy'!Z109/('DR_Contracted Energy'!Z$130+'DR_Contracted Energy'!Z$131))*'D. RPS Requirements per MP'!W$19),0)</f>
        <v>0</v>
      </c>
      <c r="AA109" s="166">
        <f>IFERROR(IF($H109="MW",0,('DR_Contracted Energy'!AA109/('DR_Contracted Energy'!AA$130+'DR_Contracted Energy'!AA$131))*'D. RPS Requirements per MP'!X$19),0)</f>
        <v>0</v>
      </c>
      <c r="AB109" s="166">
        <f>IFERROR(IF($H109="MW",0,('DR_Contracted Energy'!AB109/('DR_Contracted Energy'!AB$130+'DR_Contracted Energy'!AB$131))*'D. RPS Requirements per MP'!Y$19),0)</f>
        <v>0</v>
      </c>
      <c r="AC109" s="166">
        <f>IFERROR(IF($H109="MW",0,('DR_Contracted Energy'!AC109/('DR_Contracted Energy'!AC$130+'DR_Contracted Energy'!AC$131))*'D. RPS Requirements per MP'!Z$19),0)</f>
        <v>0</v>
      </c>
      <c r="AD109" s="166"/>
      <c r="AE109" s="16" t="str">
        <f t="shared" si="33"/>
        <v>FALSE</v>
      </c>
    </row>
    <row r="110" spans="3:31" ht="28.8" x14ac:dyDescent="0.3">
      <c r="C110" s="7">
        <f>'C. Details of Existing PSAs'!C107</f>
        <v>51</v>
      </c>
      <c r="D110" s="146" t="str">
        <f>'C. Details of Existing PSAs'!D107</f>
        <v>Distribution Utility 2 (DU2)</v>
      </c>
      <c r="E110" s="146">
        <f>'C. Details of Existing PSAs'!E107</f>
        <v>0</v>
      </c>
      <c r="F110" s="108">
        <f>'C. Details of Existing PSAs'!F107</f>
        <v>0</v>
      </c>
      <c r="G110">
        <f>'C. Details of Existing PSAs'!G107</f>
        <v>0</v>
      </c>
      <c r="H110" s="16" t="str">
        <f>'C. Details of Existing PSAs'!O107</f>
        <v>MW</v>
      </c>
      <c r="I110" s="166">
        <f>IFERROR(IF($H110="MW",0,('DR_Contracted Energy'!I110/('DR_Contracted Energy'!I$130+'DR_Contracted Energy'!I$131))*'D. RPS Requirements per MP'!F$19),0)</f>
        <v>0</v>
      </c>
      <c r="J110" s="166">
        <f>IFERROR(IF($H110="MW",0,('DR_Contracted Energy'!J110/('DR_Contracted Energy'!J$130+'DR_Contracted Energy'!J$131))*'D. RPS Requirements per MP'!G$19),0)</f>
        <v>0</v>
      </c>
      <c r="K110" s="166">
        <f>IFERROR(IF($H110="MW",0,('DR_Contracted Energy'!K110/('DR_Contracted Energy'!K$130+'DR_Contracted Energy'!K$131))*'D. RPS Requirements per MP'!H$19),0)</f>
        <v>0</v>
      </c>
      <c r="L110" s="166">
        <f>IFERROR(IF($H110="MW",0,('DR_Contracted Energy'!L110/('DR_Contracted Energy'!L$130+'DR_Contracted Energy'!L$131))*'D. RPS Requirements per MP'!I$19),0)</f>
        <v>0</v>
      </c>
      <c r="M110" s="166">
        <f>IFERROR(IF($H110="MW",0,('DR_Contracted Energy'!M110/('DR_Contracted Energy'!M$130+'DR_Contracted Energy'!M$131))*'D. RPS Requirements per MP'!J$19),0)</f>
        <v>0</v>
      </c>
      <c r="N110" s="166">
        <f>IFERROR(IF($H110="MW",0,('DR_Contracted Energy'!N110/('DR_Contracted Energy'!N$130+'DR_Contracted Energy'!N$131))*'D. RPS Requirements per MP'!K$19),0)</f>
        <v>0</v>
      </c>
      <c r="O110" s="166">
        <f>IFERROR(IF($H110="MW",0,('DR_Contracted Energy'!O110/('DR_Contracted Energy'!O$130+'DR_Contracted Energy'!O$131))*'D. RPS Requirements per MP'!L$19),0)</f>
        <v>0</v>
      </c>
      <c r="P110" s="166">
        <f>IFERROR(IF($H110="MW",0,('DR_Contracted Energy'!P110/('DR_Contracted Energy'!P$130+'DR_Contracted Energy'!P$131))*'D. RPS Requirements per MP'!M$19),0)</f>
        <v>0</v>
      </c>
      <c r="Q110" s="166">
        <f>IFERROR(IF($H110="MW",0,('DR_Contracted Energy'!Q110/('DR_Contracted Energy'!Q$130+'DR_Contracted Energy'!Q$131))*'D. RPS Requirements per MP'!N$19),0)</f>
        <v>0</v>
      </c>
      <c r="R110" s="166">
        <f>IFERROR(IF($H110="MW",0,('DR_Contracted Energy'!R110/('DR_Contracted Energy'!R$130+'DR_Contracted Energy'!R$131))*'D. RPS Requirements per MP'!O$19),0)</f>
        <v>0</v>
      </c>
      <c r="S110" s="166">
        <f>IFERROR(IF($H110="MW",0,('DR_Contracted Energy'!S110/('DR_Contracted Energy'!S$130+'DR_Contracted Energy'!S$131))*'D. RPS Requirements per MP'!P$19),0)</f>
        <v>0</v>
      </c>
      <c r="T110" s="166">
        <f>IFERROR(IF($H110="MW",0,('DR_Contracted Energy'!T110/('DR_Contracted Energy'!T$130+'DR_Contracted Energy'!T$131))*'D. RPS Requirements per MP'!Q$19),0)</f>
        <v>0</v>
      </c>
      <c r="U110" s="166">
        <f>IFERROR(IF($H110="MW",0,('DR_Contracted Energy'!U110/('DR_Contracted Energy'!U$130+'DR_Contracted Energy'!U$131))*'D. RPS Requirements per MP'!R$19),0)</f>
        <v>0</v>
      </c>
      <c r="V110" s="166">
        <f>IFERROR(IF($H110="MW",0,('DR_Contracted Energy'!V110/('DR_Contracted Energy'!V$130+'DR_Contracted Energy'!V$131))*'D. RPS Requirements per MP'!S$19),0)</f>
        <v>0</v>
      </c>
      <c r="W110" s="166">
        <f>IFERROR(IF($H110="MW",0,('DR_Contracted Energy'!W110/('DR_Contracted Energy'!W$130+'DR_Contracted Energy'!W$131))*'D. RPS Requirements per MP'!T$19),0)</f>
        <v>0</v>
      </c>
      <c r="X110" s="166">
        <f>IFERROR(IF($H110="MW",0,('DR_Contracted Energy'!X110/('DR_Contracted Energy'!X$130+'DR_Contracted Energy'!X$131))*'D. RPS Requirements per MP'!U$19),0)</f>
        <v>0</v>
      </c>
      <c r="Y110" s="166">
        <f>IFERROR(IF($H110="MW",0,('DR_Contracted Energy'!Y110/('DR_Contracted Energy'!Y$130+'DR_Contracted Energy'!Y$131))*'D. RPS Requirements per MP'!V$19),0)</f>
        <v>0</v>
      </c>
      <c r="Z110" s="166">
        <f>IFERROR(IF($H110="MW",0,('DR_Contracted Energy'!Z110/('DR_Contracted Energy'!Z$130+'DR_Contracted Energy'!Z$131))*'D. RPS Requirements per MP'!W$19),0)</f>
        <v>0</v>
      </c>
      <c r="AA110" s="166">
        <f>IFERROR(IF($H110="MW",0,('DR_Contracted Energy'!AA110/('DR_Contracted Energy'!AA$130+'DR_Contracted Energy'!AA$131))*'D. RPS Requirements per MP'!X$19),0)</f>
        <v>0</v>
      </c>
      <c r="AB110" s="166">
        <f>IFERROR(IF($H110="MW",0,('DR_Contracted Energy'!AB110/('DR_Contracted Energy'!AB$130+'DR_Contracted Energy'!AB$131))*'D. RPS Requirements per MP'!Y$19),0)</f>
        <v>0</v>
      </c>
      <c r="AC110" s="166">
        <f>IFERROR(IF($H110="MW",0,('DR_Contracted Energy'!AC110/('DR_Contracted Energy'!AC$130+'DR_Contracted Energy'!AC$131))*'D. RPS Requirements per MP'!Z$19),0)</f>
        <v>0</v>
      </c>
      <c r="AD110" s="166"/>
      <c r="AE110" s="16" t="str">
        <f t="shared" si="33"/>
        <v>FALSE</v>
      </c>
    </row>
    <row r="111" spans="3:31" ht="28.8" x14ac:dyDescent="0.3">
      <c r="C111" s="7">
        <f t="shared" ref="C111:G111" si="51">C110</f>
        <v>51</v>
      </c>
      <c r="D111" s="146" t="str">
        <f t="shared" si="51"/>
        <v>Distribution Utility 2 (DU2)</v>
      </c>
      <c r="E111" s="146">
        <f t="shared" si="51"/>
        <v>0</v>
      </c>
      <c r="F111" s="108">
        <f t="shared" si="51"/>
        <v>0</v>
      </c>
      <c r="G111">
        <f t="shared" si="51"/>
        <v>0</v>
      </c>
      <c r="H111" s="16" t="str">
        <f>'C. Details of Existing PSAs'!O108</f>
        <v>MWh</v>
      </c>
      <c r="I111" s="166">
        <f>IFERROR(IF($H111="MW",0,('DR_Contracted Energy'!I111/('DR_Contracted Energy'!I$130+'DR_Contracted Energy'!I$131))*'D. RPS Requirements per MP'!F$19),0)</f>
        <v>0</v>
      </c>
      <c r="J111" s="166">
        <f>IFERROR(IF($H111="MW",0,('DR_Contracted Energy'!J111/('DR_Contracted Energy'!J$130+'DR_Contracted Energy'!J$131))*'D. RPS Requirements per MP'!G$19),0)</f>
        <v>0</v>
      </c>
      <c r="K111" s="166">
        <f>IFERROR(IF($H111="MW",0,('DR_Contracted Energy'!K111/('DR_Contracted Energy'!K$130+'DR_Contracted Energy'!K$131))*'D. RPS Requirements per MP'!H$19),0)</f>
        <v>0</v>
      </c>
      <c r="L111" s="166">
        <f>IFERROR(IF($H111="MW",0,('DR_Contracted Energy'!L111/('DR_Contracted Energy'!L$130+'DR_Contracted Energy'!L$131))*'D. RPS Requirements per MP'!I$19),0)</f>
        <v>0</v>
      </c>
      <c r="M111" s="166">
        <f>IFERROR(IF($H111="MW",0,('DR_Contracted Energy'!M111/('DR_Contracted Energy'!M$130+'DR_Contracted Energy'!M$131))*'D. RPS Requirements per MP'!J$19),0)</f>
        <v>0</v>
      </c>
      <c r="N111" s="166">
        <f>IFERROR(IF($H111="MW",0,('DR_Contracted Energy'!N111/('DR_Contracted Energy'!N$130+'DR_Contracted Energy'!N$131))*'D. RPS Requirements per MP'!K$19),0)</f>
        <v>0</v>
      </c>
      <c r="O111" s="166">
        <f>IFERROR(IF($H111="MW",0,('DR_Contracted Energy'!O111/('DR_Contracted Energy'!O$130+'DR_Contracted Energy'!O$131))*'D. RPS Requirements per MP'!L$19),0)</f>
        <v>0</v>
      </c>
      <c r="P111" s="166">
        <f>IFERROR(IF($H111="MW",0,('DR_Contracted Energy'!P111/('DR_Contracted Energy'!P$130+'DR_Contracted Energy'!P$131))*'D. RPS Requirements per MP'!M$19),0)</f>
        <v>0</v>
      </c>
      <c r="Q111" s="166">
        <f>IFERROR(IF($H111="MW",0,('DR_Contracted Energy'!Q111/('DR_Contracted Energy'!Q$130+'DR_Contracted Energy'!Q$131))*'D. RPS Requirements per MP'!N$19),0)</f>
        <v>0</v>
      </c>
      <c r="R111" s="166">
        <f>IFERROR(IF($H111="MW",0,('DR_Contracted Energy'!R111/('DR_Contracted Energy'!R$130+'DR_Contracted Energy'!R$131))*'D. RPS Requirements per MP'!O$19),0)</f>
        <v>0</v>
      </c>
      <c r="S111" s="166">
        <f>IFERROR(IF($H111="MW",0,('DR_Contracted Energy'!S111/('DR_Contracted Energy'!S$130+'DR_Contracted Energy'!S$131))*'D. RPS Requirements per MP'!P$19),0)</f>
        <v>0</v>
      </c>
      <c r="T111" s="166">
        <f>IFERROR(IF($H111="MW",0,('DR_Contracted Energy'!T111/('DR_Contracted Energy'!T$130+'DR_Contracted Energy'!T$131))*'D. RPS Requirements per MP'!Q$19),0)</f>
        <v>0</v>
      </c>
      <c r="U111" s="166">
        <f>IFERROR(IF($H111="MW",0,('DR_Contracted Energy'!U111/('DR_Contracted Energy'!U$130+'DR_Contracted Energy'!U$131))*'D. RPS Requirements per MP'!R$19),0)</f>
        <v>0</v>
      </c>
      <c r="V111" s="166">
        <f>IFERROR(IF($H111="MW",0,('DR_Contracted Energy'!V111/('DR_Contracted Energy'!V$130+'DR_Contracted Energy'!V$131))*'D. RPS Requirements per MP'!S$19),0)</f>
        <v>0</v>
      </c>
      <c r="W111" s="166">
        <f>IFERROR(IF($H111="MW",0,('DR_Contracted Energy'!W111/('DR_Contracted Energy'!W$130+'DR_Contracted Energy'!W$131))*'D. RPS Requirements per MP'!T$19),0)</f>
        <v>0</v>
      </c>
      <c r="X111" s="166">
        <f>IFERROR(IF($H111="MW",0,('DR_Contracted Energy'!X111/('DR_Contracted Energy'!X$130+'DR_Contracted Energy'!X$131))*'D. RPS Requirements per MP'!U$19),0)</f>
        <v>0</v>
      </c>
      <c r="Y111" s="166">
        <f>IFERROR(IF($H111="MW",0,('DR_Contracted Energy'!Y111/('DR_Contracted Energy'!Y$130+'DR_Contracted Energy'!Y$131))*'D. RPS Requirements per MP'!V$19),0)</f>
        <v>0</v>
      </c>
      <c r="Z111" s="166">
        <f>IFERROR(IF($H111="MW",0,('DR_Contracted Energy'!Z111/('DR_Contracted Energy'!Z$130+'DR_Contracted Energy'!Z$131))*'D. RPS Requirements per MP'!W$19),0)</f>
        <v>0</v>
      </c>
      <c r="AA111" s="166">
        <f>IFERROR(IF($H111="MW",0,('DR_Contracted Energy'!AA111/('DR_Contracted Energy'!AA$130+'DR_Contracted Energy'!AA$131))*'D. RPS Requirements per MP'!X$19),0)</f>
        <v>0</v>
      </c>
      <c r="AB111" s="166">
        <f>IFERROR(IF($H111="MW",0,('DR_Contracted Energy'!AB111/('DR_Contracted Energy'!AB$130+'DR_Contracted Energy'!AB$131))*'D. RPS Requirements per MP'!Y$19),0)</f>
        <v>0</v>
      </c>
      <c r="AC111" s="166">
        <f>IFERROR(IF($H111="MW",0,('DR_Contracted Energy'!AC111/('DR_Contracted Energy'!AC$130+'DR_Contracted Energy'!AC$131))*'D. RPS Requirements per MP'!Z$19),0)</f>
        <v>0</v>
      </c>
      <c r="AD111" s="166"/>
      <c r="AE111" s="16" t="str">
        <f t="shared" si="33"/>
        <v>FALSE</v>
      </c>
    </row>
    <row r="112" spans="3:31" ht="28.8" x14ac:dyDescent="0.3">
      <c r="C112" s="7">
        <f>'C. Details of Existing PSAs'!C109</f>
        <v>52</v>
      </c>
      <c r="D112" s="146" t="str">
        <f>'C. Details of Existing PSAs'!D109</f>
        <v>Distribution Utility 2 (DU2)</v>
      </c>
      <c r="E112" s="146">
        <f>'C. Details of Existing PSAs'!E109</f>
        <v>0</v>
      </c>
      <c r="F112" s="108">
        <f>'C. Details of Existing PSAs'!F109</f>
        <v>0</v>
      </c>
      <c r="G112">
        <f>'C. Details of Existing PSAs'!G109</f>
        <v>0</v>
      </c>
      <c r="H112" s="16" t="str">
        <f>'C. Details of Existing PSAs'!O109</f>
        <v>MW</v>
      </c>
      <c r="I112" s="166">
        <f>IFERROR(IF($H112="MW",0,('DR_Contracted Energy'!I112/('DR_Contracted Energy'!I$130+'DR_Contracted Energy'!I$131))*'D. RPS Requirements per MP'!F$19),0)</f>
        <v>0</v>
      </c>
      <c r="J112" s="166">
        <f>IFERROR(IF($H112="MW",0,('DR_Contracted Energy'!J112/('DR_Contracted Energy'!J$130+'DR_Contracted Energy'!J$131))*'D. RPS Requirements per MP'!G$19),0)</f>
        <v>0</v>
      </c>
      <c r="K112" s="166">
        <f>IFERROR(IF($H112="MW",0,('DR_Contracted Energy'!K112/('DR_Contracted Energy'!K$130+'DR_Contracted Energy'!K$131))*'D. RPS Requirements per MP'!H$19),0)</f>
        <v>0</v>
      </c>
      <c r="L112" s="166">
        <f>IFERROR(IF($H112="MW",0,('DR_Contracted Energy'!L112/('DR_Contracted Energy'!L$130+'DR_Contracted Energy'!L$131))*'D. RPS Requirements per MP'!I$19),0)</f>
        <v>0</v>
      </c>
      <c r="M112" s="166">
        <f>IFERROR(IF($H112="MW",0,('DR_Contracted Energy'!M112/('DR_Contracted Energy'!M$130+'DR_Contracted Energy'!M$131))*'D. RPS Requirements per MP'!J$19),0)</f>
        <v>0</v>
      </c>
      <c r="N112" s="166">
        <f>IFERROR(IF($H112="MW",0,('DR_Contracted Energy'!N112/('DR_Contracted Energy'!N$130+'DR_Contracted Energy'!N$131))*'D. RPS Requirements per MP'!K$19),0)</f>
        <v>0</v>
      </c>
      <c r="O112" s="166">
        <f>IFERROR(IF($H112="MW",0,('DR_Contracted Energy'!O112/('DR_Contracted Energy'!O$130+'DR_Contracted Energy'!O$131))*'D. RPS Requirements per MP'!L$19),0)</f>
        <v>0</v>
      </c>
      <c r="P112" s="166">
        <f>IFERROR(IF($H112="MW",0,('DR_Contracted Energy'!P112/('DR_Contracted Energy'!P$130+'DR_Contracted Energy'!P$131))*'D. RPS Requirements per MP'!M$19),0)</f>
        <v>0</v>
      </c>
      <c r="Q112" s="166">
        <f>IFERROR(IF($H112="MW",0,('DR_Contracted Energy'!Q112/('DR_Contracted Energy'!Q$130+'DR_Contracted Energy'!Q$131))*'D. RPS Requirements per MP'!N$19),0)</f>
        <v>0</v>
      </c>
      <c r="R112" s="166">
        <f>IFERROR(IF($H112="MW",0,('DR_Contracted Energy'!R112/('DR_Contracted Energy'!R$130+'DR_Contracted Energy'!R$131))*'D. RPS Requirements per MP'!O$19),0)</f>
        <v>0</v>
      </c>
      <c r="S112" s="166">
        <f>IFERROR(IF($H112="MW",0,('DR_Contracted Energy'!S112/('DR_Contracted Energy'!S$130+'DR_Contracted Energy'!S$131))*'D. RPS Requirements per MP'!P$19),0)</f>
        <v>0</v>
      </c>
      <c r="T112" s="166">
        <f>IFERROR(IF($H112="MW",0,('DR_Contracted Energy'!T112/('DR_Contracted Energy'!T$130+'DR_Contracted Energy'!T$131))*'D. RPS Requirements per MP'!Q$19),0)</f>
        <v>0</v>
      </c>
      <c r="U112" s="166">
        <f>IFERROR(IF($H112="MW",0,('DR_Contracted Energy'!U112/('DR_Contracted Energy'!U$130+'DR_Contracted Energy'!U$131))*'D. RPS Requirements per MP'!R$19),0)</f>
        <v>0</v>
      </c>
      <c r="V112" s="166">
        <f>IFERROR(IF($H112="MW",0,('DR_Contracted Energy'!V112/('DR_Contracted Energy'!V$130+'DR_Contracted Energy'!V$131))*'D. RPS Requirements per MP'!S$19),0)</f>
        <v>0</v>
      </c>
      <c r="W112" s="166">
        <f>IFERROR(IF($H112="MW",0,('DR_Contracted Energy'!W112/('DR_Contracted Energy'!W$130+'DR_Contracted Energy'!W$131))*'D. RPS Requirements per MP'!T$19),0)</f>
        <v>0</v>
      </c>
      <c r="X112" s="166">
        <f>IFERROR(IF($H112="MW",0,('DR_Contracted Energy'!X112/('DR_Contracted Energy'!X$130+'DR_Contracted Energy'!X$131))*'D. RPS Requirements per MP'!U$19),0)</f>
        <v>0</v>
      </c>
      <c r="Y112" s="166">
        <f>IFERROR(IF($H112="MW",0,('DR_Contracted Energy'!Y112/('DR_Contracted Energy'!Y$130+'DR_Contracted Energy'!Y$131))*'D. RPS Requirements per MP'!V$19),0)</f>
        <v>0</v>
      </c>
      <c r="Z112" s="166">
        <f>IFERROR(IF($H112="MW",0,('DR_Contracted Energy'!Z112/('DR_Contracted Energy'!Z$130+'DR_Contracted Energy'!Z$131))*'D. RPS Requirements per MP'!W$19),0)</f>
        <v>0</v>
      </c>
      <c r="AA112" s="166">
        <f>IFERROR(IF($H112="MW",0,('DR_Contracted Energy'!AA112/('DR_Contracted Energy'!AA$130+'DR_Contracted Energy'!AA$131))*'D. RPS Requirements per MP'!X$19),0)</f>
        <v>0</v>
      </c>
      <c r="AB112" s="166">
        <f>IFERROR(IF($H112="MW",0,('DR_Contracted Energy'!AB112/('DR_Contracted Energy'!AB$130+'DR_Contracted Energy'!AB$131))*'D. RPS Requirements per MP'!Y$19),0)</f>
        <v>0</v>
      </c>
      <c r="AC112" s="166">
        <f>IFERROR(IF($H112="MW",0,('DR_Contracted Energy'!AC112/('DR_Contracted Energy'!AC$130+'DR_Contracted Energy'!AC$131))*'D. RPS Requirements per MP'!Z$19),0)</f>
        <v>0</v>
      </c>
      <c r="AD112" s="166"/>
      <c r="AE112" s="16" t="str">
        <f t="shared" si="33"/>
        <v>FALSE</v>
      </c>
    </row>
    <row r="113" spans="3:31" ht="28.8" x14ac:dyDescent="0.3">
      <c r="C113" s="7">
        <f t="shared" ref="C113:G113" si="52">C112</f>
        <v>52</v>
      </c>
      <c r="D113" s="146" t="str">
        <f t="shared" si="52"/>
        <v>Distribution Utility 2 (DU2)</v>
      </c>
      <c r="E113" s="146">
        <f t="shared" si="52"/>
        <v>0</v>
      </c>
      <c r="F113" s="108">
        <f t="shared" si="52"/>
        <v>0</v>
      </c>
      <c r="G113">
        <f t="shared" si="52"/>
        <v>0</v>
      </c>
      <c r="H113" s="16" t="str">
        <f>'C. Details of Existing PSAs'!O110</f>
        <v>MWh</v>
      </c>
      <c r="I113" s="166">
        <f>IFERROR(IF($H113="MW",0,('DR_Contracted Energy'!I113/('DR_Contracted Energy'!I$130+'DR_Contracted Energy'!I$131))*'D. RPS Requirements per MP'!F$19),0)</f>
        <v>0</v>
      </c>
      <c r="J113" s="166">
        <f>IFERROR(IF($H113="MW",0,('DR_Contracted Energy'!J113/('DR_Contracted Energy'!J$130+'DR_Contracted Energy'!J$131))*'D. RPS Requirements per MP'!G$19),0)</f>
        <v>0</v>
      </c>
      <c r="K113" s="166">
        <f>IFERROR(IF($H113="MW",0,('DR_Contracted Energy'!K113/('DR_Contracted Energy'!K$130+'DR_Contracted Energy'!K$131))*'D. RPS Requirements per MP'!H$19),0)</f>
        <v>0</v>
      </c>
      <c r="L113" s="166">
        <f>IFERROR(IF($H113="MW",0,('DR_Contracted Energy'!L113/('DR_Contracted Energy'!L$130+'DR_Contracted Energy'!L$131))*'D. RPS Requirements per MP'!I$19),0)</f>
        <v>0</v>
      </c>
      <c r="M113" s="166">
        <f>IFERROR(IF($H113="MW",0,('DR_Contracted Energy'!M113/('DR_Contracted Energy'!M$130+'DR_Contracted Energy'!M$131))*'D. RPS Requirements per MP'!J$19),0)</f>
        <v>0</v>
      </c>
      <c r="N113" s="166">
        <f>IFERROR(IF($H113="MW",0,('DR_Contracted Energy'!N113/('DR_Contracted Energy'!N$130+'DR_Contracted Energy'!N$131))*'D. RPS Requirements per MP'!K$19),0)</f>
        <v>0</v>
      </c>
      <c r="O113" s="166">
        <f>IFERROR(IF($H113="MW",0,('DR_Contracted Energy'!O113/('DR_Contracted Energy'!O$130+'DR_Contracted Energy'!O$131))*'D. RPS Requirements per MP'!L$19),0)</f>
        <v>0</v>
      </c>
      <c r="P113" s="166">
        <f>IFERROR(IF($H113="MW",0,('DR_Contracted Energy'!P113/('DR_Contracted Energy'!P$130+'DR_Contracted Energy'!P$131))*'D. RPS Requirements per MP'!M$19),0)</f>
        <v>0</v>
      </c>
      <c r="Q113" s="166">
        <f>IFERROR(IF($H113="MW",0,('DR_Contracted Energy'!Q113/('DR_Contracted Energy'!Q$130+'DR_Contracted Energy'!Q$131))*'D. RPS Requirements per MP'!N$19),0)</f>
        <v>0</v>
      </c>
      <c r="R113" s="166">
        <f>IFERROR(IF($H113="MW",0,('DR_Contracted Energy'!R113/('DR_Contracted Energy'!R$130+'DR_Contracted Energy'!R$131))*'D. RPS Requirements per MP'!O$19),0)</f>
        <v>0</v>
      </c>
      <c r="S113" s="166">
        <f>IFERROR(IF($H113="MW",0,('DR_Contracted Energy'!S113/('DR_Contracted Energy'!S$130+'DR_Contracted Energy'!S$131))*'D. RPS Requirements per MP'!P$19),0)</f>
        <v>0</v>
      </c>
      <c r="T113" s="166">
        <f>IFERROR(IF($H113="MW",0,('DR_Contracted Energy'!T113/('DR_Contracted Energy'!T$130+'DR_Contracted Energy'!T$131))*'D. RPS Requirements per MP'!Q$19),0)</f>
        <v>0</v>
      </c>
      <c r="U113" s="166">
        <f>IFERROR(IF($H113="MW",0,('DR_Contracted Energy'!U113/('DR_Contracted Energy'!U$130+'DR_Contracted Energy'!U$131))*'D. RPS Requirements per MP'!R$19),0)</f>
        <v>0</v>
      </c>
      <c r="V113" s="166">
        <f>IFERROR(IF($H113="MW",0,('DR_Contracted Energy'!V113/('DR_Contracted Energy'!V$130+'DR_Contracted Energy'!V$131))*'D. RPS Requirements per MP'!S$19),0)</f>
        <v>0</v>
      </c>
      <c r="W113" s="166">
        <f>IFERROR(IF($H113="MW",0,('DR_Contracted Energy'!W113/('DR_Contracted Energy'!W$130+'DR_Contracted Energy'!W$131))*'D. RPS Requirements per MP'!T$19),0)</f>
        <v>0</v>
      </c>
      <c r="X113" s="166">
        <f>IFERROR(IF($H113="MW",0,('DR_Contracted Energy'!X113/('DR_Contracted Energy'!X$130+'DR_Contracted Energy'!X$131))*'D. RPS Requirements per MP'!U$19),0)</f>
        <v>0</v>
      </c>
      <c r="Y113" s="166">
        <f>IFERROR(IF($H113="MW",0,('DR_Contracted Energy'!Y113/('DR_Contracted Energy'!Y$130+'DR_Contracted Energy'!Y$131))*'D. RPS Requirements per MP'!V$19),0)</f>
        <v>0</v>
      </c>
      <c r="Z113" s="166">
        <f>IFERROR(IF($H113="MW",0,('DR_Contracted Energy'!Z113/('DR_Contracted Energy'!Z$130+'DR_Contracted Energy'!Z$131))*'D. RPS Requirements per MP'!W$19),0)</f>
        <v>0</v>
      </c>
      <c r="AA113" s="166">
        <f>IFERROR(IF($H113="MW",0,('DR_Contracted Energy'!AA113/('DR_Contracted Energy'!AA$130+'DR_Contracted Energy'!AA$131))*'D. RPS Requirements per MP'!X$19),0)</f>
        <v>0</v>
      </c>
      <c r="AB113" s="166">
        <f>IFERROR(IF($H113="MW",0,('DR_Contracted Energy'!AB113/('DR_Contracted Energy'!AB$130+'DR_Contracted Energy'!AB$131))*'D. RPS Requirements per MP'!Y$19),0)</f>
        <v>0</v>
      </c>
      <c r="AC113" s="166">
        <f>IFERROR(IF($H113="MW",0,('DR_Contracted Energy'!AC113/('DR_Contracted Energy'!AC$130+'DR_Contracted Energy'!AC$131))*'D. RPS Requirements per MP'!Z$19),0)</f>
        <v>0</v>
      </c>
      <c r="AD113" s="166"/>
      <c r="AE113" s="16" t="str">
        <f t="shared" si="33"/>
        <v>FALSE</v>
      </c>
    </row>
    <row r="114" spans="3:31" ht="28.8" x14ac:dyDescent="0.3">
      <c r="C114" s="7">
        <f>'C. Details of Existing PSAs'!C111</f>
        <v>53</v>
      </c>
      <c r="D114" s="146" t="str">
        <f>'C. Details of Existing PSAs'!D111</f>
        <v>Distribution Utility 2 (DU2)</v>
      </c>
      <c r="E114" s="146">
        <f>'C. Details of Existing PSAs'!E111</f>
        <v>0</v>
      </c>
      <c r="F114" s="108">
        <f>'C. Details of Existing PSAs'!F111</f>
        <v>0</v>
      </c>
      <c r="G114">
        <f>'C. Details of Existing PSAs'!G111</f>
        <v>0</v>
      </c>
      <c r="H114" s="16" t="str">
        <f>'C. Details of Existing PSAs'!O111</f>
        <v>MW</v>
      </c>
      <c r="I114" s="166">
        <f>IFERROR(IF($H114="MW",0,('DR_Contracted Energy'!I114/('DR_Contracted Energy'!I$130+'DR_Contracted Energy'!I$131))*'D. RPS Requirements per MP'!F$19),0)</f>
        <v>0</v>
      </c>
      <c r="J114" s="166">
        <f>IFERROR(IF($H114="MW",0,('DR_Contracted Energy'!J114/('DR_Contracted Energy'!J$130+'DR_Contracted Energy'!J$131))*'D. RPS Requirements per MP'!G$19),0)</f>
        <v>0</v>
      </c>
      <c r="K114" s="166">
        <f>IFERROR(IF($H114="MW",0,('DR_Contracted Energy'!K114/('DR_Contracted Energy'!K$130+'DR_Contracted Energy'!K$131))*'D. RPS Requirements per MP'!H$19),0)</f>
        <v>0</v>
      </c>
      <c r="L114" s="166">
        <f>IFERROR(IF($H114="MW",0,('DR_Contracted Energy'!L114/('DR_Contracted Energy'!L$130+'DR_Contracted Energy'!L$131))*'D. RPS Requirements per MP'!I$19),0)</f>
        <v>0</v>
      </c>
      <c r="M114" s="166">
        <f>IFERROR(IF($H114="MW",0,('DR_Contracted Energy'!M114/('DR_Contracted Energy'!M$130+'DR_Contracted Energy'!M$131))*'D. RPS Requirements per MP'!J$19),0)</f>
        <v>0</v>
      </c>
      <c r="N114" s="166">
        <f>IFERROR(IF($H114="MW",0,('DR_Contracted Energy'!N114/('DR_Contracted Energy'!N$130+'DR_Contracted Energy'!N$131))*'D. RPS Requirements per MP'!K$19),0)</f>
        <v>0</v>
      </c>
      <c r="O114" s="166">
        <f>IFERROR(IF($H114="MW",0,('DR_Contracted Energy'!O114/('DR_Contracted Energy'!O$130+'DR_Contracted Energy'!O$131))*'D. RPS Requirements per MP'!L$19),0)</f>
        <v>0</v>
      </c>
      <c r="P114" s="166">
        <f>IFERROR(IF($H114="MW",0,('DR_Contracted Energy'!P114/('DR_Contracted Energy'!P$130+'DR_Contracted Energy'!P$131))*'D. RPS Requirements per MP'!M$19),0)</f>
        <v>0</v>
      </c>
      <c r="Q114" s="166">
        <f>IFERROR(IF($H114="MW",0,('DR_Contracted Energy'!Q114/('DR_Contracted Energy'!Q$130+'DR_Contracted Energy'!Q$131))*'D. RPS Requirements per MP'!N$19),0)</f>
        <v>0</v>
      </c>
      <c r="R114" s="166">
        <f>IFERROR(IF($H114="MW",0,('DR_Contracted Energy'!R114/('DR_Contracted Energy'!R$130+'DR_Contracted Energy'!R$131))*'D. RPS Requirements per MP'!O$19),0)</f>
        <v>0</v>
      </c>
      <c r="S114" s="166">
        <f>IFERROR(IF($H114="MW",0,('DR_Contracted Energy'!S114/('DR_Contracted Energy'!S$130+'DR_Contracted Energy'!S$131))*'D. RPS Requirements per MP'!P$19),0)</f>
        <v>0</v>
      </c>
      <c r="T114" s="166">
        <f>IFERROR(IF($H114="MW",0,('DR_Contracted Energy'!T114/('DR_Contracted Energy'!T$130+'DR_Contracted Energy'!T$131))*'D. RPS Requirements per MP'!Q$19),0)</f>
        <v>0</v>
      </c>
      <c r="U114" s="166">
        <f>IFERROR(IF($H114="MW",0,('DR_Contracted Energy'!U114/('DR_Contracted Energy'!U$130+'DR_Contracted Energy'!U$131))*'D. RPS Requirements per MP'!R$19),0)</f>
        <v>0</v>
      </c>
      <c r="V114" s="166">
        <f>IFERROR(IF($H114="MW",0,('DR_Contracted Energy'!V114/('DR_Contracted Energy'!V$130+'DR_Contracted Energy'!V$131))*'D. RPS Requirements per MP'!S$19),0)</f>
        <v>0</v>
      </c>
      <c r="W114" s="166">
        <f>IFERROR(IF($H114="MW",0,('DR_Contracted Energy'!W114/('DR_Contracted Energy'!W$130+'DR_Contracted Energy'!W$131))*'D. RPS Requirements per MP'!T$19),0)</f>
        <v>0</v>
      </c>
      <c r="X114" s="166">
        <f>IFERROR(IF($H114="MW",0,('DR_Contracted Energy'!X114/('DR_Contracted Energy'!X$130+'DR_Contracted Energy'!X$131))*'D. RPS Requirements per MP'!U$19),0)</f>
        <v>0</v>
      </c>
      <c r="Y114" s="166">
        <f>IFERROR(IF($H114="MW",0,('DR_Contracted Energy'!Y114/('DR_Contracted Energy'!Y$130+'DR_Contracted Energy'!Y$131))*'D. RPS Requirements per MP'!V$19),0)</f>
        <v>0</v>
      </c>
      <c r="Z114" s="166">
        <f>IFERROR(IF($H114="MW",0,('DR_Contracted Energy'!Z114/('DR_Contracted Energy'!Z$130+'DR_Contracted Energy'!Z$131))*'D. RPS Requirements per MP'!W$19),0)</f>
        <v>0</v>
      </c>
      <c r="AA114" s="166">
        <f>IFERROR(IF($H114="MW",0,('DR_Contracted Energy'!AA114/('DR_Contracted Energy'!AA$130+'DR_Contracted Energy'!AA$131))*'D. RPS Requirements per MP'!X$19),0)</f>
        <v>0</v>
      </c>
      <c r="AB114" s="166">
        <f>IFERROR(IF($H114="MW",0,('DR_Contracted Energy'!AB114/('DR_Contracted Energy'!AB$130+'DR_Contracted Energy'!AB$131))*'D. RPS Requirements per MP'!Y$19),0)</f>
        <v>0</v>
      </c>
      <c r="AC114" s="166">
        <f>IFERROR(IF($H114="MW",0,('DR_Contracted Energy'!AC114/('DR_Contracted Energy'!AC$130+'DR_Contracted Energy'!AC$131))*'D. RPS Requirements per MP'!Z$19),0)</f>
        <v>0</v>
      </c>
      <c r="AD114" s="166"/>
      <c r="AE114" s="16" t="str">
        <f t="shared" si="33"/>
        <v>FALSE</v>
      </c>
    </row>
    <row r="115" spans="3:31" ht="28.8" x14ac:dyDescent="0.3">
      <c r="C115" s="7">
        <f t="shared" ref="C115:G115" si="53">C114</f>
        <v>53</v>
      </c>
      <c r="D115" s="146" t="str">
        <f t="shared" si="53"/>
        <v>Distribution Utility 2 (DU2)</v>
      </c>
      <c r="E115" s="146">
        <f t="shared" si="53"/>
        <v>0</v>
      </c>
      <c r="F115" s="108">
        <f t="shared" si="53"/>
        <v>0</v>
      </c>
      <c r="G115">
        <f t="shared" si="53"/>
        <v>0</v>
      </c>
      <c r="H115" s="16" t="str">
        <f>'C. Details of Existing PSAs'!O112</f>
        <v>MWh</v>
      </c>
      <c r="I115" s="166">
        <f>IFERROR(IF($H115="MW",0,('DR_Contracted Energy'!I115/('DR_Contracted Energy'!I$130+'DR_Contracted Energy'!I$131))*'D. RPS Requirements per MP'!F$19),0)</f>
        <v>0</v>
      </c>
      <c r="J115" s="166">
        <f>IFERROR(IF($H115="MW",0,('DR_Contracted Energy'!J115/('DR_Contracted Energy'!J$130+'DR_Contracted Energy'!J$131))*'D. RPS Requirements per MP'!G$19),0)</f>
        <v>0</v>
      </c>
      <c r="K115" s="166">
        <f>IFERROR(IF($H115="MW",0,('DR_Contracted Energy'!K115/('DR_Contracted Energy'!K$130+'DR_Contracted Energy'!K$131))*'D. RPS Requirements per MP'!H$19),0)</f>
        <v>0</v>
      </c>
      <c r="L115" s="166">
        <f>IFERROR(IF($H115="MW",0,('DR_Contracted Energy'!L115/('DR_Contracted Energy'!L$130+'DR_Contracted Energy'!L$131))*'D. RPS Requirements per MP'!I$19),0)</f>
        <v>0</v>
      </c>
      <c r="M115" s="166">
        <f>IFERROR(IF($H115="MW",0,('DR_Contracted Energy'!M115/('DR_Contracted Energy'!M$130+'DR_Contracted Energy'!M$131))*'D. RPS Requirements per MP'!J$19),0)</f>
        <v>0</v>
      </c>
      <c r="N115" s="166">
        <f>IFERROR(IF($H115="MW",0,('DR_Contracted Energy'!N115/('DR_Contracted Energy'!N$130+'DR_Contracted Energy'!N$131))*'D. RPS Requirements per MP'!K$19),0)</f>
        <v>0</v>
      </c>
      <c r="O115" s="166">
        <f>IFERROR(IF($H115="MW",0,('DR_Contracted Energy'!O115/('DR_Contracted Energy'!O$130+'DR_Contracted Energy'!O$131))*'D. RPS Requirements per MP'!L$19),0)</f>
        <v>0</v>
      </c>
      <c r="P115" s="166">
        <f>IFERROR(IF($H115="MW",0,('DR_Contracted Energy'!P115/('DR_Contracted Energy'!P$130+'DR_Contracted Energy'!P$131))*'D. RPS Requirements per MP'!M$19),0)</f>
        <v>0</v>
      </c>
      <c r="Q115" s="166">
        <f>IFERROR(IF($H115="MW",0,('DR_Contracted Energy'!Q115/('DR_Contracted Energy'!Q$130+'DR_Contracted Energy'!Q$131))*'D. RPS Requirements per MP'!N$19),0)</f>
        <v>0</v>
      </c>
      <c r="R115" s="166">
        <f>IFERROR(IF($H115="MW",0,('DR_Contracted Energy'!R115/('DR_Contracted Energy'!R$130+'DR_Contracted Energy'!R$131))*'D. RPS Requirements per MP'!O$19),0)</f>
        <v>0</v>
      </c>
      <c r="S115" s="166">
        <f>IFERROR(IF($H115="MW",0,('DR_Contracted Energy'!S115/('DR_Contracted Energy'!S$130+'DR_Contracted Energy'!S$131))*'D. RPS Requirements per MP'!P$19),0)</f>
        <v>0</v>
      </c>
      <c r="T115" s="166">
        <f>IFERROR(IF($H115="MW",0,('DR_Contracted Energy'!T115/('DR_Contracted Energy'!T$130+'DR_Contracted Energy'!T$131))*'D. RPS Requirements per MP'!Q$19),0)</f>
        <v>0</v>
      </c>
      <c r="U115" s="166">
        <f>IFERROR(IF($H115="MW",0,('DR_Contracted Energy'!U115/('DR_Contracted Energy'!U$130+'DR_Contracted Energy'!U$131))*'D. RPS Requirements per MP'!R$19),0)</f>
        <v>0</v>
      </c>
      <c r="V115" s="166">
        <f>IFERROR(IF($H115="MW",0,('DR_Contracted Energy'!V115/('DR_Contracted Energy'!V$130+'DR_Contracted Energy'!V$131))*'D. RPS Requirements per MP'!S$19),0)</f>
        <v>0</v>
      </c>
      <c r="W115" s="166">
        <f>IFERROR(IF($H115="MW",0,('DR_Contracted Energy'!W115/('DR_Contracted Energy'!W$130+'DR_Contracted Energy'!W$131))*'D. RPS Requirements per MP'!T$19),0)</f>
        <v>0</v>
      </c>
      <c r="X115" s="166">
        <f>IFERROR(IF($H115="MW",0,('DR_Contracted Energy'!X115/('DR_Contracted Energy'!X$130+'DR_Contracted Energy'!X$131))*'D. RPS Requirements per MP'!U$19),0)</f>
        <v>0</v>
      </c>
      <c r="Y115" s="166">
        <f>IFERROR(IF($H115="MW",0,('DR_Contracted Energy'!Y115/('DR_Contracted Energy'!Y$130+'DR_Contracted Energy'!Y$131))*'D. RPS Requirements per MP'!V$19),0)</f>
        <v>0</v>
      </c>
      <c r="Z115" s="166">
        <f>IFERROR(IF($H115="MW",0,('DR_Contracted Energy'!Z115/('DR_Contracted Energy'!Z$130+'DR_Contracted Energy'!Z$131))*'D. RPS Requirements per MP'!W$19),0)</f>
        <v>0</v>
      </c>
      <c r="AA115" s="166">
        <f>IFERROR(IF($H115="MW",0,('DR_Contracted Energy'!AA115/('DR_Contracted Energy'!AA$130+'DR_Contracted Energy'!AA$131))*'D. RPS Requirements per MP'!X$19),0)</f>
        <v>0</v>
      </c>
      <c r="AB115" s="166">
        <f>IFERROR(IF($H115="MW",0,('DR_Contracted Energy'!AB115/('DR_Contracted Energy'!AB$130+'DR_Contracted Energy'!AB$131))*'D. RPS Requirements per MP'!Y$19),0)</f>
        <v>0</v>
      </c>
      <c r="AC115" s="166">
        <f>IFERROR(IF($H115="MW",0,('DR_Contracted Energy'!AC115/('DR_Contracted Energy'!AC$130+'DR_Contracted Energy'!AC$131))*'D. RPS Requirements per MP'!Z$19),0)</f>
        <v>0</v>
      </c>
      <c r="AD115" s="166"/>
      <c r="AE115" s="16" t="str">
        <f t="shared" si="33"/>
        <v>FALSE</v>
      </c>
    </row>
    <row r="116" spans="3:31" ht="28.8" x14ac:dyDescent="0.3">
      <c r="C116" s="7">
        <f>'C. Details of Existing PSAs'!C113</f>
        <v>54</v>
      </c>
      <c r="D116" s="146" t="str">
        <f>'C. Details of Existing PSAs'!D113</f>
        <v>Distribution Utility 2 (DU2)</v>
      </c>
      <c r="E116" s="146">
        <f>'C. Details of Existing PSAs'!E113</f>
        <v>0</v>
      </c>
      <c r="F116" s="108">
        <f>'C. Details of Existing PSAs'!F113</f>
        <v>0</v>
      </c>
      <c r="G116">
        <f>'C. Details of Existing PSAs'!G113</f>
        <v>0</v>
      </c>
      <c r="H116" s="16" t="str">
        <f>'C. Details of Existing PSAs'!O113</f>
        <v>MW</v>
      </c>
      <c r="I116" s="166">
        <f>IFERROR(IF($H116="MW",0,('DR_Contracted Energy'!I116/('DR_Contracted Energy'!I$130+'DR_Contracted Energy'!I$131))*'D. RPS Requirements per MP'!F$19),0)</f>
        <v>0</v>
      </c>
      <c r="J116" s="166">
        <f>IFERROR(IF($H116="MW",0,('DR_Contracted Energy'!J116/('DR_Contracted Energy'!J$130+'DR_Contracted Energy'!J$131))*'D. RPS Requirements per MP'!G$19),0)</f>
        <v>0</v>
      </c>
      <c r="K116" s="166">
        <f>IFERROR(IF($H116="MW",0,('DR_Contracted Energy'!K116/('DR_Contracted Energy'!K$130+'DR_Contracted Energy'!K$131))*'D. RPS Requirements per MP'!H$19),0)</f>
        <v>0</v>
      </c>
      <c r="L116" s="166">
        <f>IFERROR(IF($H116="MW",0,('DR_Contracted Energy'!L116/('DR_Contracted Energy'!L$130+'DR_Contracted Energy'!L$131))*'D. RPS Requirements per MP'!I$19),0)</f>
        <v>0</v>
      </c>
      <c r="M116" s="166">
        <f>IFERROR(IF($H116="MW",0,('DR_Contracted Energy'!M116/('DR_Contracted Energy'!M$130+'DR_Contracted Energy'!M$131))*'D. RPS Requirements per MP'!J$19),0)</f>
        <v>0</v>
      </c>
      <c r="N116" s="166">
        <f>IFERROR(IF($H116="MW",0,('DR_Contracted Energy'!N116/('DR_Contracted Energy'!N$130+'DR_Contracted Energy'!N$131))*'D. RPS Requirements per MP'!K$19),0)</f>
        <v>0</v>
      </c>
      <c r="O116" s="166">
        <f>IFERROR(IF($H116="MW",0,('DR_Contracted Energy'!O116/('DR_Contracted Energy'!O$130+'DR_Contracted Energy'!O$131))*'D. RPS Requirements per MP'!L$19),0)</f>
        <v>0</v>
      </c>
      <c r="P116" s="166">
        <f>IFERROR(IF($H116="MW",0,('DR_Contracted Energy'!P116/('DR_Contracted Energy'!P$130+'DR_Contracted Energy'!P$131))*'D. RPS Requirements per MP'!M$19),0)</f>
        <v>0</v>
      </c>
      <c r="Q116" s="166">
        <f>IFERROR(IF($H116="MW",0,('DR_Contracted Energy'!Q116/('DR_Contracted Energy'!Q$130+'DR_Contracted Energy'!Q$131))*'D. RPS Requirements per MP'!N$19),0)</f>
        <v>0</v>
      </c>
      <c r="R116" s="166">
        <f>IFERROR(IF($H116="MW",0,('DR_Contracted Energy'!R116/('DR_Contracted Energy'!R$130+'DR_Contracted Energy'!R$131))*'D. RPS Requirements per MP'!O$19),0)</f>
        <v>0</v>
      </c>
      <c r="S116" s="166">
        <f>IFERROR(IF($H116="MW",0,('DR_Contracted Energy'!S116/('DR_Contracted Energy'!S$130+'DR_Contracted Energy'!S$131))*'D. RPS Requirements per MP'!P$19),0)</f>
        <v>0</v>
      </c>
      <c r="T116" s="166">
        <f>IFERROR(IF($H116="MW",0,('DR_Contracted Energy'!T116/('DR_Contracted Energy'!T$130+'DR_Contracted Energy'!T$131))*'D. RPS Requirements per MP'!Q$19),0)</f>
        <v>0</v>
      </c>
      <c r="U116" s="166">
        <f>IFERROR(IF($H116="MW",0,('DR_Contracted Energy'!U116/('DR_Contracted Energy'!U$130+'DR_Contracted Energy'!U$131))*'D. RPS Requirements per MP'!R$19),0)</f>
        <v>0</v>
      </c>
      <c r="V116" s="166">
        <f>IFERROR(IF($H116="MW",0,('DR_Contracted Energy'!V116/('DR_Contracted Energy'!V$130+'DR_Contracted Energy'!V$131))*'D. RPS Requirements per MP'!S$19),0)</f>
        <v>0</v>
      </c>
      <c r="W116" s="166">
        <f>IFERROR(IF($H116="MW",0,('DR_Contracted Energy'!W116/('DR_Contracted Energy'!W$130+'DR_Contracted Energy'!W$131))*'D. RPS Requirements per MP'!T$19),0)</f>
        <v>0</v>
      </c>
      <c r="X116" s="166">
        <f>IFERROR(IF($H116="MW",0,('DR_Contracted Energy'!X116/('DR_Contracted Energy'!X$130+'DR_Contracted Energy'!X$131))*'D. RPS Requirements per MP'!U$19),0)</f>
        <v>0</v>
      </c>
      <c r="Y116" s="166">
        <f>IFERROR(IF($H116="MW",0,('DR_Contracted Energy'!Y116/('DR_Contracted Energy'!Y$130+'DR_Contracted Energy'!Y$131))*'D. RPS Requirements per MP'!V$19),0)</f>
        <v>0</v>
      </c>
      <c r="Z116" s="166">
        <f>IFERROR(IF($H116="MW",0,('DR_Contracted Energy'!Z116/('DR_Contracted Energy'!Z$130+'DR_Contracted Energy'!Z$131))*'D. RPS Requirements per MP'!W$19),0)</f>
        <v>0</v>
      </c>
      <c r="AA116" s="166">
        <f>IFERROR(IF($H116="MW",0,('DR_Contracted Energy'!AA116/('DR_Contracted Energy'!AA$130+'DR_Contracted Energy'!AA$131))*'D. RPS Requirements per MP'!X$19),0)</f>
        <v>0</v>
      </c>
      <c r="AB116" s="166">
        <f>IFERROR(IF($H116="MW",0,('DR_Contracted Energy'!AB116/('DR_Contracted Energy'!AB$130+'DR_Contracted Energy'!AB$131))*'D. RPS Requirements per MP'!Y$19),0)</f>
        <v>0</v>
      </c>
      <c r="AC116" s="166">
        <f>IFERROR(IF($H116="MW",0,('DR_Contracted Energy'!AC116/('DR_Contracted Energy'!AC$130+'DR_Contracted Energy'!AC$131))*'D. RPS Requirements per MP'!Z$19),0)</f>
        <v>0</v>
      </c>
      <c r="AD116" s="166"/>
      <c r="AE116" s="16" t="str">
        <f t="shared" si="33"/>
        <v>FALSE</v>
      </c>
    </row>
    <row r="117" spans="3:31" ht="28.8" x14ac:dyDescent="0.3">
      <c r="C117" s="7">
        <f t="shared" ref="C117:G117" si="54">C116</f>
        <v>54</v>
      </c>
      <c r="D117" s="146" t="str">
        <f t="shared" si="54"/>
        <v>Distribution Utility 2 (DU2)</v>
      </c>
      <c r="E117" s="146">
        <f t="shared" si="54"/>
        <v>0</v>
      </c>
      <c r="F117" s="108">
        <f t="shared" si="54"/>
        <v>0</v>
      </c>
      <c r="G117">
        <f t="shared" si="54"/>
        <v>0</v>
      </c>
      <c r="H117" s="16" t="str">
        <f>'C. Details of Existing PSAs'!O114</f>
        <v>MWh</v>
      </c>
      <c r="I117" s="166">
        <f>IFERROR(IF($H117="MW",0,('DR_Contracted Energy'!I117/('DR_Contracted Energy'!I$130+'DR_Contracted Energy'!I$131))*'D. RPS Requirements per MP'!F$19),0)</f>
        <v>0</v>
      </c>
      <c r="J117" s="166">
        <f>IFERROR(IF($H117="MW",0,('DR_Contracted Energy'!J117/('DR_Contracted Energy'!J$130+'DR_Contracted Energy'!J$131))*'D. RPS Requirements per MP'!G$19),0)</f>
        <v>0</v>
      </c>
      <c r="K117" s="166">
        <f>IFERROR(IF($H117="MW",0,('DR_Contracted Energy'!K117/('DR_Contracted Energy'!K$130+'DR_Contracted Energy'!K$131))*'D. RPS Requirements per MP'!H$19),0)</f>
        <v>0</v>
      </c>
      <c r="L117" s="166">
        <f>IFERROR(IF($H117="MW",0,('DR_Contracted Energy'!L117/('DR_Contracted Energy'!L$130+'DR_Contracted Energy'!L$131))*'D. RPS Requirements per MP'!I$19),0)</f>
        <v>0</v>
      </c>
      <c r="M117" s="166">
        <f>IFERROR(IF($H117="MW",0,('DR_Contracted Energy'!M117/('DR_Contracted Energy'!M$130+'DR_Contracted Energy'!M$131))*'D. RPS Requirements per MP'!J$19),0)</f>
        <v>0</v>
      </c>
      <c r="N117" s="166">
        <f>IFERROR(IF($H117="MW",0,('DR_Contracted Energy'!N117/('DR_Contracted Energy'!N$130+'DR_Contracted Energy'!N$131))*'D. RPS Requirements per MP'!K$19),0)</f>
        <v>0</v>
      </c>
      <c r="O117" s="166">
        <f>IFERROR(IF($H117="MW",0,('DR_Contracted Energy'!O117/('DR_Contracted Energy'!O$130+'DR_Contracted Energy'!O$131))*'D. RPS Requirements per MP'!L$19),0)</f>
        <v>0</v>
      </c>
      <c r="P117" s="166">
        <f>IFERROR(IF($H117="MW",0,('DR_Contracted Energy'!P117/('DR_Contracted Energy'!P$130+'DR_Contracted Energy'!P$131))*'D. RPS Requirements per MP'!M$19),0)</f>
        <v>0</v>
      </c>
      <c r="Q117" s="166">
        <f>IFERROR(IF($H117="MW",0,('DR_Contracted Energy'!Q117/('DR_Contracted Energy'!Q$130+'DR_Contracted Energy'!Q$131))*'D. RPS Requirements per MP'!N$19),0)</f>
        <v>0</v>
      </c>
      <c r="R117" s="166">
        <f>IFERROR(IF($H117="MW",0,('DR_Contracted Energy'!R117/('DR_Contracted Energy'!R$130+'DR_Contracted Energy'!R$131))*'D. RPS Requirements per MP'!O$19),0)</f>
        <v>0</v>
      </c>
      <c r="S117" s="166">
        <f>IFERROR(IF($H117="MW",0,('DR_Contracted Energy'!S117/('DR_Contracted Energy'!S$130+'DR_Contracted Energy'!S$131))*'D. RPS Requirements per MP'!P$19),0)</f>
        <v>0</v>
      </c>
      <c r="T117" s="166">
        <f>IFERROR(IF($H117="MW",0,('DR_Contracted Energy'!T117/('DR_Contracted Energy'!T$130+'DR_Contracted Energy'!T$131))*'D. RPS Requirements per MP'!Q$19),0)</f>
        <v>0</v>
      </c>
      <c r="U117" s="166">
        <f>IFERROR(IF($H117="MW",0,('DR_Contracted Energy'!U117/('DR_Contracted Energy'!U$130+'DR_Contracted Energy'!U$131))*'D. RPS Requirements per MP'!R$19),0)</f>
        <v>0</v>
      </c>
      <c r="V117" s="166">
        <f>IFERROR(IF($H117="MW",0,('DR_Contracted Energy'!V117/('DR_Contracted Energy'!V$130+'DR_Contracted Energy'!V$131))*'D. RPS Requirements per MP'!S$19),0)</f>
        <v>0</v>
      </c>
      <c r="W117" s="166">
        <f>IFERROR(IF($H117="MW",0,('DR_Contracted Energy'!W117/('DR_Contracted Energy'!W$130+'DR_Contracted Energy'!W$131))*'D. RPS Requirements per MP'!T$19),0)</f>
        <v>0</v>
      </c>
      <c r="X117" s="166">
        <f>IFERROR(IF($H117="MW",0,('DR_Contracted Energy'!X117/('DR_Contracted Energy'!X$130+'DR_Contracted Energy'!X$131))*'D. RPS Requirements per MP'!U$19),0)</f>
        <v>0</v>
      </c>
      <c r="Y117" s="166">
        <f>IFERROR(IF($H117="MW",0,('DR_Contracted Energy'!Y117/('DR_Contracted Energy'!Y$130+'DR_Contracted Energy'!Y$131))*'D. RPS Requirements per MP'!V$19),0)</f>
        <v>0</v>
      </c>
      <c r="Z117" s="166">
        <f>IFERROR(IF($H117="MW",0,('DR_Contracted Energy'!Z117/('DR_Contracted Energy'!Z$130+'DR_Contracted Energy'!Z$131))*'D. RPS Requirements per MP'!W$19),0)</f>
        <v>0</v>
      </c>
      <c r="AA117" s="166">
        <f>IFERROR(IF($H117="MW",0,('DR_Contracted Energy'!AA117/('DR_Contracted Energy'!AA$130+'DR_Contracted Energy'!AA$131))*'D. RPS Requirements per MP'!X$19),0)</f>
        <v>0</v>
      </c>
      <c r="AB117" s="166">
        <f>IFERROR(IF($H117="MW",0,('DR_Contracted Energy'!AB117/('DR_Contracted Energy'!AB$130+'DR_Contracted Energy'!AB$131))*'D. RPS Requirements per MP'!Y$19),0)</f>
        <v>0</v>
      </c>
      <c r="AC117" s="166">
        <f>IFERROR(IF($H117="MW",0,('DR_Contracted Energy'!AC117/('DR_Contracted Energy'!AC$130+'DR_Contracted Energy'!AC$131))*'D. RPS Requirements per MP'!Z$19),0)</f>
        <v>0</v>
      </c>
      <c r="AD117" s="166"/>
      <c r="AE117" s="16" t="str">
        <f t="shared" si="33"/>
        <v>FALSE</v>
      </c>
    </row>
    <row r="118" spans="3:31" ht="28.8" x14ac:dyDescent="0.3">
      <c r="C118" s="7">
        <f>'C. Details of Existing PSAs'!C115</f>
        <v>55</v>
      </c>
      <c r="D118" s="146" t="str">
        <f>'C. Details of Existing PSAs'!D115</f>
        <v>Distribution Utility 2 (DU2)</v>
      </c>
      <c r="E118" s="146">
        <f>'C. Details of Existing PSAs'!E115</f>
        <v>0</v>
      </c>
      <c r="F118" s="108">
        <f>'C. Details of Existing PSAs'!F115</f>
        <v>0</v>
      </c>
      <c r="G118">
        <f>'C. Details of Existing PSAs'!G115</f>
        <v>0</v>
      </c>
      <c r="H118" s="16" t="str">
        <f>'C. Details of Existing PSAs'!O115</f>
        <v>MW</v>
      </c>
      <c r="I118" s="166">
        <f>IFERROR(IF($H118="MW",0,('DR_Contracted Energy'!I118/('DR_Contracted Energy'!I$130+'DR_Contracted Energy'!I$131))*'D. RPS Requirements per MP'!F$19),0)</f>
        <v>0</v>
      </c>
      <c r="J118" s="166">
        <f>IFERROR(IF($H118="MW",0,('DR_Contracted Energy'!J118/('DR_Contracted Energy'!J$130+'DR_Contracted Energy'!J$131))*'D. RPS Requirements per MP'!G$19),0)</f>
        <v>0</v>
      </c>
      <c r="K118" s="166">
        <f>IFERROR(IF($H118="MW",0,('DR_Contracted Energy'!K118/('DR_Contracted Energy'!K$130+'DR_Contracted Energy'!K$131))*'D. RPS Requirements per MP'!H$19),0)</f>
        <v>0</v>
      </c>
      <c r="L118" s="166">
        <f>IFERROR(IF($H118="MW",0,('DR_Contracted Energy'!L118/('DR_Contracted Energy'!L$130+'DR_Contracted Energy'!L$131))*'D. RPS Requirements per MP'!I$19),0)</f>
        <v>0</v>
      </c>
      <c r="M118" s="166">
        <f>IFERROR(IF($H118="MW",0,('DR_Contracted Energy'!M118/('DR_Contracted Energy'!M$130+'DR_Contracted Energy'!M$131))*'D. RPS Requirements per MP'!J$19),0)</f>
        <v>0</v>
      </c>
      <c r="N118" s="166">
        <f>IFERROR(IF($H118="MW",0,('DR_Contracted Energy'!N118/('DR_Contracted Energy'!N$130+'DR_Contracted Energy'!N$131))*'D. RPS Requirements per MP'!K$19),0)</f>
        <v>0</v>
      </c>
      <c r="O118" s="166">
        <f>IFERROR(IF($H118="MW",0,('DR_Contracted Energy'!O118/('DR_Contracted Energy'!O$130+'DR_Contracted Energy'!O$131))*'D. RPS Requirements per MP'!L$19),0)</f>
        <v>0</v>
      </c>
      <c r="P118" s="166">
        <f>IFERROR(IF($H118="MW",0,('DR_Contracted Energy'!P118/('DR_Contracted Energy'!P$130+'DR_Contracted Energy'!P$131))*'D. RPS Requirements per MP'!M$19),0)</f>
        <v>0</v>
      </c>
      <c r="Q118" s="166">
        <f>IFERROR(IF($H118="MW",0,('DR_Contracted Energy'!Q118/('DR_Contracted Energy'!Q$130+'DR_Contracted Energy'!Q$131))*'D. RPS Requirements per MP'!N$19),0)</f>
        <v>0</v>
      </c>
      <c r="R118" s="166">
        <f>IFERROR(IF($H118="MW",0,('DR_Contracted Energy'!R118/('DR_Contracted Energy'!R$130+'DR_Contracted Energy'!R$131))*'D. RPS Requirements per MP'!O$19),0)</f>
        <v>0</v>
      </c>
      <c r="S118" s="166">
        <f>IFERROR(IF($H118="MW",0,('DR_Contracted Energy'!S118/('DR_Contracted Energy'!S$130+'DR_Contracted Energy'!S$131))*'D. RPS Requirements per MP'!P$19),0)</f>
        <v>0</v>
      </c>
      <c r="T118" s="166">
        <f>IFERROR(IF($H118="MW",0,('DR_Contracted Energy'!T118/('DR_Contracted Energy'!T$130+'DR_Contracted Energy'!T$131))*'D. RPS Requirements per MP'!Q$19),0)</f>
        <v>0</v>
      </c>
      <c r="U118" s="166">
        <f>IFERROR(IF($H118="MW",0,('DR_Contracted Energy'!U118/('DR_Contracted Energy'!U$130+'DR_Contracted Energy'!U$131))*'D. RPS Requirements per MP'!R$19),0)</f>
        <v>0</v>
      </c>
      <c r="V118" s="166">
        <f>IFERROR(IF($H118="MW",0,('DR_Contracted Energy'!V118/('DR_Contracted Energy'!V$130+'DR_Contracted Energy'!V$131))*'D. RPS Requirements per MP'!S$19),0)</f>
        <v>0</v>
      </c>
      <c r="W118" s="166">
        <f>IFERROR(IF($H118="MW",0,('DR_Contracted Energy'!W118/('DR_Contracted Energy'!W$130+'DR_Contracted Energy'!W$131))*'D. RPS Requirements per MP'!T$19),0)</f>
        <v>0</v>
      </c>
      <c r="X118" s="166">
        <f>IFERROR(IF($H118="MW",0,('DR_Contracted Energy'!X118/('DR_Contracted Energy'!X$130+'DR_Contracted Energy'!X$131))*'D. RPS Requirements per MP'!U$19),0)</f>
        <v>0</v>
      </c>
      <c r="Y118" s="166">
        <f>IFERROR(IF($H118="MW",0,('DR_Contracted Energy'!Y118/('DR_Contracted Energy'!Y$130+'DR_Contracted Energy'!Y$131))*'D. RPS Requirements per MP'!V$19),0)</f>
        <v>0</v>
      </c>
      <c r="Z118" s="166">
        <f>IFERROR(IF($H118="MW",0,('DR_Contracted Energy'!Z118/('DR_Contracted Energy'!Z$130+'DR_Contracted Energy'!Z$131))*'D. RPS Requirements per MP'!W$19),0)</f>
        <v>0</v>
      </c>
      <c r="AA118" s="166">
        <f>IFERROR(IF($H118="MW",0,('DR_Contracted Energy'!AA118/('DR_Contracted Energy'!AA$130+'DR_Contracted Energy'!AA$131))*'D. RPS Requirements per MP'!X$19),0)</f>
        <v>0</v>
      </c>
      <c r="AB118" s="166">
        <f>IFERROR(IF($H118="MW",0,('DR_Contracted Energy'!AB118/('DR_Contracted Energy'!AB$130+'DR_Contracted Energy'!AB$131))*'D. RPS Requirements per MP'!Y$19),0)</f>
        <v>0</v>
      </c>
      <c r="AC118" s="166">
        <f>IFERROR(IF($H118="MW",0,('DR_Contracted Energy'!AC118/('DR_Contracted Energy'!AC$130+'DR_Contracted Energy'!AC$131))*'D. RPS Requirements per MP'!Z$19),0)</f>
        <v>0</v>
      </c>
      <c r="AD118" s="166"/>
      <c r="AE118" s="16" t="str">
        <f t="shared" si="33"/>
        <v>FALSE</v>
      </c>
    </row>
    <row r="119" spans="3:31" ht="28.8" x14ac:dyDescent="0.3">
      <c r="C119" s="7">
        <f t="shared" ref="C119:G119" si="55">C118</f>
        <v>55</v>
      </c>
      <c r="D119" s="146" t="str">
        <f t="shared" si="55"/>
        <v>Distribution Utility 2 (DU2)</v>
      </c>
      <c r="E119" s="146">
        <f t="shared" si="55"/>
        <v>0</v>
      </c>
      <c r="F119" s="108">
        <f t="shared" si="55"/>
        <v>0</v>
      </c>
      <c r="G119">
        <f t="shared" si="55"/>
        <v>0</v>
      </c>
      <c r="H119" s="16" t="str">
        <f>'C. Details of Existing PSAs'!O116</f>
        <v>MWh</v>
      </c>
      <c r="I119" s="166">
        <f>IFERROR(IF($H119="MW",0,('DR_Contracted Energy'!I119/('DR_Contracted Energy'!I$130+'DR_Contracted Energy'!I$131))*'D. RPS Requirements per MP'!F$19),0)</f>
        <v>0</v>
      </c>
      <c r="J119" s="166">
        <f>IFERROR(IF($H119="MW",0,('DR_Contracted Energy'!J119/('DR_Contracted Energy'!J$130+'DR_Contracted Energy'!J$131))*'D. RPS Requirements per MP'!G$19),0)</f>
        <v>0</v>
      </c>
      <c r="K119" s="166">
        <f>IFERROR(IF($H119="MW",0,('DR_Contracted Energy'!K119/('DR_Contracted Energy'!K$130+'DR_Contracted Energy'!K$131))*'D. RPS Requirements per MP'!H$19),0)</f>
        <v>0</v>
      </c>
      <c r="L119" s="166">
        <f>IFERROR(IF($H119="MW",0,('DR_Contracted Energy'!L119/('DR_Contracted Energy'!L$130+'DR_Contracted Energy'!L$131))*'D. RPS Requirements per MP'!I$19),0)</f>
        <v>0</v>
      </c>
      <c r="M119" s="166">
        <f>IFERROR(IF($H119="MW",0,('DR_Contracted Energy'!M119/('DR_Contracted Energy'!M$130+'DR_Contracted Energy'!M$131))*'D. RPS Requirements per MP'!J$19),0)</f>
        <v>0</v>
      </c>
      <c r="N119" s="166">
        <f>IFERROR(IF($H119="MW",0,('DR_Contracted Energy'!N119/('DR_Contracted Energy'!N$130+'DR_Contracted Energy'!N$131))*'D. RPS Requirements per MP'!K$19),0)</f>
        <v>0</v>
      </c>
      <c r="O119" s="166">
        <f>IFERROR(IF($H119="MW",0,('DR_Contracted Energy'!O119/('DR_Contracted Energy'!O$130+'DR_Contracted Energy'!O$131))*'D. RPS Requirements per MP'!L$19),0)</f>
        <v>0</v>
      </c>
      <c r="P119" s="166">
        <f>IFERROR(IF($H119="MW",0,('DR_Contracted Energy'!P119/('DR_Contracted Energy'!P$130+'DR_Contracted Energy'!P$131))*'D. RPS Requirements per MP'!M$19),0)</f>
        <v>0</v>
      </c>
      <c r="Q119" s="166">
        <f>IFERROR(IF($H119="MW",0,('DR_Contracted Energy'!Q119/('DR_Contracted Energy'!Q$130+'DR_Contracted Energy'!Q$131))*'D. RPS Requirements per MP'!N$19),0)</f>
        <v>0</v>
      </c>
      <c r="R119" s="166">
        <f>IFERROR(IF($H119="MW",0,('DR_Contracted Energy'!R119/('DR_Contracted Energy'!R$130+'DR_Contracted Energy'!R$131))*'D. RPS Requirements per MP'!O$19),0)</f>
        <v>0</v>
      </c>
      <c r="S119" s="166">
        <f>IFERROR(IF($H119="MW",0,('DR_Contracted Energy'!S119/('DR_Contracted Energy'!S$130+'DR_Contracted Energy'!S$131))*'D. RPS Requirements per MP'!P$19),0)</f>
        <v>0</v>
      </c>
      <c r="T119" s="166">
        <f>IFERROR(IF($H119="MW",0,('DR_Contracted Energy'!T119/('DR_Contracted Energy'!T$130+'DR_Contracted Energy'!T$131))*'D. RPS Requirements per MP'!Q$19),0)</f>
        <v>0</v>
      </c>
      <c r="U119" s="166">
        <f>IFERROR(IF($H119="MW",0,('DR_Contracted Energy'!U119/('DR_Contracted Energy'!U$130+'DR_Contracted Energy'!U$131))*'D. RPS Requirements per MP'!R$19),0)</f>
        <v>0</v>
      </c>
      <c r="V119" s="166">
        <f>IFERROR(IF($H119="MW",0,('DR_Contracted Energy'!V119/('DR_Contracted Energy'!V$130+'DR_Contracted Energy'!V$131))*'D. RPS Requirements per MP'!S$19),0)</f>
        <v>0</v>
      </c>
      <c r="W119" s="166">
        <f>IFERROR(IF($H119="MW",0,('DR_Contracted Energy'!W119/('DR_Contracted Energy'!W$130+'DR_Contracted Energy'!W$131))*'D. RPS Requirements per MP'!T$19),0)</f>
        <v>0</v>
      </c>
      <c r="X119" s="166">
        <f>IFERROR(IF($H119="MW",0,('DR_Contracted Energy'!X119/('DR_Contracted Energy'!X$130+'DR_Contracted Energy'!X$131))*'D. RPS Requirements per MP'!U$19),0)</f>
        <v>0</v>
      </c>
      <c r="Y119" s="166">
        <f>IFERROR(IF($H119="MW",0,('DR_Contracted Energy'!Y119/('DR_Contracted Energy'!Y$130+'DR_Contracted Energy'!Y$131))*'D. RPS Requirements per MP'!V$19),0)</f>
        <v>0</v>
      </c>
      <c r="Z119" s="166">
        <f>IFERROR(IF($H119="MW",0,('DR_Contracted Energy'!Z119/('DR_Contracted Energy'!Z$130+'DR_Contracted Energy'!Z$131))*'D. RPS Requirements per MP'!W$19),0)</f>
        <v>0</v>
      </c>
      <c r="AA119" s="166">
        <f>IFERROR(IF($H119="MW",0,('DR_Contracted Energy'!AA119/('DR_Contracted Energy'!AA$130+'DR_Contracted Energy'!AA$131))*'D. RPS Requirements per MP'!X$19),0)</f>
        <v>0</v>
      </c>
      <c r="AB119" s="166">
        <f>IFERROR(IF($H119="MW",0,('DR_Contracted Energy'!AB119/('DR_Contracted Energy'!AB$130+'DR_Contracted Energy'!AB$131))*'D. RPS Requirements per MP'!Y$19),0)</f>
        <v>0</v>
      </c>
      <c r="AC119" s="166">
        <f>IFERROR(IF($H119="MW",0,('DR_Contracted Energy'!AC119/('DR_Contracted Energy'!AC$130+'DR_Contracted Energy'!AC$131))*'D. RPS Requirements per MP'!Z$19),0)</f>
        <v>0</v>
      </c>
      <c r="AD119" s="166"/>
      <c r="AE119" s="16" t="str">
        <f t="shared" si="33"/>
        <v>FALSE</v>
      </c>
    </row>
    <row r="120" spans="3:31" ht="28.8" x14ac:dyDescent="0.3">
      <c r="C120" s="7">
        <f>'C. Details of Existing PSAs'!C117</f>
        <v>56</v>
      </c>
      <c r="D120" s="146" t="str">
        <f>'C. Details of Existing PSAs'!D117</f>
        <v>Distribution Utility 2 (DU2)</v>
      </c>
      <c r="E120" s="146">
        <f>'C. Details of Existing PSAs'!E117</f>
        <v>0</v>
      </c>
      <c r="F120" s="108">
        <f>'C. Details of Existing PSAs'!F117</f>
        <v>0</v>
      </c>
      <c r="G120">
        <f>'C. Details of Existing PSAs'!G117</f>
        <v>0</v>
      </c>
      <c r="H120" s="16" t="str">
        <f>'C. Details of Existing PSAs'!O117</f>
        <v>MW</v>
      </c>
      <c r="I120" s="166">
        <f>IFERROR(IF($H120="MW",0,('DR_Contracted Energy'!I120/('DR_Contracted Energy'!I$130+'DR_Contracted Energy'!I$131))*'D. RPS Requirements per MP'!F$19),0)</f>
        <v>0</v>
      </c>
      <c r="J120" s="166">
        <f>IFERROR(IF($H120="MW",0,('DR_Contracted Energy'!J120/('DR_Contracted Energy'!J$130+'DR_Contracted Energy'!J$131))*'D. RPS Requirements per MP'!G$19),0)</f>
        <v>0</v>
      </c>
      <c r="K120" s="166">
        <f>IFERROR(IF($H120="MW",0,('DR_Contracted Energy'!K120/('DR_Contracted Energy'!K$130+'DR_Contracted Energy'!K$131))*'D. RPS Requirements per MP'!H$19),0)</f>
        <v>0</v>
      </c>
      <c r="L120" s="166">
        <f>IFERROR(IF($H120="MW",0,('DR_Contracted Energy'!L120/('DR_Contracted Energy'!L$130+'DR_Contracted Energy'!L$131))*'D. RPS Requirements per MP'!I$19),0)</f>
        <v>0</v>
      </c>
      <c r="M120" s="166">
        <f>IFERROR(IF($H120="MW",0,('DR_Contracted Energy'!M120/('DR_Contracted Energy'!M$130+'DR_Contracted Energy'!M$131))*'D. RPS Requirements per MP'!J$19),0)</f>
        <v>0</v>
      </c>
      <c r="N120" s="166">
        <f>IFERROR(IF($H120="MW",0,('DR_Contracted Energy'!N120/('DR_Contracted Energy'!N$130+'DR_Contracted Energy'!N$131))*'D. RPS Requirements per MP'!K$19),0)</f>
        <v>0</v>
      </c>
      <c r="O120" s="166">
        <f>IFERROR(IF($H120="MW",0,('DR_Contracted Energy'!O120/('DR_Contracted Energy'!O$130+'DR_Contracted Energy'!O$131))*'D. RPS Requirements per MP'!L$19),0)</f>
        <v>0</v>
      </c>
      <c r="P120" s="166">
        <f>IFERROR(IF($H120="MW",0,('DR_Contracted Energy'!P120/('DR_Contracted Energy'!P$130+'DR_Contracted Energy'!P$131))*'D. RPS Requirements per MP'!M$19),0)</f>
        <v>0</v>
      </c>
      <c r="Q120" s="166">
        <f>IFERROR(IF($H120="MW",0,('DR_Contracted Energy'!Q120/('DR_Contracted Energy'!Q$130+'DR_Contracted Energy'!Q$131))*'D. RPS Requirements per MP'!N$19),0)</f>
        <v>0</v>
      </c>
      <c r="R120" s="166">
        <f>IFERROR(IF($H120="MW",0,('DR_Contracted Energy'!R120/('DR_Contracted Energy'!R$130+'DR_Contracted Energy'!R$131))*'D. RPS Requirements per MP'!O$19),0)</f>
        <v>0</v>
      </c>
      <c r="S120" s="166">
        <f>IFERROR(IF($H120="MW",0,('DR_Contracted Energy'!S120/('DR_Contracted Energy'!S$130+'DR_Contracted Energy'!S$131))*'D. RPS Requirements per MP'!P$19),0)</f>
        <v>0</v>
      </c>
      <c r="T120" s="166">
        <f>IFERROR(IF($H120="MW",0,('DR_Contracted Energy'!T120/('DR_Contracted Energy'!T$130+'DR_Contracted Energy'!T$131))*'D. RPS Requirements per MP'!Q$19),0)</f>
        <v>0</v>
      </c>
      <c r="U120" s="166">
        <f>IFERROR(IF($H120="MW",0,('DR_Contracted Energy'!U120/('DR_Contracted Energy'!U$130+'DR_Contracted Energy'!U$131))*'D. RPS Requirements per MP'!R$19),0)</f>
        <v>0</v>
      </c>
      <c r="V120" s="166">
        <f>IFERROR(IF($H120="MW",0,('DR_Contracted Energy'!V120/('DR_Contracted Energy'!V$130+'DR_Contracted Energy'!V$131))*'D. RPS Requirements per MP'!S$19),0)</f>
        <v>0</v>
      </c>
      <c r="W120" s="166">
        <f>IFERROR(IF($H120="MW",0,('DR_Contracted Energy'!W120/('DR_Contracted Energy'!W$130+'DR_Contracted Energy'!W$131))*'D. RPS Requirements per MP'!T$19),0)</f>
        <v>0</v>
      </c>
      <c r="X120" s="166">
        <f>IFERROR(IF($H120="MW",0,('DR_Contracted Energy'!X120/('DR_Contracted Energy'!X$130+'DR_Contracted Energy'!X$131))*'D. RPS Requirements per MP'!U$19),0)</f>
        <v>0</v>
      </c>
      <c r="Y120" s="166">
        <f>IFERROR(IF($H120="MW",0,('DR_Contracted Energy'!Y120/('DR_Contracted Energy'!Y$130+'DR_Contracted Energy'!Y$131))*'D. RPS Requirements per MP'!V$19),0)</f>
        <v>0</v>
      </c>
      <c r="Z120" s="166">
        <f>IFERROR(IF($H120="MW",0,('DR_Contracted Energy'!Z120/('DR_Contracted Energy'!Z$130+'DR_Contracted Energy'!Z$131))*'D. RPS Requirements per MP'!W$19),0)</f>
        <v>0</v>
      </c>
      <c r="AA120" s="166">
        <f>IFERROR(IF($H120="MW",0,('DR_Contracted Energy'!AA120/('DR_Contracted Energy'!AA$130+'DR_Contracted Energy'!AA$131))*'D. RPS Requirements per MP'!X$19),0)</f>
        <v>0</v>
      </c>
      <c r="AB120" s="166">
        <f>IFERROR(IF($H120="MW",0,('DR_Contracted Energy'!AB120/('DR_Contracted Energy'!AB$130+'DR_Contracted Energy'!AB$131))*'D. RPS Requirements per MP'!Y$19),0)</f>
        <v>0</v>
      </c>
      <c r="AC120" s="166">
        <f>IFERROR(IF($H120="MW",0,('DR_Contracted Energy'!AC120/('DR_Contracted Energy'!AC$130+'DR_Contracted Energy'!AC$131))*'D. RPS Requirements per MP'!Z$19),0)</f>
        <v>0</v>
      </c>
      <c r="AD120" s="166"/>
      <c r="AE120" s="16" t="str">
        <f t="shared" si="33"/>
        <v>FALSE</v>
      </c>
    </row>
    <row r="121" spans="3:31" ht="28.8" x14ac:dyDescent="0.3">
      <c r="C121" s="7">
        <f t="shared" ref="C121:G121" si="56">C120</f>
        <v>56</v>
      </c>
      <c r="D121" s="146" t="str">
        <f t="shared" si="56"/>
        <v>Distribution Utility 2 (DU2)</v>
      </c>
      <c r="E121" s="146">
        <f t="shared" si="56"/>
        <v>0</v>
      </c>
      <c r="F121" s="108">
        <f t="shared" si="56"/>
        <v>0</v>
      </c>
      <c r="G121">
        <f t="shared" si="56"/>
        <v>0</v>
      </c>
      <c r="H121" s="16" t="str">
        <f>'C. Details of Existing PSAs'!O118</f>
        <v>MWh</v>
      </c>
      <c r="I121" s="166">
        <f>IFERROR(IF($H121="MW",0,('DR_Contracted Energy'!I121/('DR_Contracted Energy'!I$130+'DR_Contracted Energy'!I$131))*'D. RPS Requirements per MP'!F$19),0)</f>
        <v>0</v>
      </c>
      <c r="J121" s="166">
        <f>IFERROR(IF($H121="MW",0,('DR_Contracted Energy'!J121/('DR_Contracted Energy'!J$130+'DR_Contracted Energy'!J$131))*'D. RPS Requirements per MP'!G$19),0)</f>
        <v>0</v>
      </c>
      <c r="K121" s="166">
        <f>IFERROR(IF($H121="MW",0,('DR_Contracted Energy'!K121/('DR_Contracted Energy'!K$130+'DR_Contracted Energy'!K$131))*'D. RPS Requirements per MP'!H$19),0)</f>
        <v>0</v>
      </c>
      <c r="L121" s="166">
        <f>IFERROR(IF($H121="MW",0,('DR_Contracted Energy'!L121/('DR_Contracted Energy'!L$130+'DR_Contracted Energy'!L$131))*'D. RPS Requirements per MP'!I$19),0)</f>
        <v>0</v>
      </c>
      <c r="M121" s="166">
        <f>IFERROR(IF($H121="MW",0,('DR_Contracted Energy'!M121/('DR_Contracted Energy'!M$130+'DR_Contracted Energy'!M$131))*'D. RPS Requirements per MP'!J$19),0)</f>
        <v>0</v>
      </c>
      <c r="N121" s="166">
        <f>IFERROR(IF($H121="MW",0,('DR_Contracted Energy'!N121/('DR_Contracted Energy'!N$130+'DR_Contracted Energy'!N$131))*'D. RPS Requirements per MP'!K$19),0)</f>
        <v>0</v>
      </c>
      <c r="O121" s="166">
        <f>IFERROR(IF($H121="MW",0,('DR_Contracted Energy'!O121/('DR_Contracted Energy'!O$130+'DR_Contracted Energy'!O$131))*'D. RPS Requirements per MP'!L$19),0)</f>
        <v>0</v>
      </c>
      <c r="P121" s="166">
        <f>IFERROR(IF($H121="MW",0,('DR_Contracted Energy'!P121/('DR_Contracted Energy'!P$130+'DR_Contracted Energy'!P$131))*'D. RPS Requirements per MP'!M$19),0)</f>
        <v>0</v>
      </c>
      <c r="Q121" s="166">
        <f>IFERROR(IF($H121="MW",0,('DR_Contracted Energy'!Q121/('DR_Contracted Energy'!Q$130+'DR_Contracted Energy'!Q$131))*'D. RPS Requirements per MP'!N$19),0)</f>
        <v>0</v>
      </c>
      <c r="R121" s="166">
        <f>IFERROR(IF($H121="MW",0,('DR_Contracted Energy'!R121/('DR_Contracted Energy'!R$130+'DR_Contracted Energy'!R$131))*'D. RPS Requirements per MP'!O$19),0)</f>
        <v>0</v>
      </c>
      <c r="S121" s="166">
        <f>IFERROR(IF($H121="MW",0,('DR_Contracted Energy'!S121/('DR_Contracted Energy'!S$130+'DR_Contracted Energy'!S$131))*'D. RPS Requirements per MP'!P$19),0)</f>
        <v>0</v>
      </c>
      <c r="T121" s="166">
        <f>IFERROR(IF($H121="MW",0,('DR_Contracted Energy'!T121/('DR_Contracted Energy'!T$130+'DR_Contracted Energy'!T$131))*'D. RPS Requirements per MP'!Q$19),0)</f>
        <v>0</v>
      </c>
      <c r="U121" s="166">
        <f>IFERROR(IF($H121="MW",0,('DR_Contracted Energy'!U121/('DR_Contracted Energy'!U$130+'DR_Contracted Energy'!U$131))*'D. RPS Requirements per MP'!R$19),0)</f>
        <v>0</v>
      </c>
      <c r="V121" s="166">
        <f>IFERROR(IF($H121="MW",0,('DR_Contracted Energy'!V121/('DR_Contracted Energy'!V$130+'DR_Contracted Energy'!V$131))*'D. RPS Requirements per MP'!S$19),0)</f>
        <v>0</v>
      </c>
      <c r="W121" s="166">
        <f>IFERROR(IF($H121="MW",0,('DR_Contracted Energy'!W121/('DR_Contracted Energy'!W$130+'DR_Contracted Energy'!W$131))*'D. RPS Requirements per MP'!T$19),0)</f>
        <v>0</v>
      </c>
      <c r="X121" s="166">
        <f>IFERROR(IF($H121="MW",0,('DR_Contracted Energy'!X121/('DR_Contracted Energy'!X$130+'DR_Contracted Energy'!X$131))*'D. RPS Requirements per MP'!U$19),0)</f>
        <v>0</v>
      </c>
      <c r="Y121" s="166">
        <f>IFERROR(IF($H121="MW",0,('DR_Contracted Energy'!Y121/('DR_Contracted Energy'!Y$130+'DR_Contracted Energy'!Y$131))*'D. RPS Requirements per MP'!V$19),0)</f>
        <v>0</v>
      </c>
      <c r="Z121" s="166">
        <f>IFERROR(IF($H121="MW",0,('DR_Contracted Energy'!Z121/('DR_Contracted Energy'!Z$130+'DR_Contracted Energy'!Z$131))*'D. RPS Requirements per MP'!W$19),0)</f>
        <v>0</v>
      </c>
      <c r="AA121" s="166">
        <f>IFERROR(IF($H121="MW",0,('DR_Contracted Energy'!AA121/('DR_Contracted Energy'!AA$130+'DR_Contracted Energy'!AA$131))*'D. RPS Requirements per MP'!X$19),0)</f>
        <v>0</v>
      </c>
      <c r="AB121" s="166">
        <f>IFERROR(IF($H121="MW",0,('DR_Contracted Energy'!AB121/('DR_Contracted Energy'!AB$130+'DR_Contracted Energy'!AB$131))*'D. RPS Requirements per MP'!Y$19),0)</f>
        <v>0</v>
      </c>
      <c r="AC121" s="166">
        <f>IFERROR(IF($H121="MW",0,('DR_Contracted Energy'!AC121/('DR_Contracted Energy'!AC$130+'DR_Contracted Energy'!AC$131))*'D. RPS Requirements per MP'!Z$19),0)</f>
        <v>0</v>
      </c>
      <c r="AD121" s="166"/>
      <c r="AE121" s="16" t="str">
        <f t="shared" si="33"/>
        <v>FALSE</v>
      </c>
    </row>
    <row r="122" spans="3:31" ht="28.8" x14ac:dyDescent="0.3">
      <c r="C122" s="7">
        <f>'C. Details of Existing PSAs'!C119</f>
        <v>57</v>
      </c>
      <c r="D122" s="146" t="str">
        <f>'C. Details of Existing PSAs'!D119</f>
        <v>Distribution Utility 2 (DU2)</v>
      </c>
      <c r="E122" s="146">
        <f>'C. Details of Existing PSAs'!E119</f>
        <v>0</v>
      </c>
      <c r="F122" s="108">
        <f>'C. Details of Existing PSAs'!F119</f>
        <v>0</v>
      </c>
      <c r="G122">
        <f>'C. Details of Existing PSAs'!G119</f>
        <v>0</v>
      </c>
      <c r="H122" s="16" t="str">
        <f>'C. Details of Existing PSAs'!O119</f>
        <v>MW</v>
      </c>
      <c r="I122" s="166">
        <f>IFERROR(IF($H122="MW",0,('DR_Contracted Energy'!I122/('DR_Contracted Energy'!I$130+'DR_Contracted Energy'!I$131))*'D. RPS Requirements per MP'!F$19),0)</f>
        <v>0</v>
      </c>
      <c r="J122" s="166">
        <f>IFERROR(IF($H122="MW",0,('DR_Contracted Energy'!J122/('DR_Contracted Energy'!J$130+'DR_Contracted Energy'!J$131))*'D. RPS Requirements per MP'!G$19),0)</f>
        <v>0</v>
      </c>
      <c r="K122" s="166">
        <f>IFERROR(IF($H122="MW",0,('DR_Contracted Energy'!K122/('DR_Contracted Energy'!K$130+'DR_Contracted Energy'!K$131))*'D. RPS Requirements per MP'!H$19),0)</f>
        <v>0</v>
      </c>
      <c r="L122" s="166">
        <f>IFERROR(IF($H122="MW",0,('DR_Contracted Energy'!L122/('DR_Contracted Energy'!L$130+'DR_Contracted Energy'!L$131))*'D. RPS Requirements per MP'!I$19),0)</f>
        <v>0</v>
      </c>
      <c r="M122" s="166">
        <f>IFERROR(IF($H122="MW",0,('DR_Contracted Energy'!M122/('DR_Contracted Energy'!M$130+'DR_Contracted Energy'!M$131))*'D. RPS Requirements per MP'!J$19),0)</f>
        <v>0</v>
      </c>
      <c r="N122" s="166">
        <f>IFERROR(IF($H122="MW",0,('DR_Contracted Energy'!N122/('DR_Contracted Energy'!N$130+'DR_Contracted Energy'!N$131))*'D. RPS Requirements per MP'!K$19),0)</f>
        <v>0</v>
      </c>
      <c r="O122" s="166">
        <f>IFERROR(IF($H122="MW",0,('DR_Contracted Energy'!O122/('DR_Contracted Energy'!O$130+'DR_Contracted Energy'!O$131))*'D. RPS Requirements per MP'!L$19),0)</f>
        <v>0</v>
      </c>
      <c r="P122" s="166">
        <f>IFERROR(IF($H122="MW",0,('DR_Contracted Energy'!P122/('DR_Contracted Energy'!P$130+'DR_Contracted Energy'!P$131))*'D. RPS Requirements per MP'!M$19),0)</f>
        <v>0</v>
      </c>
      <c r="Q122" s="166">
        <f>IFERROR(IF($H122="MW",0,('DR_Contracted Energy'!Q122/('DR_Contracted Energy'!Q$130+'DR_Contracted Energy'!Q$131))*'D. RPS Requirements per MP'!N$19),0)</f>
        <v>0</v>
      </c>
      <c r="R122" s="166">
        <f>IFERROR(IF($H122="MW",0,('DR_Contracted Energy'!R122/('DR_Contracted Energy'!R$130+'DR_Contracted Energy'!R$131))*'D. RPS Requirements per MP'!O$19),0)</f>
        <v>0</v>
      </c>
      <c r="S122" s="166">
        <f>IFERROR(IF($H122="MW",0,('DR_Contracted Energy'!S122/('DR_Contracted Energy'!S$130+'DR_Contracted Energy'!S$131))*'D. RPS Requirements per MP'!P$19),0)</f>
        <v>0</v>
      </c>
      <c r="T122" s="166">
        <f>IFERROR(IF($H122="MW",0,('DR_Contracted Energy'!T122/('DR_Contracted Energy'!T$130+'DR_Contracted Energy'!T$131))*'D. RPS Requirements per MP'!Q$19),0)</f>
        <v>0</v>
      </c>
      <c r="U122" s="166">
        <f>IFERROR(IF($H122="MW",0,('DR_Contracted Energy'!U122/('DR_Contracted Energy'!U$130+'DR_Contracted Energy'!U$131))*'D. RPS Requirements per MP'!R$19),0)</f>
        <v>0</v>
      </c>
      <c r="V122" s="166">
        <f>IFERROR(IF($H122="MW",0,('DR_Contracted Energy'!V122/('DR_Contracted Energy'!V$130+'DR_Contracted Energy'!V$131))*'D. RPS Requirements per MP'!S$19),0)</f>
        <v>0</v>
      </c>
      <c r="W122" s="166">
        <f>IFERROR(IF($H122="MW",0,('DR_Contracted Energy'!W122/('DR_Contracted Energy'!W$130+'DR_Contracted Energy'!W$131))*'D. RPS Requirements per MP'!T$19),0)</f>
        <v>0</v>
      </c>
      <c r="X122" s="166">
        <f>IFERROR(IF($H122="MW",0,('DR_Contracted Energy'!X122/('DR_Contracted Energy'!X$130+'DR_Contracted Energy'!X$131))*'D. RPS Requirements per MP'!U$19),0)</f>
        <v>0</v>
      </c>
      <c r="Y122" s="166">
        <f>IFERROR(IF($H122="MW",0,('DR_Contracted Energy'!Y122/('DR_Contracted Energy'!Y$130+'DR_Contracted Energy'!Y$131))*'D. RPS Requirements per MP'!V$19),0)</f>
        <v>0</v>
      </c>
      <c r="Z122" s="166">
        <f>IFERROR(IF($H122="MW",0,('DR_Contracted Energy'!Z122/('DR_Contracted Energy'!Z$130+'DR_Contracted Energy'!Z$131))*'D. RPS Requirements per MP'!W$19),0)</f>
        <v>0</v>
      </c>
      <c r="AA122" s="166">
        <f>IFERROR(IF($H122="MW",0,('DR_Contracted Energy'!AA122/('DR_Contracted Energy'!AA$130+'DR_Contracted Energy'!AA$131))*'D. RPS Requirements per MP'!X$19),0)</f>
        <v>0</v>
      </c>
      <c r="AB122" s="166">
        <f>IFERROR(IF($H122="MW",0,('DR_Contracted Energy'!AB122/('DR_Contracted Energy'!AB$130+'DR_Contracted Energy'!AB$131))*'D. RPS Requirements per MP'!Y$19),0)</f>
        <v>0</v>
      </c>
      <c r="AC122" s="166">
        <f>IFERROR(IF($H122="MW",0,('DR_Contracted Energy'!AC122/('DR_Contracted Energy'!AC$130+'DR_Contracted Energy'!AC$131))*'D. RPS Requirements per MP'!Z$19),0)</f>
        <v>0</v>
      </c>
      <c r="AD122" s="166"/>
      <c r="AE122" s="16" t="str">
        <f t="shared" si="33"/>
        <v>FALSE</v>
      </c>
    </row>
    <row r="123" spans="3:31" ht="28.8" x14ac:dyDescent="0.3">
      <c r="C123" s="7">
        <f t="shared" ref="C123:G123" si="57">C122</f>
        <v>57</v>
      </c>
      <c r="D123" s="146" t="str">
        <f t="shared" si="57"/>
        <v>Distribution Utility 2 (DU2)</v>
      </c>
      <c r="E123" s="146">
        <f t="shared" si="57"/>
        <v>0</v>
      </c>
      <c r="F123" s="108">
        <f t="shared" si="57"/>
        <v>0</v>
      </c>
      <c r="G123">
        <f t="shared" si="57"/>
        <v>0</v>
      </c>
      <c r="H123" s="16" t="str">
        <f>'C. Details of Existing PSAs'!O120</f>
        <v>MWh</v>
      </c>
      <c r="I123" s="166">
        <f>IFERROR(IF($H123="MW",0,('DR_Contracted Energy'!I123/('DR_Contracted Energy'!I$130+'DR_Contracted Energy'!I$131))*'D. RPS Requirements per MP'!F$19),0)</f>
        <v>0</v>
      </c>
      <c r="J123" s="166">
        <f>IFERROR(IF($H123="MW",0,('DR_Contracted Energy'!J123/('DR_Contracted Energy'!J$130+'DR_Contracted Energy'!J$131))*'D. RPS Requirements per MP'!G$19),0)</f>
        <v>0</v>
      </c>
      <c r="K123" s="166">
        <f>IFERROR(IF($H123="MW",0,('DR_Contracted Energy'!K123/('DR_Contracted Energy'!K$130+'DR_Contracted Energy'!K$131))*'D. RPS Requirements per MP'!H$19),0)</f>
        <v>0</v>
      </c>
      <c r="L123" s="166">
        <f>IFERROR(IF($H123="MW",0,('DR_Contracted Energy'!L123/('DR_Contracted Energy'!L$130+'DR_Contracted Energy'!L$131))*'D. RPS Requirements per MP'!I$19),0)</f>
        <v>0</v>
      </c>
      <c r="M123" s="166">
        <f>IFERROR(IF($H123="MW",0,('DR_Contracted Energy'!M123/('DR_Contracted Energy'!M$130+'DR_Contracted Energy'!M$131))*'D. RPS Requirements per MP'!J$19),0)</f>
        <v>0</v>
      </c>
      <c r="N123" s="166">
        <f>IFERROR(IF($H123="MW",0,('DR_Contracted Energy'!N123/('DR_Contracted Energy'!N$130+'DR_Contracted Energy'!N$131))*'D. RPS Requirements per MP'!K$19),0)</f>
        <v>0</v>
      </c>
      <c r="O123" s="166">
        <f>IFERROR(IF($H123="MW",0,('DR_Contracted Energy'!O123/('DR_Contracted Energy'!O$130+'DR_Contracted Energy'!O$131))*'D. RPS Requirements per MP'!L$19),0)</f>
        <v>0</v>
      </c>
      <c r="P123" s="166">
        <f>IFERROR(IF($H123="MW",0,('DR_Contracted Energy'!P123/('DR_Contracted Energy'!P$130+'DR_Contracted Energy'!P$131))*'D. RPS Requirements per MP'!M$19),0)</f>
        <v>0</v>
      </c>
      <c r="Q123" s="166">
        <f>IFERROR(IF($H123="MW",0,('DR_Contracted Energy'!Q123/('DR_Contracted Energy'!Q$130+'DR_Contracted Energy'!Q$131))*'D. RPS Requirements per MP'!N$19),0)</f>
        <v>0</v>
      </c>
      <c r="R123" s="166">
        <f>IFERROR(IF($H123="MW",0,('DR_Contracted Energy'!R123/('DR_Contracted Energy'!R$130+'DR_Contracted Energy'!R$131))*'D. RPS Requirements per MP'!O$19),0)</f>
        <v>0</v>
      </c>
      <c r="S123" s="166">
        <f>IFERROR(IF($H123="MW",0,('DR_Contracted Energy'!S123/('DR_Contracted Energy'!S$130+'DR_Contracted Energy'!S$131))*'D. RPS Requirements per MP'!P$19),0)</f>
        <v>0</v>
      </c>
      <c r="T123" s="166">
        <f>IFERROR(IF($H123="MW",0,('DR_Contracted Energy'!T123/('DR_Contracted Energy'!T$130+'DR_Contracted Energy'!T$131))*'D. RPS Requirements per MP'!Q$19),0)</f>
        <v>0</v>
      </c>
      <c r="U123" s="166">
        <f>IFERROR(IF($H123="MW",0,('DR_Contracted Energy'!U123/('DR_Contracted Energy'!U$130+'DR_Contracted Energy'!U$131))*'D. RPS Requirements per MP'!R$19),0)</f>
        <v>0</v>
      </c>
      <c r="V123" s="166">
        <f>IFERROR(IF($H123="MW",0,('DR_Contracted Energy'!V123/('DR_Contracted Energy'!V$130+'DR_Contracted Energy'!V$131))*'D. RPS Requirements per MP'!S$19),0)</f>
        <v>0</v>
      </c>
      <c r="W123" s="166">
        <f>IFERROR(IF($H123="MW",0,('DR_Contracted Energy'!W123/('DR_Contracted Energy'!W$130+'DR_Contracted Energy'!W$131))*'D. RPS Requirements per MP'!T$19),0)</f>
        <v>0</v>
      </c>
      <c r="X123" s="166">
        <f>IFERROR(IF($H123="MW",0,('DR_Contracted Energy'!X123/('DR_Contracted Energy'!X$130+'DR_Contracted Energy'!X$131))*'D. RPS Requirements per MP'!U$19),0)</f>
        <v>0</v>
      </c>
      <c r="Y123" s="166">
        <f>IFERROR(IF($H123="MW",0,('DR_Contracted Energy'!Y123/('DR_Contracted Energy'!Y$130+'DR_Contracted Energy'!Y$131))*'D. RPS Requirements per MP'!V$19),0)</f>
        <v>0</v>
      </c>
      <c r="Z123" s="166">
        <f>IFERROR(IF($H123="MW",0,('DR_Contracted Energy'!Z123/('DR_Contracted Energy'!Z$130+'DR_Contracted Energy'!Z$131))*'D. RPS Requirements per MP'!W$19),0)</f>
        <v>0</v>
      </c>
      <c r="AA123" s="166">
        <f>IFERROR(IF($H123="MW",0,('DR_Contracted Energy'!AA123/('DR_Contracted Energy'!AA$130+'DR_Contracted Energy'!AA$131))*'D. RPS Requirements per MP'!X$19),0)</f>
        <v>0</v>
      </c>
      <c r="AB123" s="166">
        <f>IFERROR(IF($H123="MW",0,('DR_Contracted Energy'!AB123/('DR_Contracted Energy'!AB$130+'DR_Contracted Energy'!AB$131))*'D. RPS Requirements per MP'!Y$19),0)</f>
        <v>0</v>
      </c>
      <c r="AC123" s="166">
        <f>IFERROR(IF($H123="MW",0,('DR_Contracted Energy'!AC123/('DR_Contracted Energy'!AC$130+'DR_Contracted Energy'!AC$131))*'D. RPS Requirements per MP'!Z$19),0)</f>
        <v>0</v>
      </c>
      <c r="AD123" s="166"/>
      <c r="AE123" s="16" t="str">
        <f t="shared" si="33"/>
        <v>FALSE</v>
      </c>
    </row>
    <row r="124" spans="3:31" ht="28.8" x14ac:dyDescent="0.3">
      <c r="C124" s="7">
        <f>'C. Details of Existing PSAs'!C121</f>
        <v>58</v>
      </c>
      <c r="D124" s="146" t="str">
        <f>'C. Details of Existing PSAs'!D121</f>
        <v>Distribution Utility 2 (DU2)</v>
      </c>
      <c r="E124" s="146">
        <f>'C. Details of Existing PSAs'!E121</f>
        <v>0</v>
      </c>
      <c r="F124" s="108">
        <f>'C. Details of Existing PSAs'!F121</f>
        <v>0</v>
      </c>
      <c r="G124">
        <f>'C. Details of Existing PSAs'!G121</f>
        <v>0</v>
      </c>
      <c r="H124" s="16" t="str">
        <f>'C. Details of Existing PSAs'!O121</f>
        <v>MW</v>
      </c>
      <c r="I124" s="166">
        <f>IFERROR(IF($H124="MW",0,('DR_Contracted Energy'!I124/('DR_Contracted Energy'!I$130+'DR_Contracted Energy'!I$131))*'D. RPS Requirements per MP'!F$19),0)</f>
        <v>0</v>
      </c>
      <c r="J124" s="166">
        <f>IFERROR(IF($H124="MW",0,('DR_Contracted Energy'!J124/('DR_Contracted Energy'!J$130+'DR_Contracted Energy'!J$131))*'D. RPS Requirements per MP'!G$19),0)</f>
        <v>0</v>
      </c>
      <c r="K124" s="166">
        <f>IFERROR(IF($H124="MW",0,('DR_Contracted Energy'!K124/('DR_Contracted Energy'!K$130+'DR_Contracted Energy'!K$131))*'D. RPS Requirements per MP'!H$19),0)</f>
        <v>0</v>
      </c>
      <c r="L124" s="166">
        <f>IFERROR(IF($H124="MW",0,('DR_Contracted Energy'!L124/('DR_Contracted Energy'!L$130+'DR_Contracted Energy'!L$131))*'D. RPS Requirements per MP'!I$19),0)</f>
        <v>0</v>
      </c>
      <c r="M124" s="166">
        <f>IFERROR(IF($H124="MW",0,('DR_Contracted Energy'!M124/('DR_Contracted Energy'!M$130+'DR_Contracted Energy'!M$131))*'D. RPS Requirements per MP'!J$19),0)</f>
        <v>0</v>
      </c>
      <c r="N124" s="166">
        <f>IFERROR(IF($H124="MW",0,('DR_Contracted Energy'!N124/('DR_Contracted Energy'!N$130+'DR_Contracted Energy'!N$131))*'D. RPS Requirements per MP'!K$19),0)</f>
        <v>0</v>
      </c>
      <c r="O124" s="166">
        <f>IFERROR(IF($H124="MW",0,('DR_Contracted Energy'!O124/('DR_Contracted Energy'!O$130+'DR_Contracted Energy'!O$131))*'D. RPS Requirements per MP'!L$19),0)</f>
        <v>0</v>
      </c>
      <c r="P124" s="166">
        <f>IFERROR(IF($H124="MW",0,('DR_Contracted Energy'!P124/('DR_Contracted Energy'!P$130+'DR_Contracted Energy'!P$131))*'D. RPS Requirements per MP'!M$19),0)</f>
        <v>0</v>
      </c>
      <c r="Q124" s="166">
        <f>IFERROR(IF($H124="MW",0,('DR_Contracted Energy'!Q124/('DR_Contracted Energy'!Q$130+'DR_Contracted Energy'!Q$131))*'D. RPS Requirements per MP'!N$19),0)</f>
        <v>0</v>
      </c>
      <c r="R124" s="166">
        <f>IFERROR(IF($H124="MW",0,('DR_Contracted Energy'!R124/('DR_Contracted Energy'!R$130+'DR_Contracted Energy'!R$131))*'D. RPS Requirements per MP'!O$19),0)</f>
        <v>0</v>
      </c>
      <c r="S124" s="166">
        <f>IFERROR(IF($H124="MW",0,('DR_Contracted Energy'!S124/('DR_Contracted Energy'!S$130+'DR_Contracted Energy'!S$131))*'D. RPS Requirements per MP'!P$19),0)</f>
        <v>0</v>
      </c>
      <c r="T124" s="166">
        <f>IFERROR(IF($H124="MW",0,('DR_Contracted Energy'!T124/('DR_Contracted Energy'!T$130+'DR_Contracted Energy'!T$131))*'D. RPS Requirements per MP'!Q$19),0)</f>
        <v>0</v>
      </c>
      <c r="U124" s="166">
        <f>IFERROR(IF($H124="MW",0,('DR_Contracted Energy'!U124/('DR_Contracted Energy'!U$130+'DR_Contracted Energy'!U$131))*'D. RPS Requirements per MP'!R$19),0)</f>
        <v>0</v>
      </c>
      <c r="V124" s="166">
        <f>IFERROR(IF($H124="MW",0,('DR_Contracted Energy'!V124/('DR_Contracted Energy'!V$130+'DR_Contracted Energy'!V$131))*'D. RPS Requirements per MP'!S$19),0)</f>
        <v>0</v>
      </c>
      <c r="W124" s="166">
        <f>IFERROR(IF($H124="MW",0,('DR_Contracted Energy'!W124/('DR_Contracted Energy'!W$130+'DR_Contracted Energy'!W$131))*'D. RPS Requirements per MP'!T$19),0)</f>
        <v>0</v>
      </c>
      <c r="X124" s="166">
        <f>IFERROR(IF($H124="MW",0,('DR_Contracted Energy'!X124/('DR_Contracted Energy'!X$130+'DR_Contracted Energy'!X$131))*'D. RPS Requirements per MP'!U$19),0)</f>
        <v>0</v>
      </c>
      <c r="Y124" s="166">
        <f>IFERROR(IF($H124="MW",0,('DR_Contracted Energy'!Y124/('DR_Contracted Energy'!Y$130+'DR_Contracted Energy'!Y$131))*'D. RPS Requirements per MP'!V$19),0)</f>
        <v>0</v>
      </c>
      <c r="Z124" s="166">
        <f>IFERROR(IF($H124="MW",0,('DR_Contracted Energy'!Z124/('DR_Contracted Energy'!Z$130+'DR_Contracted Energy'!Z$131))*'D. RPS Requirements per MP'!W$19),0)</f>
        <v>0</v>
      </c>
      <c r="AA124" s="166">
        <f>IFERROR(IF($H124="MW",0,('DR_Contracted Energy'!AA124/('DR_Contracted Energy'!AA$130+'DR_Contracted Energy'!AA$131))*'D. RPS Requirements per MP'!X$19),0)</f>
        <v>0</v>
      </c>
      <c r="AB124" s="166">
        <f>IFERROR(IF($H124="MW",0,('DR_Contracted Energy'!AB124/('DR_Contracted Energy'!AB$130+'DR_Contracted Energy'!AB$131))*'D. RPS Requirements per MP'!Y$19),0)</f>
        <v>0</v>
      </c>
      <c r="AC124" s="166">
        <f>IFERROR(IF($H124="MW",0,('DR_Contracted Energy'!AC124/('DR_Contracted Energy'!AC$130+'DR_Contracted Energy'!AC$131))*'D. RPS Requirements per MP'!Z$19),0)</f>
        <v>0</v>
      </c>
      <c r="AD124" s="166"/>
      <c r="AE124" s="16" t="str">
        <f t="shared" si="33"/>
        <v>FALSE</v>
      </c>
    </row>
    <row r="125" spans="3:31" ht="28.8" x14ac:dyDescent="0.3">
      <c r="C125" s="7">
        <f t="shared" ref="C125:G125" si="58">C124</f>
        <v>58</v>
      </c>
      <c r="D125" s="146" t="str">
        <f t="shared" si="58"/>
        <v>Distribution Utility 2 (DU2)</v>
      </c>
      <c r="E125" s="146">
        <f t="shared" si="58"/>
        <v>0</v>
      </c>
      <c r="F125" s="108">
        <f t="shared" si="58"/>
        <v>0</v>
      </c>
      <c r="G125">
        <f t="shared" si="58"/>
        <v>0</v>
      </c>
      <c r="H125" s="16" t="str">
        <f>'C. Details of Existing PSAs'!O122</f>
        <v>MWh</v>
      </c>
      <c r="I125" s="166">
        <f>IFERROR(IF($H125="MW",0,('DR_Contracted Energy'!I125/('DR_Contracted Energy'!I$130+'DR_Contracted Energy'!I$131))*'D. RPS Requirements per MP'!F$19),0)</f>
        <v>0</v>
      </c>
      <c r="J125" s="166">
        <f>IFERROR(IF($H125="MW",0,('DR_Contracted Energy'!J125/('DR_Contracted Energy'!J$130+'DR_Contracted Energy'!J$131))*'D. RPS Requirements per MP'!G$19),0)</f>
        <v>0</v>
      </c>
      <c r="K125" s="166">
        <f>IFERROR(IF($H125="MW",0,('DR_Contracted Energy'!K125/('DR_Contracted Energy'!K$130+'DR_Contracted Energy'!K$131))*'D. RPS Requirements per MP'!H$19),0)</f>
        <v>0</v>
      </c>
      <c r="L125" s="166">
        <f>IFERROR(IF($H125="MW",0,('DR_Contracted Energy'!L125/('DR_Contracted Energy'!L$130+'DR_Contracted Energy'!L$131))*'D. RPS Requirements per MP'!I$19),0)</f>
        <v>0</v>
      </c>
      <c r="M125" s="166">
        <f>IFERROR(IF($H125="MW",0,('DR_Contracted Energy'!M125/('DR_Contracted Energy'!M$130+'DR_Contracted Energy'!M$131))*'D. RPS Requirements per MP'!J$19),0)</f>
        <v>0</v>
      </c>
      <c r="N125" s="166">
        <f>IFERROR(IF($H125="MW",0,('DR_Contracted Energy'!N125/('DR_Contracted Energy'!N$130+'DR_Contracted Energy'!N$131))*'D. RPS Requirements per MP'!K$19),0)</f>
        <v>0</v>
      </c>
      <c r="O125" s="166">
        <f>IFERROR(IF($H125="MW",0,('DR_Contracted Energy'!O125/('DR_Contracted Energy'!O$130+'DR_Contracted Energy'!O$131))*'D. RPS Requirements per MP'!L$19),0)</f>
        <v>0</v>
      </c>
      <c r="P125" s="166">
        <f>IFERROR(IF($H125="MW",0,('DR_Contracted Energy'!P125/('DR_Contracted Energy'!P$130+'DR_Contracted Energy'!P$131))*'D. RPS Requirements per MP'!M$19),0)</f>
        <v>0</v>
      </c>
      <c r="Q125" s="166">
        <f>IFERROR(IF($H125="MW",0,('DR_Contracted Energy'!Q125/('DR_Contracted Energy'!Q$130+'DR_Contracted Energy'!Q$131))*'D. RPS Requirements per MP'!N$19),0)</f>
        <v>0</v>
      </c>
      <c r="R125" s="166">
        <f>IFERROR(IF($H125="MW",0,('DR_Contracted Energy'!R125/('DR_Contracted Energy'!R$130+'DR_Contracted Energy'!R$131))*'D. RPS Requirements per MP'!O$19),0)</f>
        <v>0</v>
      </c>
      <c r="S125" s="166">
        <f>IFERROR(IF($H125="MW",0,('DR_Contracted Energy'!S125/('DR_Contracted Energy'!S$130+'DR_Contracted Energy'!S$131))*'D. RPS Requirements per MP'!P$19),0)</f>
        <v>0</v>
      </c>
      <c r="T125" s="166">
        <f>IFERROR(IF($H125="MW",0,('DR_Contracted Energy'!T125/('DR_Contracted Energy'!T$130+'DR_Contracted Energy'!T$131))*'D. RPS Requirements per MP'!Q$19),0)</f>
        <v>0</v>
      </c>
      <c r="U125" s="166">
        <f>IFERROR(IF($H125="MW",0,('DR_Contracted Energy'!U125/('DR_Contracted Energy'!U$130+'DR_Contracted Energy'!U$131))*'D. RPS Requirements per MP'!R$19),0)</f>
        <v>0</v>
      </c>
      <c r="V125" s="166">
        <f>IFERROR(IF($H125="MW",0,('DR_Contracted Energy'!V125/('DR_Contracted Energy'!V$130+'DR_Contracted Energy'!V$131))*'D. RPS Requirements per MP'!S$19),0)</f>
        <v>0</v>
      </c>
      <c r="W125" s="166">
        <f>IFERROR(IF($H125="MW",0,('DR_Contracted Energy'!W125/('DR_Contracted Energy'!W$130+'DR_Contracted Energy'!W$131))*'D. RPS Requirements per MP'!T$19),0)</f>
        <v>0</v>
      </c>
      <c r="X125" s="166">
        <f>IFERROR(IF($H125="MW",0,('DR_Contracted Energy'!X125/('DR_Contracted Energy'!X$130+'DR_Contracted Energy'!X$131))*'D. RPS Requirements per MP'!U$19),0)</f>
        <v>0</v>
      </c>
      <c r="Y125" s="166">
        <f>IFERROR(IF($H125="MW",0,('DR_Contracted Energy'!Y125/('DR_Contracted Energy'!Y$130+'DR_Contracted Energy'!Y$131))*'D. RPS Requirements per MP'!V$19),0)</f>
        <v>0</v>
      </c>
      <c r="Z125" s="166">
        <f>IFERROR(IF($H125="MW",0,('DR_Contracted Energy'!Z125/('DR_Contracted Energy'!Z$130+'DR_Contracted Energy'!Z$131))*'D. RPS Requirements per MP'!W$19),0)</f>
        <v>0</v>
      </c>
      <c r="AA125" s="166">
        <f>IFERROR(IF($H125="MW",0,('DR_Contracted Energy'!AA125/('DR_Contracted Energy'!AA$130+'DR_Contracted Energy'!AA$131))*'D. RPS Requirements per MP'!X$19),0)</f>
        <v>0</v>
      </c>
      <c r="AB125" s="166">
        <f>IFERROR(IF($H125="MW",0,('DR_Contracted Energy'!AB125/('DR_Contracted Energy'!AB$130+'DR_Contracted Energy'!AB$131))*'D. RPS Requirements per MP'!Y$19),0)</f>
        <v>0</v>
      </c>
      <c r="AC125" s="166">
        <f>IFERROR(IF($H125="MW",0,('DR_Contracted Energy'!AC125/('DR_Contracted Energy'!AC$130+'DR_Contracted Energy'!AC$131))*'D. RPS Requirements per MP'!Z$19),0)</f>
        <v>0</v>
      </c>
      <c r="AD125" s="166"/>
      <c r="AE125" s="16" t="str">
        <f t="shared" si="33"/>
        <v>FALSE</v>
      </c>
    </row>
    <row r="126" spans="3:31" ht="28.8" x14ac:dyDescent="0.3">
      <c r="C126" s="7">
        <f>'C. Details of Existing PSAs'!C123</f>
        <v>59</v>
      </c>
      <c r="D126" s="146" t="str">
        <f>'C. Details of Existing PSAs'!D123</f>
        <v>Distribution Utility 2 (DU2)</v>
      </c>
      <c r="E126" s="146">
        <f>'C. Details of Existing PSAs'!E123</f>
        <v>0</v>
      </c>
      <c r="F126" s="108">
        <f>'C. Details of Existing PSAs'!F123</f>
        <v>0</v>
      </c>
      <c r="G126">
        <f>'C. Details of Existing PSAs'!G123</f>
        <v>0</v>
      </c>
      <c r="H126" s="16" t="str">
        <f>'C. Details of Existing PSAs'!O123</f>
        <v>MW</v>
      </c>
      <c r="I126" s="166">
        <f>IFERROR(IF($H126="MW",0,('DR_Contracted Energy'!I126/('DR_Contracted Energy'!I$130+'DR_Contracted Energy'!I$131))*'D. RPS Requirements per MP'!F$19),0)</f>
        <v>0</v>
      </c>
      <c r="J126" s="166">
        <f>IFERROR(IF($H126="MW",0,('DR_Contracted Energy'!J126/('DR_Contracted Energy'!J$130+'DR_Contracted Energy'!J$131))*'D. RPS Requirements per MP'!G$19),0)</f>
        <v>0</v>
      </c>
      <c r="K126" s="166">
        <f>IFERROR(IF($H126="MW",0,('DR_Contracted Energy'!K126/('DR_Contracted Energy'!K$130+'DR_Contracted Energy'!K$131))*'D. RPS Requirements per MP'!H$19),0)</f>
        <v>0</v>
      </c>
      <c r="L126" s="166">
        <f>IFERROR(IF($H126="MW",0,('DR_Contracted Energy'!L126/('DR_Contracted Energy'!L$130+'DR_Contracted Energy'!L$131))*'D. RPS Requirements per MP'!I$19),0)</f>
        <v>0</v>
      </c>
      <c r="M126" s="166">
        <f>IFERROR(IF($H126="MW",0,('DR_Contracted Energy'!M126/('DR_Contracted Energy'!M$130+'DR_Contracted Energy'!M$131))*'D. RPS Requirements per MP'!J$19),0)</f>
        <v>0</v>
      </c>
      <c r="N126" s="166">
        <f>IFERROR(IF($H126="MW",0,('DR_Contracted Energy'!N126/('DR_Contracted Energy'!N$130+'DR_Contracted Energy'!N$131))*'D. RPS Requirements per MP'!K$19),0)</f>
        <v>0</v>
      </c>
      <c r="O126" s="166">
        <f>IFERROR(IF($H126="MW",0,('DR_Contracted Energy'!O126/('DR_Contracted Energy'!O$130+'DR_Contracted Energy'!O$131))*'D. RPS Requirements per MP'!L$19),0)</f>
        <v>0</v>
      </c>
      <c r="P126" s="166">
        <f>IFERROR(IF($H126="MW",0,('DR_Contracted Energy'!P126/('DR_Contracted Energy'!P$130+'DR_Contracted Energy'!P$131))*'D. RPS Requirements per MP'!M$19),0)</f>
        <v>0</v>
      </c>
      <c r="Q126" s="166">
        <f>IFERROR(IF($H126="MW",0,('DR_Contracted Energy'!Q126/('DR_Contracted Energy'!Q$130+'DR_Contracted Energy'!Q$131))*'D. RPS Requirements per MP'!N$19),0)</f>
        <v>0</v>
      </c>
      <c r="R126" s="166">
        <f>IFERROR(IF($H126="MW",0,('DR_Contracted Energy'!R126/('DR_Contracted Energy'!R$130+'DR_Contracted Energy'!R$131))*'D. RPS Requirements per MP'!O$19),0)</f>
        <v>0</v>
      </c>
      <c r="S126" s="166">
        <f>IFERROR(IF($H126="MW",0,('DR_Contracted Energy'!S126/('DR_Contracted Energy'!S$130+'DR_Contracted Energy'!S$131))*'D. RPS Requirements per MP'!P$19),0)</f>
        <v>0</v>
      </c>
      <c r="T126" s="166">
        <f>IFERROR(IF($H126="MW",0,('DR_Contracted Energy'!T126/('DR_Contracted Energy'!T$130+'DR_Contracted Energy'!T$131))*'D. RPS Requirements per MP'!Q$19),0)</f>
        <v>0</v>
      </c>
      <c r="U126" s="166">
        <f>IFERROR(IF($H126="MW",0,('DR_Contracted Energy'!U126/('DR_Contracted Energy'!U$130+'DR_Contracted Energy'!U$131))*'D. RPS Requirements per MP'!R$19),0)</f>
        <v>0</v>
      </c>
      <c r="V126" s="166">
        <f>IFERROR(IF($H126="MW",0,('DR_Contracted Energy'!V126/('DR_Contracted Energy'!V$130+'DR_Contracted Energy'!V$131))*'D. RPS Requirements per MP'!S$19),0)</f>
        <v>0</v>
      </c>
      <c r="W126" s="166">
        <f>IFERROR(IF($H126="MW",0,('DR_Contracted Energy'!W126/('DR_Contracted Energy'!W$130+'DR_Contracted Energy'!W$131))*'D. RPS Requirements per MP'!T$19),0)</f>
        <v>0</v>
      </c>
      <c r="X126" s="166">
        <f>IFERROR(IF($H126="MW",0,('DR_Contracted Energy'!X126/('DR_Contracted Energy'!X$130+'DR_Contracted Energy'!X$131))*'D. RPS Requirements per MP'!U$19),0)</f>
        <v>0</v>
      </c>
      <c r="Y126" s="166">
        <f>IFERROR(IF($H126="MW",0,('DR_Contracted Energy'!Y126/('DR_Contracted Energy'!Y$130+'DR_Contracted Energy'!Y$131))*'D. RPS Requirements per MP'!V$19),0)</f>
        <v>0</v>
      </c>
      <c r="Z126" s="166">
        <f>IFERROR(IF($H126="MW",0,('DR_Contracted Energy'!Z126/('DR_Contracted Energy'!Z$130+'DR_Contracted Energy'!Z$131))*'D. RPS Requirements per MP'!W$19),0)</f>
        <v>0</v>
      </c>
      <c r="AA126" s="166">
        <f>IFERROR(IF($H126="MW",0,('DR_Contracted Energy'!AA126/('DR_Contracted Energy'!AA$130+'DR_Contracted Energy'!AA$131))*'D. RPS Requirements per MP'!X$19),0)</f>
        <v>0</v>
      </c>
      <c r="AB126" s="166">
        <f>IFERROR(IF($H126="MW",0,('DR_Contracted Energy'!AB126/('DR_Contracted Energy'!AB$130+'DR_Contracted Energy'!AB$131))*'D. RPS Requirements per MP'!Y$19),0)</f>
        <v>0</v>
      </c>
      <c r="AC126" s="166">
        <f>IFERROR(IF($H126="MW",0,('DR_Contracted Energy'!AC126/('DR_Contracted Energy'!AC$130+'DR_Contracted Energy'!AC$131))*'D. RPS Requirements per MP'!Z$19),0)</f>
        <v>0</v>
      </c>
      <c r="AD126" s="166"/>
      <c r="AE126" s="16" t="str">
        <f t="shared" si="33"/>
        <v>FALSE</v>
      </c>
    </row>
    <row r="127" spans="3:31" ht="28.8" x14ac:dyDescent="0.3">
      <c r="C127" s="7">
        <f t="shared" ref="C127:G127" si="59">C126</f>
        <v>59</v>
      </c>
      <c r="D127" s="146" t="str">
        <f t="shared" si="59"/>
        <v>Distribution Utility 2 (DU2)</v>
      </c>
      <c r="E127" s="146">
        <f t="shared" si="59"/>
        <v>0</v>
      </c>
      <c r="F127" s="108">
        <f t="shared" si="59"/>
        <v>0</v>
      </c>
      <c r="G127">
        <f t="shared" si="59"/>
        <v>0</v>
      </c>
      <c r="H127" s="16" t="str">
        <f>'C. Details of Existing PSAs'!O124</f>
        <v>MWh</v>
      </c>
      <c r="I127" s="166">
        <f>IFERROR(IF($H127="MW",0,('DR_Contracted Energy'!I127/('DR_Contracted Energy'!I$130+'DR_Contracted Energy'!I$131))*'D. RPS Requirements per MP'!F$19),0)</f>
        <v>0</v>
      </c>
      <c r="J127" s="166">
        <f>IFERROR(IF($H127="MW",0,('DR_Contracted Energy'!J127/('DR_Contracted Energy'!J$130+'DR_Contracted Energy'!J$131))*'D. RPS Requirements per MP'!G$19),0)</f>
        <v>0</v>
      </c>
      <c r="K127" s="166">
        <f>IFERROR(IF($H127="MW",0,('DR_Contracted Energy'!K127/('DR_Contracted Energy'!K$130+'DR_Contracted Energy'!K$131))*'D. RPS Requirements per MP'!H$19),0)</f>
        <v>0</v>
      </c>
      <c r="L127" s="166">
        <f>IFERROR(IF($H127="MW",0,('DR_Contracted Energy'!L127/('DR_Contracted Energy'!L$130+'DR_Contracted Energy'!L$131))*'D. RPS Requirements per MP'!I$19),0)</f>
        <v>0</v>
      </c>
      <c r="M127" s="166">
        <f>IFERROR(IF($H127="MW",0,('DR_Contracted Energy'!M127/('DR_Contracted Energy'!M$130+'DR_Contracted Energy'!M$131))*'D. RPS Requirements per MP'!J$19),0)</f>
        <v>0</v>
      </c>
      <c r="N127" s="166">
        <f>IFERROR(IF($H127="MW",0,('DR_Contracted Energy'!N127/('DR_Contracted Energy'!N$130+'DR_Contracted Energy'!N$131))*'D. RPS Requirements per MP'!K$19),0)</f>
        <v>0</v>
      </c>
      <c r="O127" s="166">
        <f>IFERROR(IF($H127="MW",0,('DR_Contracted Energy'!O127/('DR_Contracted Energy'!O$130+'DR_Contracted Energy'!O$131))*'D. RPS Requirements per MP'!L$19),0)</f>
        <v>0</v>
      </c>
      <c r="P127" s="166">
        <f>IFERROR(IF($H127="MW",0,('DR_Contracted Energy'!P127/('DR_Contracted Energy'!P$130+'DR_Contracted Energy'!P$131))*'D. RPS Requirements per MP'!M$19),0)</f>
        <v>0</v>
      </c>
      <c r="Q127" s="166">
        <f>IFERROR(IF($H127="MW",0,('DR_Contracted Energy'!Q127/('DR_Contracted Energy'!Q$130+'DR_Contracted Energy'!Q$131))*'D. RPS Requirements per MP'!N$19),0)</f>
        <v>0</v>
      </c>
      <c r="R127" s="166">
        <f>IFERROR(IF($H127="MW",0,('DR_Contracted Energy'!R127/('DR_Contracted Energy'!R$130+'DR_Contracted Energy'!R$131))*'D. RPS Requirements per MP'!O$19),0)</f>
        <v>0</v>
      </c>
      <c r="S127" s="166">
        <f>IFERROR(IF($H127="MW",0,('DR_Contracted Energy'!S127/('DR_Contracted Energy'!S$130+'DR_Contracted Energy'!S$131))*'D. RPS Requirements per MP'!P$19),0)</f>
        <v>0</v>
      </c>
      <c r="T127" s="166">
        <f>IFERROR(IF($H127="MW",0,('DR_Contracted Energy'!T127/('DR_Contracted Energy'!T$130+'DR_Contracted Energy'!T$131))*'D. RPS Requirements per MP'!Q$19),0)</f>
        <v>0</v>
      </c>
      <c r="U127" s="166">
        <f>IFERROR(IF($H127="MW",0,('DR_Contracted Energy'!U127/('DR_Contracted Energy'!U$130+'DR_Contracted Energy'!U$131))*'D. RPS Requirements per MP'!R$19),0)</f>
        <v>0</v>
      </c>
      <c r="V127" s="166">
        <f>IFERROR(IF($H127="MW",0,('DR_Contracted Energy'!V127/('DR_Contracted Energy'!V$130+'DR_Contracted Energy'!V$131))*'D. RPS Requirements per MP'!S$19),0)</f>
        <v>0</v>
      </c>
      <c r="W127" s="166">
        <f>IFERROR(IF($H127="MW",0,('DR_Contracted Energy'!W127/('DR_Contracted Energy'!W$130+'DR_Contracted Energy'!W$131))*'D. RPS Requirements per MP'!T$19),0)</f>
        <v>0</v>
      </c>
      <c r="X127" s="166">
        <f>IFERROR(IF($H127="MW",0,('DR_Contracted Energy'!X127/('DR_Contracted Energy'!X$130+'DR_Contracted Energy'!X$131))*'D. RPS Requirements per MP'!U$19),0)</f>
        <v>0</v>
      </c>
      <c r="Y127" s="166">
        <f>IFERROR(IF($H127="MW",0,('DR_Contracted Energy'!Y127/('DR_Contracted Energy'!Y$130+'DR_Contracted Energy'!Y$131))*'D. RPS Requirements per MP'!V$19),0)</f>
        <v>0</v>
      </c>
      <c r="Z127" s="166">
        <f>IFERROR(IF($H127="MW",0,('DR_Contracted Energy'!Z127/('DR_Contracted Energy'!Z$130+'DR_Contracted Energy'!Z$131))*'D. RPS Requirements per MP'!W$19),0)</f>
        <v>0</v>
      </c>
      <c r="AA127" s="166">
        <f>IFERROR(IF($H127="MW",0,('DR_Contracted Energy'!AA127/('DR_Contracted Energy'!AA$130+'DR_Contracted Energy'!AA$131))*'D. RPS Requirements per MP'!X$19),0)</f>
        <v>0</v>
      </c>
      <c r="AB127" s="166">
        <f>IFERROR(IF($H127="MW",0,('DR_Contracted Energy'!AB127/('DR_Contracted Energy'!AB$130+'DR_Contracted Energy'!AB$131))*'D. RPS Requirements per MP'!Y$19),0)</f>
        <v>0</v>
      </c>
      <c r="AC127" s="166">
        <f>IFERROR(IF($H127="MW",0,('DR_Contracted Energy'!AC127/('DR_Contracted Energy'!AC$130+'DR_Contracted Energy'!AC$131))*'D. RPS Requirements per MP'!Z$19),0)</f>
        <v>0</v>
      </c>
      <c r="AD127" s="166"/>
      <c r="AE127" s="16" t="str">
        <f t="shared" si="33"/>
        <v>FALSE</v>
      </c>
    </row>
    <row r="128" spans="3:31" ht="28.8" x14ac:dyDescent="0.3">
      <c r="C128" s="7">
        <f>'C. Details of Existing PSAs'!C125</f>
        <v>60</v>
      </c>
      <c r="D128" s="146" t="str">
        <f>'C. Details of Existing PSAs'!D125</f>
        <v>Distribution Utility 2 (DU2)</v>
      </c>
      <c r="E128" s="146">
        <f>'C. Details of Existing PSAs'!E125</f>
        <v>0</v>
      </c>
      <c r="F128" s="108">
        <f>'C. Details of Existing PSAs'!F125</f>
        <v>0</v>
      </c>
      <c r="G128">
        <f>'C. Details of Existing PSAs'!G125</f>
        <v>0</v>
      </c>
      <c r="H128" s="16" t="str">
        <f>'C. Details of Existing PSAs'!O125</f>
        <v>MW</v>
      </c>
      <c r="I128" s="166">
        <f>IFERROR(IF($H128="MW",0,('DR_Contracted Energy'!I128/('DR_Contracted Energy'!I$130+'DR_Contracted Energy'!I$131))*'D. RPS Requirements per MP'!F$19),0)</f>
        <v>0</v>
      </c>
      <c r="J128" s="166">
        <f>IFERROR(IF($H128="MW",0,('DR_Contracted Energy'!J128/('DR_Contracted Energy'!J$130+'DR_Contracted Energy'!J$131))*'D. RPS Requirements per MP'!G$19),0)</f>
        <v>0</v>
      </c>
      <c r="K128" s="166">
        <f>IFERROR(IF($H128="MW",0,('DR_Contracted Energy'!K128/('DR_Contracted Energy'!K$130+'DR_Contracted Energy'!K$131))*'D. RPS Requirements per MP'!H$19),0)</f>
        <v>0</v>
      </c>
      <c r="L128" s="166">
        <f>IFERROR(IF($H128="MW",0,('DR_Contracted Energy'!L128/('DR_Contracted Energy'!L$130+'DR_Contracted Energy'!L$131))*'D. RPS Requirements per MP'!I$19),0)</f>
        <v>0</v>
      </c>
      <c r="M128" s="166">
        <f>IFERROR(IF($H128="MW",0,('DR_Contracted Energy'!M128/('DR_Contracted Energy'!M$130+'DR_Contracted Energy'!M$131))*'D. RPS Requirements per MP'!J$19),0)</f>
        <v>0</v>
      </c>
      <c r="N128" s="166">
        <f>IFERROR(IF($H128="MW",0,('DR_Contracted Energy'!N128/('DR_Contracted Energy'!N$130+'DR_Contracted Energy'!N$131))*'D. RPS Requirements per MP'!K$19),0)</f>
        <v>0</v>
      </c>
      <c r="O128" s="166">
        <f>IFERROR(IF($H128="MW",0,('DR_Contracted Energy'!O128/('DR_Contracted Energy'!O$130+'DR_Contracted Energy'!O$131))*'D. RPS Requirements per MP'!L$19),0)</f>
        <v>0</v>
      </c>
      <c r="P128" s="166">
        <f>IFERROR(IF($H128="MW",0,('DR_Contracted Energy'!P128/('DR_Contracted Energy'!P$130+'DR_Contracted Energy'!P$131))*'D. RPS Requirements per MP'!M$19),0)</f>
        <v>0</v>
      </c>
      <c r="Q128" s="166">
        <f>IFERROR(IF($H128="MW",0,('DR_Contracted Energy'!Q128/('DR_Contracted Energy'!Q$130+'DR_Contracted Energy'!Q$131))*'D. RPS Requirements per MP'!N$19),0)</f>
        <v>0</v>
      </c>
      <c r="R128" s="166">
        <f>IFERROR(IF($H128="MW",0,('DR_Contracted Energy'!R128/('DR_Contracted Energy'!R$130+'DR_Contracted Energy'!R$131))*'D. RPS Requirements per MP'!O$19),0)</f>
        <v>0</v>
      </c>
      <c r="S128" s="166">
        <f>IFERROR(IF($H128="MW",0,('DR_Contracted Energy'!S128/('DR_Contracted Energy'!S$130+'DR_Contracted Energy'!S$131))*'D. RPS Requirements per MP'!P$19),0)</f>
        <v>0</v>
      </c>
      <c r="T128" s="166">
        <f>IFERROR(IF($H128="MW",0,('DR_Contracted Energy'!T128/('DR_Contracted Energy'!T$130+'DR_Contracted Energy'!T$131))*'D. RPS Requirements per MP'!Q$19),0)</f>
        <v>0</v>
      </c>
      <c r="U128" s="166">
        <f>IFERROR(IF($H128="MW",0,('DR_Contracted Energy'!U128/('DR_Contracted Energy'!U$130+'DR_Contracted Energy'!U$131))*'D. RPS Requirements per MP'!R$19),0)</f>
        <v>0</v>
      </c>
      <c r="V128" s="166">
        <f>IFERROR(IF($H128="MW",0,('DR_Contracted Energy'!V128/('DR_Contracted Energy'!V$130+'DR_Contracted Energy'!V$131))*'D. RPS Requirements per MP'!S$19),0)</f>
        <v>0</v>
      </c>
      <c r="W128" s="166">
        <f>IFERROR(IF($H128="MW",0,('DR_Contracted Energy'!W128/('DR_Contracted Energy'!W$130+'DR_Contracted Energy'!W$131))*'D. RPS Requirements per MP'!T$19),0)</f>
        <v>0</v>
      </c>
      <c r="X128" s="166">
        <f>IFERROR(IF($H128="MW",0,('DR_Contracted Energy'!X128/('DR_Contracted Energy'!X$130+'DR_Contracted Energy'!X$131))*'D. RPS Requirements per MP'!U$19),0)</f>
        <v>0</v>
      </c>
      <c r="Y128" s="166">
        <f>IFERROR(IF($H128="MW",0,('DR_Contracted Energy'!Y128/('DR_Contracted Energy'!Y$130+'DR_Contracted Energy'!Y$131))*'D. RPS Requirements per MP'!V$19),0)</f>
        <v>0</v>
      </c>
      <c r="Z128" s="166">
        <f>IFERROR(IF($H128="MW",0,('DR_Contracted Energy'!Z128/('DR_Contracted Energy'!Z$130+'DR_Contracted Energy'!Z$131))*'D. RPS Requirements per MP'!W$19),0)</f>
        <v>0</v>
      </c>
      <c r="AA128" s="166">
        <f>IFERROR(IF($H128="MW",0,('DR_Contracted Energy'!AA128/('DR_Contracted Energy'!AA$130+'DR_Contracted Energy'!AA$131))*'D. RPS Requirements per MP'!X$19),0)</f>
        <v>0</v>
      </c>
      <c r="AB128" s="166">
        <f>IFERROR(IF($H128="MW",0,('DR_Contracted Energy'!AB128/('DR_Contracted Energy'!AB$130+'DR_Contracted Energy'!AB$131))*'D. RPS Requirements per MP'!Y$19),0)</f>
        <v>0</v>
      </c>
      <c r="AC128" s="166">
        <f>IFERROR(IF($H128="MW",0,('DR_Contracted Energy'!AC128/('DR_Contracted Energy'!AC$130+'DR_Contracted Energy'!AC$131))*'D. RPS Requirements per MP'!Z$19),0)</f>
        <v>0</v>
      </c>
      <c r="AD128" s="166"/>
      <c r="AE128" s="16" t="str">
        <f t="shared" si="33"/>
        <v>FALSE</v>
      </c>
    </row>
    <row r="129" spans="3:31" ht="29.4" thickBot="1" x14ac:dyDescent="0.35">
      <c r="C129" s="7">
        <f t="shared" ref="C129:G129" si="60">C128</f>
        <v>60</v>
      </c>
      <c r="D129" s="146" t="str">
        <f t="shared" si="60"/>
        <v>Distribution Utility 2 (DU2)</v>
      </c>
      <c r="E129" s="146">
        <f t="shared" si="60"/>
        <v>0</v>
      </c>
      <c r="F129" s="108">
        <f t="shared" si="60"/>
        <v>0</v>
      </c>
      <c r="G129">
        <f t="shared" si="60"/>
        <v>0</v>
      </c>
      <c r="H129" s="16" t="str">
        <f>'C. Details of Existing PSAs'!O126</f>
        <v>MWh</v>
      </c>
      <c r="I129" s="166">
        <f>IFERROR(IF($H129="MW",0,('DR_Contracted Energy'!I129/('DR_Contracted Energy'!I$130+'DR_Contracted Energy'!I$131))*'D. RPS Requirements per MP'!F$19),0)</f>
        <v>0</v>
      </c>
      <c r="J129" s="166">
        <f>IFERROR(IF($H129="MW",0,('DR_Contracted Energy'!J129/('DR_Contracted Energy'!J$130+'DR_Contracted Energy'!J$131))*'D. RPS Requirements per MP'!G$19),0)</f>
        <v>0</v>
      </c>
      <c r="K129" s="166">
        <f>IFERROR(IF($H129="MW",0,('DR_Contracted Energy'!K129/('DR_Contracted Energy'!K$130+'DR_Contracted Energy'!K$131))*'D. RPS Requirements per MP'!H$19),0)</f>
        <v>0</v>
      </c>
      <c r="L129" s="166">
        <f>IFERROR(IF($H129="MW",0,('DR_Contracted Energy'!L129/('DR_Contracted Energy'!L$130+'DR_Contracted Energy'!L$131))*'D. RPS Requirements per MP'!I$19),0)</f>
        <v>0</v>
      </c>
      <c r="M129" s="166">
        <f>IFERROR(IF($H129="MW",0,('DR_Contracted Energy'!M129/('DR_Contracted Energy'!M$130+'DR_Contracted Energy'!M$131))*'D. RPS Requirements per MP'!J$19),0)</f>
        <v>0</v>
      </c>
      <c r="N129" s="166">
        <f>IFERROR(IF($H129="MW",0,('DR_Contracted Energy'!N129/('DR_Contracted Energy'!N$130+'DR_Contracted Energy'!N$131))*'D. RPS Requirements per MP'!K$19),0)</f>
        <v>0</v>
      </c>
      <c r="O129" s="166">
        <f>IFERROR(IF($H129="MW",0,('DR_Contracted Energy'!O129/('DR_Contracted Energy'!O$130+'DR_Contracted Energy'!O$131))*'D. RPS Requirements per MP'!L$19),0)</f>
        <v>0</v>
      </c>
      <c r="P129" s="166">
        <f>IFERROR(IF($H129="MW",0,('DR_Contracted Energy'!P129/('DR_Contracted Energy'!P$130+'DR_Contracted Energy'!P$131))*'D. RPS Requirements per MP'!M$19),0)</f>
        <v>0</v>
      </c>
      <c r="Q129" s="166">
        <f>IFERROR(IF($H129="MW",0,('DR_Contracted Energy'!Q129/('DR_Contracted Energy'!Q$130+'DR_Contracted Energy'!Q$131))*'D. RPS Requirements per MP'!N$19),0)</f>
        <v>0</v>
      </c>
      <c r="R129" s="166">
        <f>IFERROR(IF($H129="MW",0,('DR_Contracted Energy'!R129/('DR_Contracted Energy'!R$130+'DR_Contracted Energy'!R$131))*'D. RPS Requirements per MP'!O$19),0)</f>
        <v>0</v>
      </c>
      <c r="S129" s="166">
        <f>IFERROR(IF($H129="MW",0,('DR_Contracted Energy'!S129/('DR_Contracted Energy'!S$130+'DR_Contracted Energy'!S$131))*'D. RPS Requirements per MP'!P$19),0)</f>
        <v>0</v>
      </c>
      <c r="T129" s="166">
        <f>IFERROR(IF($H129="MW",0,('DR_Contracted Energy'!T129/('DR_Contracted Energy'!T$130+'DR_Contracted Energy'!T$131))*'D. RPS Requirements per MP'!Q$19),0)</f>
        <v>0</v>
      </c>
      <c r="U129" s="166">
        <f>IFERROR(IF($H129="MW",0,('DR_Contracted Energy'!U129/('DR_Contracted Energy'!U$130+'DR_Contracted Energy'!U$131))*'D. RPS Requirements per MP'!R$19),0)</f>
        <v>0</v>
      </c>
      <c r="V129" s="166">
        <f>IFERROR(IF($H129="MW",0,('DR_Contracted Energy'!V129/('DR_Contracted Energy'!V$130+'DR_Contracted Energy'!V$131))*'D. RPS Requirements per MP'!S$19),0)</f>
        <v>0</v>
      </c>
      <c r="W129" s="166">
        <f>IFERROR(IF($H129="MW",0,('DR_Contracted Energy'!W129/('DR_Contracted Energy'!W$130+'DR_Contracted Energy'!W$131))*'D. RPS Requirements per MP'!T$19),0)</f>
        <v>0</v>
      </c>
      <c r="X129" s="166">
        <f>IFERROR(IF($H129="MW",0,('DR_Contracted Energy'!X129/('DR_Contracted Energy'!X$130+'DR_Contracted Energy'!X$131))*'D. RPS Requirements per MP'!U$19),0)</f>
        <v>0</v>
      </c>
      <c r="Y129" s="166">
        <f>IFERROR(IF($H129="MW",0,('DR_Contracted Energy'!Y129/('DR_Contracted Energy'!Y$130+'DR_Contracted Energy'!Y$131))*'D. RPS Requirements per MP'!V$19),0)</f>
        <v>0</v>
      </c>
      <c r="Z129" s="166">
        <f>IFERROR(IF($H129="MW",0,('DR_Contracted Energy'!Z129/('DR_Contracted Energy'!Z$130+'DR_Contracted Energy'!Z$131))*'D. RPS Requirements per MP'!W$19),0)</f>
        <v>0</v>
      </c>
      <c r="AA129" s="166">
        <f>IFERROR(IF($H129="MW",0,('DR_Contracted Energy'!AA129/('DR_Contracted Energy'!AA$130+'DR_Contracted Energy'!AA$131))*'D. RPS Requirements per MP'!X$19),0)</f>
        <v>0</v>
      </c>
      <c r="AB129" s="166">
        <f>IFERROR(IF($H129="MW",0,('DR_Contracted Energy'!AB129/('DR_Contracted Energy'!AB$130+'DR_Contracted Energy'!AB$131))*'D. RPS Requirements per MP'!Y$19),0)</f>
        <v>0</v>
      </c>
      <c r="AC129" s="166">
        <f>IFERROR(IF($H129="MW",0,('DR_Contracted Energy'!AC129/('DR_Contracted Energy'!AC$130+'DR_Contracted Energy'!AC$131))*'D. RPS Requirements per MP'!Z$19),0)</f>
        <v>0</v>
      </c>
      <c r="AD129" s="166"/>
      <c r="AE129" s="16" t="str">
        <f t="shared" si="33"/>
        <v>FALSE</v>
      </c>
    </row>
    <row r="130" spans="3:31" ht="28.8" x14ac:dyDescent="0.3">
      <c r="C130" s="168" t="s">
        <v>0</v>
      </c>
      <c r="D130" s="169" t="str">
        <f>'C. Details of Existing PSAs'!D7</f>
        <v>Distribution Utility 1 (DU1)</v>
      </c>
      <c r="E130" s="169">
        <f>'C. Details of Existing PSAs'!E7</f>
        <v>0</v>
      </c>
      <c r="F130" s="170" t="str">
        <f>D130</f>
        <v>Distribution Utility 1 (DU1)</v>
      </c>
      <c r="G130" s="171">
        <f>E130</f>
        <v>0</v>
      </c>
      <c r="H130" s="172" t="s">
        <v>143</v>
      </c>
      <c r="I130" s="179" t="e">
        <f>IF((SUMIFS(I$10:I$129,$D$10:$D$129,$D130,$E$10:$E$129,$E130,$H$10:$H$129,$H130))=0,((I$5/(I$5+I$6))*'D. RPS Requirements per MP'!F$19),SUMIFS(I$10:I$129,$D$10:$D$129,$D130,$E$10:$E$129,$E130,$H$10:$H$129,$H130))</f>
        <v>#DIV/0!</v>
      </c>
      <c r="J130" s="179" t="e">
        <f>IF((SUMIFS(J$10:J$129,$D$10:$D$129,$D130,$E$10:$E$129,$E130,$H$10:$H$129,$H130))=0,((J$5/(J$5+J$6))*'D. RPS Requirements per MP'!G$19),SUMIFS(J$10:J$129,$D$10:$D$129,$D130,$E$10:$E$129,$E130,$H$10:$H$129,$H130))</f>
        <v>#DIV/0!</v>
      </c>
      <c r="K130" s="179" t="e">
        <f>IF((SUMIFS(K$10:K$129,$D$10:$D$129,$D130,$E$10:$E$129,$E130,$H$10:$H$129,$H130))=0,((K$5/(K$5+K$6))*'D. RPS Requirements per MP'!H$19),SUMIFS(K$10:K$129,$D$10:$D$129,$D130,$E$10:$E$129,$E130,$H$10:$H$129,$H130))</f>
        <v>#DIV/0!</v>
      </c>
      <c r="L130" s="179" t="e">
        <f>IF((SUMIFS(L$10:L$129,$D$10:$D$129,$D130,$E$10:$E$129,$E130,$H$10:$H$129,$H130))=0,((L$5/(L$5+L$6))*'D. RPS Requirements per MP'!I$19),SUMIFS(L$10:L$129,$D$10:$D$129,$D130,$E$10:$E$129,$E130,$H$10:$H$129,$H130))</f>
        <v>#DIV/0!</v>
      </c>
      <c r="M130" s="179" t="e">
        <f>IF((SUMIFS(M$10:M$129,$D$10:$D$129,$D130,$E$10:$E$129,$E130,$H$10:$H$129,$H130))=0,((M$5/(M$5+M$6))*'D. RPS Requirements per MP'!J$19),SUMIFS(M$10:M$129,$D$10:$D$129,$D130,$E$10:$E$129,$E130,$H$10:$H$129,$H130))</f>
        <v>#DIV/0!</v>
      </c>
      <c r="N130" s="179" t="e">
        <f>IF((SUMIFS(N$10:N$129,$D$10:$D$129,$D130,$E$10:$E$129,$E130,$H$10:$H$129,$H130))=0,((N$5/(N$5+N$6))*'D. RPS Requirements per MP'!K$19),SUMIFS(N$10:N$129,$D$10:$D$129,$D130,$E$10:$E$129,$E130,$H$10:$H$129,$H130))</f>
        <v>#DIV/0!</v>
      </c>
      <c r="O130" s="179" t="e">
        <f>IF((SUMIFS(O$10:O$129,$D$10:$D$129,$D130,$E$10:$E$129,$E130,$H$10:$H$129,$H130))=0,((O$5/(O$5+O$6))*'D. RPS Requirements per MP'!L$19),SUMIFS(O$10:O$129,$D$10:$D$129,$D130,$E$10:$E$129,$E130,$H$10:$H$129,$H130))</f>
        <v>#DIV/0!</v>
      </c>
      <c r="P130" s="179" t="e">
        <f>IF((SUMIFS(P$10:P$129,$D$10:$D$129,$D130,$E$10:$E$129,$E130,$H$10:$H$129,$H130))=0,((P$5/(P$5+P$6))*'D. RPS Requirements per MP'!M$19),SUMIFS(P$10:P$129,$D$10:$D$129,$D130,$E$10:$E$129,$E130,$H$10:$H$129,$H130))</f>
        <v>#DIV/0!</v>
      </c>
      <c r="Q130" s="179" t="e">
        <f>IF((SUMIFS(Q$10:Q$129,$D$10:$D$129,$D130,$E$10:$E$129,$E130,$H$10:$H$129,$H130))=0,((Q$5/(Q$5+Q$6))*'D. RPS Requirements per MP'!N$19),SUMIFS(Q$10:Q$129,$D$10:$D$129,$D130,$E$10:$E$129,$E130,$H$10:$H$129,$H130))</f>
        <v>#DIV/0!</v>
      </c>
      <c r="R130" s="179" t="e">
        <f>IF((SUMIFS(R$10:R$129,$D$10:$D$129,$D130,$E$10:$E$129,$E130,$H$10:$H$129,$H130))=0,((R$5/(R$5+R$6))*'D. RPS Requirements per MP'!O$19),SUMIFS(R$10:R$129,$D$10:$D$129,$D130,$E$10:$E$129,$E130,$H$10:$H$129,$H130))</f>
        <v>#DIV/0!</v>
      </c>
      <c r="S130" s="179" t="e">
        <f>IF((SUMIFS(S$10:S$129,$D$10:$D$129,$D130,$E$10:$E$129,$E130,$H$10:$H$129,$H130))=0,((S$5/(S$5+S$6))*'D. RPS Requirements per MP'!P$19),SUMIFS(S$10:S$129,$D$10:$D$129,$D130,$E$10:$E$129,$E130,$H$10:$H$129,$H130))</f>
        <v>#DIV/0!</v>
      </c>
      <c r="T130" s="179" t="e">
        <f>IF((SUMIFS(T$10:T$129,$D$10:$D$129,$D130,$E$10:$E$129,$E130,$H$10:$H$129,$H130))=0,((T$5/(T$5+T$6))*'D. RPS Requirements per MP'!Q$19),SUMIFS(T$10:T$129,$D$10:$D$129,$D130,$E$10:$E$129,$E130,$H$10:$H$129,$H130))</f>
        <v>#DIV/0!</v>
      </c>
      <c r="U130" s="179" t="e">
        <f>IF((SUMIFS(U$10:U$129,$D$10:$D$129,$D130,$E$10:$E$129,$E130,$H$10:$H$129,$H130))=0,((U$5/(U$5+U$6))*'D. RPS Requirements per MP'!R$19),SUMIFS(U$10:U$129,$D$10:$D$129,$D130,$E$10:$E$129,$E130,$H$10:$H$129,$H130))</f>
        <v>#DIV/0!</v>
      </c>
      <c r="V130" s="179" t="e">
        <f>IF((SUMIFS(V$10:V$129,$D$10:$D$129,$D130,$E$10:$E$129,$E130,$H$10:$H$129,$H130))=0,((V$5/(V$5+V$6))*'D. RPS Requirements per MP'!S$19),SUMIFS(V$10:V$129,$D$10:$D$129,$D130,$E$10:$E$129,$E130,$H$10:$H$129,$H130))</f>
        <v>#DIV/0!</v>
      </c>
      <c r="W130" s="179" t="e">
        <f>IF((SUMIFS(W$10:W$129,$D$10:$D$129,$D130,$E$10:$E$129,$E130,$H$10:$H$129,$H130))=0,((W$5/(W$5+W$6))*'D. RPS Requirements per MP'!T$19),SUMIFS(W$10:W$129,$D$10:$D$129,$D130,$E$10:$E$129,$E130,$H$10:$H$129,$H130))</f>
        <v>#DIV/0!</v>
      </c>
      <c r="X130" s="179" t="e">
        <f>IF((SUMIFS(X$10:X$129,$D$10:$D$129,$D130,$E$10:$E$129,$E130,$H$10:$H$129,$H130))=0,((X$5/(X$5+X$6))*'D. RPS Requirements per MP'!U$19),SUMIFS(X$10:X$129,$D$10:$D$129,$D130,$E$10:$E$129,$E130,$H$10:$H$129,$H130))</f>
        <v>#DIV/0!</v>
      </c>
      <c r="Y130" s="179" t="e">
        <f>IF((SUMIFS(Y$10:Y$129,$D$10:$D$129,$D130,$E$10:$E$129,$E130,$H$10:$H$129,$H130))=0,((Y$5/(Y$5+Y$6))*'D. RPS Requirements per MP'!V$19),SUMIFS(Y$10:Y$129,$D$10:$D$129,$D130,$E$10:$E$129,$E130,$H$10:$H$129,$H130))</f>
        <v>#DIV/0!</v>
      </c>
      <c r="Z130" s="179" t="e">
        <f>IF((SUMIFS(Z$10:Z$129,$D$10:$D$129,$D130,$E$10:$E$129,$E130,$H$10:$H$129,$H130))=0,((Z$5/(Z$5+Z$6))*'D. RPS Requirements per MP'!W$19),SUMIFS(Z$10:Z$129,$D$10:$D$129,$D130,$E$10:$E$129,$E130,$H$10:$H$129,$H130))</f>
        <v>#DIV/0!</v>
      </c>
      <c r="AA130" s="179" t="e">
        <f>IF((SUMIFS(AA$10:AA$129,$D$10:$D$129,$D130,$E$10:$E$129,$E130,$H$10:$H$129,$H130))=0,((AA$5/(AA$5+AA$6))*'D. RPS Requirements per MP'!X$19),SUMIFS(AA$10:AA$129,$D$10:$D$129,$D130,$E$10:$E$129,$E130,$H$10:$H$129,$H130))</f>
        <v>#DIV/0!</v>
      </c>
      <c r="AB130" s="179" t="e">
        <f>IF((SUMIFS(AB$10:AB$129,$D$10:$D$129,$D130,$E$10:$E$129,$E130,$H$10:$H$129,$H130))=0,((AB$5/(AB$5+AB$6))*'D. RPS Requirements per MP'!Y$19),SUMIFS(AB$10:AB$129,$D$10:$D$129,$D130,$E$10:$E$129,$E130,$H$10:$H$129,$H130))</f>
        <v>#DIV/0!</v>
      </c>
      <c r="AC130" s="188" t="e">
        <f>IF((SUMIFS(AC$10:AC$129,$D$10:$D$129,$D130,$E$10:$E$129,$E130,$H$10:$H$129,$H130))=0,((AC$5/(AC$5+AC$6))*'D. RPS Requirements per MP'!Z$19),SUMIFS(AC$10:AC$129,$D$10:$D$129,$D130,$E$10:$E$129,$E130,$H$10:$H$129,$H130))</f>
        <v>#DIV/0!</v>
      </c>
      <c r="AD130" s="396"/>
      <c r="AE130" s="395"/>
    </row>
    <row r="131" spans="3:31" ht="29.4" thickBot="1" x14ac:dyDescent="0.35">
      <c r="C131" s="173" t="s">
        <v>0</v>
      </c>
      <c r="D131" s="174" t="str">
        <f>'C. Details of Existing PSAs'!D67</f>
        <v>Distribution Utility 2 (DU2)</v>
      </c>
      <c r="E131" s="174">
        <f>'C. Details of Existing PSAs'!E67</f>
        <v>0</v>
      </c>
      <c r="F131" s="175" t="str">
        <f>D131</f>
        <v>Distribution Utility 2 (DU2)</v>
      </c>
      <c r="G131" s="176">
        <f>E131</f>
        <v>0</v>
      </c>
      <c r="H131" s="177" t="s">
        <v>143</v>
      </c>
      <c r="I131" s="180" t="e">
        <f>IF((SUMIFS(I$10:I$129,$D$10:$D$129,$D131,$E$10:$E$129,$E131,$H$10:$H$129,$H131))=0,((I$6/(I$5+I$6))*'D. RPS Requirements per MP'!F$19),SUMIFS(I$10:I$129,$D$10:$D$129,$D131,$E$10:$E$129,$E131,$H$10:$H$129,$H131))</f>
        <v>#DIV/0!</v>
      </c>
      <c r="J131" s="180" t="e">
        <f>IF((SUMIFS(J$10:J$129,$D$10:$D$129,$D131,$E$10:$E$129,$E131,$H$10:$H$129,$H131))=0,((J$6/(J$5+J$6))*'D. RPS Requirements per MP'!G$19),SUMIFS(J$10:J$129,$D$10:$D$129,$D131,$E$10:$E$129,$E131,$H$10:$H$129,$H131))</f>
        <v>#DIV/0!</v>
      </c>
      <c r="K131" s="180" t="e">
        <f>IF((SUMIFS(K$10:K$129,$D$10:$D$129,$D131,$E$10:$E$129,$E131,$H$10:$H$129,$H131))=0,((K$6/(K$5+K$6))*'D. RPS Requirements per MP'!H$19),SUMIFS(K$10:K$129,$D$10:$D$129,$D131,$E$10:$E$129,$E131,$H$10:$H$129,$H131))</f>
        <v>#DIV/0!</v>
      </c>
      <c r="L131" s="180" t="e">
        <f>IF((SUMIFS(L$10:L$129,$D$10:$D$129,$D131,$E$10:$E$129,$E131,$H$10:$H$129,$H131))=0,((L$6/(L$5+L$6))*'D. RPS Requirements per MP'!I$19),SUMIFS(L$10:L$129,$D$10:$D$129,$D131,$E$10:$E$129,$E131,$H$10:$H$129,$H131))</f>
        <v>#DIV/0!</v>
      </c>
      <c r="M131" s="180" t="e">
        <f>IF((SUMIFS(M$10:M$129,$D$10:$D$129,$D131,$E$10:$E$129,$E131,$H$10:$H$129,$H131))=0,((M$6/(M$5+M$6))*'D. RPS Requirements per MP'!J$19),SUMIFS(M$10:M$129,$D$10:$D$129,$D131,$E$10:$E$129,$E131,$H$10:$H$129,$H131))</f>
        <v>#DIV/0!</v>
      </c>
      <c r="N131" s="180" t="e">
        <f>IF((SUMIFS(N$10:N$129,$D$10:$D$129,$D131,$E$10:$E$129,$E131,$H$10:$H$129,$H131))=0,((N$6/(N$5+N$6))*'D. RPS Requirements per MP'!K$19),SUMIFS(N$10:N$129,$D$10:$D$129,$D131,$E$10:$E$129,$E131,$H$10:$H$129,$H131))</f>
        <v>#DIV/0!</v>
      </c>
      <c r="O131" s="180" t="e">
        <f>IF((SUMIFS(O$10:O$129,$D$10:$D$129,$D131,$E$10:$E$129,$E131,$H$10:$H$129,$H131))=0,((O$6/(O$5+O$6))*'D. RPS Requirements per MP'!L$19),SUMIFS(O$10:O$129,$D$10:$D$129,$D131,$E$10:$E$129,$E131,$H$10:$H$129,$H131))</f>
        <v>#DIV/0!</v>
      </c>
      <c r="P131" s="180" t="e">
        <f>IF((SUMIFS(P$10:P$129,$D$10:$D$129,$D131,$E$10:$E$129,$E131,$H$10:$H$129,$H131))=0,((P$6/(P$5+P$6))*'D. RPS Requirements per MP'!M$19),SUMIFS(P$10:P$129,$D$10:$D$129,$D131,$E$10:$E$129,$E131,$H$10:$H$129,$H131))</f>
        <v>#DIV/0!</v>
      </c>
      <c r="Q131" s="180" t="e">
        <f>IF((SUMIFS(Q$10:Q$129,$D$10:$D$129,$D131,$E$10:$E$129,$E131,$H$10:$H$129,$H131))=0,((Q$6/(Q$5+Q$6))*'D. RPS Requirements per MP'!N$19),SUMIFS(Q$10:Q$129,$D$10:$D$129,$D131,$E$10:$E$129,$E131,$H$10:$H$129,$H131))</f>
        <v>#DIV/0!</v>
      </c>
      <c r="R131" s="180" t="e">
        <f>IF((SUMIFS(R$10:R$129,$D$10:$D$129,$D131,$E$10:$E$129,$E131,$H$10:$H$129,$H131))=0,((R$6/(R$5+R$6))*'D. RPS Requirements per MP'!O$19),SUMIFS(R$10:R$129,$D$10:$D$129,$D131,$E$10:$E$129,$E131,$H$10:$H$129,$H131))</f>
        <v>#DIV/0!</v>
      </c>
      <c r="S131" s="180" t="e">
        <f>IF((SUMIFS(S$10:S$129,$D$10:$D$129,$D131,$E$10:$E$129,$E131,$H$10:$H$129,$H131))=0,((S$6/(S$5+S$6))*'D. RPS Requirements per MP'!P$19),SUMIFS(S$10:S$129,$D$10:$D$129,$D131,$E$10:$E$129,$E131,$H$10:$H$129,$H131))</f>
        <v>#DIV/0!</v>
      </c>
      <c r="T131" s="180" t="e">
        <f>IF((SUMIFS(T$10:T$129,$D$10:$D$129,$D131,$E$10:$E$129,$E131,$H$10:$H$129,$H131))=0,((T$6/(T$5+T$6))*'D. RPS Requirements per MP'!Q$19),SUMIFS(T$10:T$129,$D$10:$D$129,$D131,$E$10:$E$129,$E131,$H$10:$H$129,$H131))</f>
        <v>#DIV/0!</v>
      </c>
      <c r="U131" s="180" t="e">
        <f>IF((SUMIFS(U$10:U$129,$D$10:$D$129,$D131,$E$10:$E$129,$E131,$H$10:$H$129,$H131))=0,((U$6/(U$5+U$6))*'D. RPS Requirements per MP'!R$19),SUMIFS(U$10:U$129,$D$10:$D$129,$D131,$E$10:$E$129,$E131,$H$10:$H$129,$H131))</f>
        <v>#DIV/0!</v>
      </c>
      <c r="V131" s="180" t="e">
        <f>IF((SUMIFS(V$10:V$129,$D$10:$D$129,$D131,$E$10:$E$129,$E131,$H$10:$H$129,$H131))=0,((V$6/(V$5+V$6))*'D. RPS Requirements per MP'!S$19),SUMIFS(V$10:V$129,$D$10:$D$129,$D131,$E$10:$E$129,$E131,$H$10:$H$129,$H131))</f>
        <v>#DIV/0!</v>
      </c>
      <c r="W131" s="180" t="e">
        <f>IF((SUMIFS(W$10:W$129,$D$10:$D$129,$D131,$E$10:$E$129,$E131,$H$10:$H$129,$H131))=0,((W$6/(W$5+W$6))*'D. RPS Requirements per MP'!T$19),SUMIFS(W$10:W$129,$D$10:$D$129,$D131,$E$10:$E$129,$E131,$H$10:$H$129,$H131))</f>
        <v>#DIV/0!</v>
      </c>
      <c r="X131" s="180" t="e">
        <f>IF((SUMIFS(X$10:X$129,$D$10:$D$129,$D131,$E$10:$E$129,$E131,$H$10:$H$129,$H131))=0,((X$6/(X$5+X$6))*'D. RPS Requirements per MP'!U$19),SUMIFS(X$10:X$129,$D$10:$D$129,$D131,$E$10:$E$129,$E131,$H$10:$H$129,$H131))</f>
        <v>#DIV/0!</v>
      </c>
      <c r="Y131" s="180" t="e">
        <f>IF((SUMIFS(Y$10:Y$129,$D$10:$D$129,$D131,$E$10:$E$129,$E131,$H$10:$H$129,$H131))=0,((Y$6/(Y$5+Y$6))*'D. RPS Requirements per MP'!V$19),SUMIFS(Y$10:Y$129,$D$10:$D$129,$D131,$E$10:$E$129,$E131,$H$10:$H$129,$H131))</f>
        <v>#DIV/0!</v>
      </c>
      <c r="Z131" s="180" t="e">
        <f>IF((SUMIFS(Z$10:Z$129,$D$10:$D$129,$D131,$E$10:$E$129,$E131,$H$10:$H$129,$H131))=0,((Z$6/(Z$5+Z$6))*'D. RPS Requirements per MP'!W$19),SUMIFS(Z$10:Z$129,$D$10:$D$129,$D131,$E$10:$E$129,$E131,$H$10:$H$129,$H131))</f>
        <v>#DIV/0!</v>
      </c>
      <c r="AA131" s="180" t="e">
        <f>IF((SUMIFS(AA$10:AA$129,$D$10:$D$129,$D131,$E$10:$E$129,$E131,$H$10:$H$129,$H131))=0,((AA$6/(AA$5+AA$6))*'D. RPS Requirements per MP'!X$19),SUMIFS(AA$10:AA$129,$D$10:$D$129,$D131,$E$10:$E$129,$E131,$H$10:$H$129,$H131))</f>
        <v>#DIV/0!</v>
      </c>
      <c r="AB131" s="180" t="e">
        <f>IF((SUMIFS(AB$10:AB$129,$D$10:$D$129,$D131,$E$10:$E$129,$E131,$H$10:$H$129,$H131))=0,((AB$6/(AB$5+AB$6))*'D. RPS Requirements per MP'!Y$19),SUMIFS(AB$10:AB$129,$D$10:$D$129,$D131,$E$10:$E$129,$E131,$H$10:$H$129,$H131))</f>
        <v>#DIV/0!</v>
      </c>
      <c r="AC131" s="189" t="e">
        <f>IF((SUMIFS(AC$10:AC$129,$D$10:$D$129,$D131,$E$10:$E$129,$E131,$H$10:$H$129,$H131))=0,((AC$6/(AC$5+AC$6))*'D. RPS Requirements per MP'!Z$19),SUMIFS(AC$10:AC$129,$D$10:$D$129,$D131,$E$10:$E$129,$E131,$H$10:$H$129,$H131))</f>
        <v>#DIV/0!</v>
      </c>
      <c r="AD131" s="396"/>
      <c r="AE131" s="395"/>
    </row>
    <row r="132" spans="3:31" x14ac:dyDescent="0.3">
      <c r="G132" t="s">
        <v>146</v>
      </c>
      <c r="I132" s="167">
        <f>'D. RPS Requirements per MP'!F19</f>
        <v>0</v>
      </c>
      <c r="J132" s="16">
        <f>'D. RPS Requirements per MP'!G19</f>
        <v>0</v>
      </c>
      <c r="K132" s="16">
        <f>'D. RPS Requirements per MP'!H19</f>
        <v>0</v>
      </c>
      <c r="L132" s="16">
        <f>'D. RPS Requirements per MP'!I19</f>
        <v>0</v>
      </c>
      <c r="M132" s="16">
        <f>'D. RPS Requirements per MP'!J19</f>
        <v>0</v>
      </c>
      <c r="N132" s="16">
        <f>'D. RPS Requirements per MP'!K19</f>
        <v>0</v>
      </c>
      <c r="O132" s="16">
        <f>'D. RPS Requirements per MP'!L19</f>
        <v>0</v>
      </c>
      <c r="P132" s="16">
        <f>'D. RPS Requirements per MP'!M19</f>
        <v>0</v>
      </c>
      <c r="Q132" s="16">
        <f>'D. RPS Requirements per MP'!N19</f>
        <v>0</v>
      </c>
      <c r="R132" s="16">
        <f>'D. RPS Requirements per MP'!O19</f>
        <v>0</v>
      </c>
      <c r="S132" s="16">
        <f>'D. RPS Requirements per MP'!P19</f>
        <v>0</v>
      </c>
      <c r="T132" s="16">
        <f>'D. RPS Requirements per MP'!Q19</f>
        <v>0</v>
      </c>
      <c r="U132" s="16">
        <f>'D. RPS Requirements per MP'!R19</f>
        <v>0</v>
      </c>
      <c r="V132" s="16">
        <f>'D. RPS Requirements per MP'!S19</f>
        <v>0</v>
      </c>
      <c r="W132" s="16">
        <f>'D. RPS Requirements per MP'!T19</f>
        <v>0</v>
      </c>
      <c r="X132" s="16">
        <f>'D. RPS Requirements per MP'!U19</f>
        <v>0</v>
      </c>
      <c r="Y132" s="16">
        <f>'D. RPS Requirements per MP'!V19</f>
        <v>0</v>
      </c>
      <c r="Z132" s="16">
        <f>'D. RPS Requirements per MP'!W19</f>
        <v>0</v>
      </c>
      <c r="AA132" s="16">
        <f>'D. RPS Requirements per MP'!X19</f>
        <v>0</v>
      </c>
      <c r="AB132" s="16">
        <f>'D. RPS Requirements per MP'!Y19</f>
        <v>0</v>
      </c>
      <c r="AC132" s="16">
        <f>'D. RPS Requirements per MP'!Z19</f>
        <v>0</v>
      </c>
    </row>
    <row r="133" spans="3:31" x14ac:dyDescent="0.3">
      <c r="D133" s="146"/>
      <c r="E133" s="146"/>
      <c r="G133" t="s">
        <v>155</v>
      </c>
      <c r="I133" s="166" t="e">
        <f>I132-I130-I131</f>
        <v>#DIV/0!</v>
      </c>
      <c r="J133" s="166" t="e">
        <f t="shared" ref="J133:AC133" si="61">J132-J130-J131</f>
        <v>#DIV/0!</v>
      </c>
      <c r="K133" s="166" t="e">
        <f t="shared" si="61"/>
        <v>#DIV/0!</v>
      </c>
      <c r="L133" s="166" t="e">
        <f t="shared" si="61"/>
        <v>#DIV/0!</v>
      </c>
      <c r="M133" s="166" t="e">
        <f t="shared" si="61"/>
        <v>#DIV/0!</v>
      </c>
      <c r="N133" s="166" t="e">
        <f t="shared" si="61"/>
        <v>#DIV/0!</v>
      </c>
      <c r="O133" s="166" t="e">
        <f t="shared" si="61"/>
        <v>#DIV/0!</v>
      </c>
      <c r="P133" s="166" t="e">
        <f t="shared" si="61"/>
        <v>#DIV/0!</v>
      </c>
      <c r="Q133" s="166" t="e">
        <f t="shared" si="61"/>
        <v>#DIV/0!</v>
      </c>
      <c r="R133" s="166" t="e">
        <f t="shared" si="61"/>
        <v>#DIV/0!</v>
      </c>
      <c r="S133" s="166" t="e">
        <f t="shared" si="61"/>
        <v>#DIV/0!</v>
      </c>
      <c r="T133" s="166" t="e">
        <f t="shared" si="61"/>
        <v>#DIV/0!</v>
      </c>
      <c r="U133" s="166" t="e">
        <f t="shared" si="61"/>
        <v>#DIV/0!</v>
      </c>
      <c r="V133" s="166" t="e">
        <f t="shared" si="61"/>
        <v>#DIV/0!</v>
      </c>
      <c r="W133" s="166" t="e">
        <f t="shared" si="61"/>
        <v>#DIV/0!</v>
      </c>
      <c r="X133" s="166" t="e">
        <f t="shared" si="61"/>
        <v>#DIV/0!</v>
      </c>
      <c r="Y133" s="166" t="e">
        <f t="shared" si="61"/>
        <v>#DIV/0!</v>
      </c>
      <c r="Z133" s="166" t="e">
        <f t="shared" si="61"/>
        <v>#DIV/0!</v>
      </c>
      <c r="AA133" s="166" t="e">
        <f t="shared" si="61"/>
        <v>#DIV/0!</v>
      </c>
      <c r="AB133" s="166" t="e">
        <f t="shared" si="61"/>
        <v>#DIV/0!</v>
      </c>
      <c r="AC133" s="166" t="e">
        <f t="shared" si="61"/>
        <v>#DIV/0!</v>
      </c>
      <c r="AD133" s="166"/>
    </row>
    <row r="135" spans="3:31" x14ac:dyDescent="0.3">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row>
    <row r="136" spans="3:31" x14ac:dyDescent="0.3">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row>
    <row r="137" spans="3:31" x14ac:dyDescent="0.3">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row>
    <row r="138" spans="3:31" x14ac:dyDescent="0.3">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3:31" x14ac:dyDescent="0.3">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row>
    <row r="140" spans="3:31" x14ac:dyDescent="0.3">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row>
    <row r="141" spans="3:31" x14ac:dyDescent="0.3">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row>
    <row r="142" spans="3:31" x14ac:dyDescent="0.3">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row>
    <row r="143" spans="3:31" x14ac:dyDescent="0.3">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row>
    <row r="144" spans="3:31" x14ac:dyDescent="0.3">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row>
    <row r="145" spans="9:30" x14ac:dyDescent="0.3">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row>
    <row r="146" spans="9:30" x14ac:dyDescent="0.3">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row>
    <row r="147" spans="9:30" x14ac:dyDescent="0.3">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row>
    <row r="148" spans="9:30" x14ac:dyDescent="0.3">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row>
    <row r="149" spans="9:30" x14ac:dyDescent="0.3">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row>
    <row r="150" spans="9:30" x14ac:dyDescent="0.3">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row>
    <row r="151" spans="9:30" x14ac:dyDescent="0.3">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row>
    <row r="152" spans="9:30" x14ac:dyDescent="0.3">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row>
    <row r="153" spans="9:30" x14ac:dyDescent="0.3">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row>
    <row r="154" spans="9:30" x14ac:dyDescent="0.3">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row>
    <row r="155" spans="9:30" x14ac:dyDescent="0.3">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row>
    <row r="156" spans="9:30" x14ac:dyDescent="0.3">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row>
    <row r="157" spans="9:30" x14ac:dyDescent="0.3">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row>
    <row r="158" spans="9:30" x14ac:dyDescent="0.3">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row>
    <row r="159" spans="9:30" x14ac:dyDescent="0.3">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row>
    <row r="160" spans="9:30" x14ac:dyDescent="0.3">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row>
    <row r="161" spans="9:30" x14ac:dyDescent="0.3">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row>
    <row r="162" spans="9:30" x14ac:dyDescent="0.3">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row>
    <row r="163" spans="9:30" x14ac:dyDescent="0.3">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row>
    <row r="164" spans="9:30" x14ac:dyDescent="0.3">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row>
    <row r="165" spans="9:30" x14ac:dyDescent="0.3">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row>
    <row r="166" spans="9:30" x14ac:dyDescent="0.3">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row>
    <row r="167" spans="9:30" x14ac:dyDescent="0.3">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row>
    <row r="168" spans="9:30" x14ac:dyDescent="0.3">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row>
    <row r="169" spans="9:30" x14ac:dyDescent="0.3">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row>
    <row r="170" spans="9:30" x14ac:dyDescent="0.3">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row>
    <row r="171" spans="9:30" x14ac:dyDescent="0.3">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row>
    <row r="172" spans="9:30" x14ac:dyDescent="0.3">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row>
    <row r="173" spans="9:30" x14ac:dyDescent="0.3">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row>
    <row r="174" spans="9:30" x14ac:dyDescent="0.3">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row>
    <row r="175" spans="9:30" x14ac:dyDescent="0.3">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row>
    <row r="176" spans="9:30" x14ac:dyDescent="0.3">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row>
    <row r="177" spans="9:30" x14ac:dyDescent="0.3">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row>
    <row r="178" spans="9:30" x14ac:dyDescent="0.3">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row>
    <row r="179" spans="9:30" x14ac:dyDescent="0.3">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row>
    <row r="180" spans="9:30" x14ac:dyDescent="0.3">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row>
    <row r="181" spans="9:30" x14ac:dyDescent="0.3">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row>
    <row r="182" spans="9:30" x14ac:dyDescent="0.3">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row>
    <row r="183" spans="9:30" x14ac:dyDescent="0.3">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row>
    <row r="184" spans="9:30" x14ac:dyDescent="0.3">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row>
    <row r="185" spans="9:30" x14ac:dyDescent="0.3">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row>
    <row r="186" spans="9:30" x14ac:dyDescent="0.3">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row>
    <row r="187" spans="9:30" x14ac:dyDescent="0.3">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row>
    <row r="188" spans="9:30" x14ac:dyDescent="0.3">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row>
    <row r="189" spans="9:30" x14ac:dyDescent="0.3">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row>
    <row r="190" spans="9:30" x14ac:dyDescent="0.3">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row>
    <row r="191" spans="9:30" x14ac:dyDescent="0.3">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row>
    <row r="192" spans="9:30" x14ac:dyDescent="0.3">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row>
    <row r="193" spans="9:30" x14ac:dyDescent="0.3">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row>
    <row r="194" spans="9:30" x14ac:dyDescent="0.3">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row>
    <row r="195" spans="9:30" x14ac:dyDescent="0.3">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row>
    <row r="196" spans="9:30" x14ac:dyDescent="0.3">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row>
    <row r="197" spans="9:30" x14ac:dyDescent="0.3">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row>
    <row r="198" spans="9:30" x14ac:dyDescent="0.3">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row>
    <row r="199" spans="9:30" x14ac:dyDescent="0.3">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row>
    <row r="200" spans="9:30" x14ac:dyDescent="0.3">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row>
  </sheetData>
  <autoFilter ref="C9:AE133" xr:uid="{9E80321D-744E-4BFE-8748-CFE258CD5A2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E6DE-90C6-4F18-AC76-3AA30DF79EC2}">
  <dimension ref="B3:AE202"/>
  <sheetViews>
    <sheetView topLeftCell="A129" workbookViewId="0">
      <selection activeCell="H147" sqref="H147"/>
    </sheetView>
  </sheetViews>
  <sheetFormatPr defaultRowHeight="14.4" x14ac:dyDescent="0.3"/>
  <cols>
    <col min="3" max="3" width="8.88671875" style="7"/>
    <col min="4" max="5" width="25.77734375" style="7" customWidth="1"/>
    <col min="6" max="6" width="25.21875" style="108" customWidth="1"/>
    <col min="7" max="7" width="36.5546875" customWidth="1"/>
    <col min="8" max="8" width="8.44140625" style="16" bestFit="1" customWidth="1"/>
    <col min="9" max="30" width="12.77734375" style="16" customWidth="1"/>
    <col min="31" max="31" width="8.88671875" style="16"/>
  </cols>
  <sheetData>
    <row r="3" spans="2:31" ht="15" thickBot="1" x14ac:dyDescent="0.35"/>
    <row r="4" spans="2:31" ht="36" x14ac:dyDescent="0.3">
      <c r="B4" s="165">
        <v>26</v>
      </c>
      <c r="C4" s="181" t="s">
        <v>67</v>
      </c>
      <c r="D4" s="182" t="s">
        <v>135</v>
      </c>
      <c r="E4" s="182" t="s">
        <v>147</v>
      </c>
      <c r="F4" s="182" t="s">
        <v>134</v>
      </c>
      <c r="G4" s="182" t="s">
        <v>68</v>
      </c>
      <c r="H4" s="183" t="s">
        <v>150</v>
      </c>
      <c r="I4" s="182" t="str">
        <f>'C. Details of Existing PSAs'!P6</f>
        <v>Year 0</v>
      </c>
      <c r="J4" s="182">
        <f>'C. Details of Existing PSAs'!Q6</f>
        <v>0</v>
      </c>
      <c r="K4" s="182">
        <f>'C. Details of Existing PSAs'!R6</f>
        <v>1</v>
      </c>
      <c r="L4" s="182">
        <f>'C. Details of Existing PSAs'!S6</f>
        <v>2</v>
      </c>
      <c r="M4" s="182">
        <f>'C. Details of Existing PSAs'!T6</f>
        <v>3</v>
      </c>
      <c r="N4" s="182">
        <f>'C. Details of Existing PSAs'!U6</f>
        <v>4</v>
      </c>
      <c r="O4" s="182">
        <f>'C. Details of Existing PSAs'!V6</f>
        <v>5</v>
      </c>
      <c r="P4" s="182">
        <f>'C. Details of Existing PSAs'!W6</f>
        <v>6</v>
      </c>
      <c r="Q4" s="182">
        <f>'C. Details of Existing PSAs'!X6</f>
        <v>7</v>
      </c>
      <c r="R4" s="182">
        <f>'C. Details of Existing PSAs'!Y6</f>
        <v>8</v>
      </c>
      <c r="S4" s="182">
        <f>'C. Details of Existing PSAs'!Z6</f>
        <v>9</v>
      </c>
      <c r="T4" s="182">
        <f>'C. Details of Existing PSAs'!AA6</f>
        <v>10</v>
      </c>
      <c r="U4" s="182">
        <f>'C. Details of Existing PSAs'!AB6</f>
        <v>11</v>
      </c>
      <c r="V4" s="182">
        <f>'C. Details of Existing PSAs'!AC6</f>
        <v>12</v>
      </c>
      <c r="W4" s="182">
        <f>'C. Details of Existing PSAs'!AD6</f>
        <v>13</v>
      </c>
      <c r="X4" s="182">
        <f>'C. Details of Existing PSAs'!AE6</f>
        <v>14</v>
      </c>
      <c r="Y4" s="182">
        <f>'C. Details of Existing PSAs'!AF6</f>
        <v>15</v>
      </c>
      <c r="Z4" s="182">
        <f>'C. Details of Existing PSAs'!AG6</f>
        <v>16</v>
      </c>
      <c r="AA4" s="182">
        <f>'C. Details of Existing PSAs'!AH6</f>
        <v>17</v>
      </c>
      <c r="AB4" s="182">
        <f>'C. Details of Existing PSAs'!AI6</f>
        <v>18</v>
      </c>
      <c r="AC4" s="184">
        <f>'C. Details of Existing PSAs'!AJ6</f>
        <v>19</v>
      </c>
      <c r="AD4" s="394"/>
      <c r="AE4" s="147" t="s">
        <v>148</v>
      </c>
    </row>
    <row r="5" spans="2:31" ht="28.8" x14ac:dyDescent="0.3">
      <c r="C5" s="185">
        <v>1</v>
      </c>
      <c r="D5" s="146" t="str">
        <f>'C. Details of Existing PSAs'!D7</f>
        <v>Distribution Utility 1 (DU1)</v>
      </c>
      <c r="E5" s="146">
        <f>'C. Details of Existing PSAs'!E7</f>
        <v>0</v>
      </c>
      <c r="F5" s="108" t="str">
        <f>D5</f>
        <v>Distribution Utility 1 (DU1)</v>
      </c>
      <c r="G5">
        <f>E5</f>
        <v>0</v>
      </c>
      <c r="H5" s="16" t="s">
        <v>143</v>
      </c>
      <c r="I5" s="16">
        <f>'D. RPS Requirements per MP'!F281</f>
        <v>0</v>
      </c>
      <c r="J5" s="16">
        <f>'D. RPS Requirements per MP'!G281</f>
        <v>0</v>
      </c>
      <c r="K5" s="16">
        <f>'D. RPS Requirements per MP'!H281</f>
        <v>0</v>
      </c>
      <c r="L5" s="16">
        <f>'D. RPS Requirements per MP'!I281</f>
        <v>0</v>
      </c>
      <c r="M5" s="16">
        <f>'D. RPS Requirements per MP'!J281</f>
        <v>0</v>
      </c>
      <c r="N5" s="16">
        <f>'D. RPS Requirements per MP'!K281</f>
        <v>0</v>
      </c>
      <c r="O5" s="16">
        <f>'D. RPS Requirements per MP'!L281</f>
        <v>0</v>
      </c>
      <c r="P5" s="16">
        <f>'D. RPS Requirements per MP'!M281</f>
        <v>0</v>
      </c>
      <c r="Q5" s="16">
        <f>'D. RPS Requirements per MP'!N281</f>
        <v>0</v>
      </c>
      <c r="R5" s="16">
        <f>'D. RPS Requirements per MP'!O281</f>
        <v>0</v>
      </c>
      <c r="S5" s="16">
        <f>'D. RPS Requirements per MP'!P281</f>
        <v>0</v>
      </c>
      <c r="T5" s="16">
        <f>'D. RPS Requirements per MP'!Q281</f>
        <v>0</v>
      </c>
      <c r="U5" s="16">
        <f>'D. RPS Requirements per MP'!R281</f>
        <v>0</v>
      </c>
      <c r="V5" s="16">
        <f>'D. RPS Requirements per MP'!S281</f>
        <v>0</v>
      </c>
      <c r="W5" s="16">
        <f>'D. RPS Requirements per MP'!T281</f>
        <v>0</v>
      </c>
      <c r="X5" s="16">
        <f>'D. RPS Requirements per MP'!U281</f>
        <v>0</v>
      </c>
      <c r="Y5" s="16">
        <f>'D. RPS Requirements per MP'!V281</f>
        <v>0</v>
      </c>
      <c r="Z5" s="16">
        <f>'D. RPS Requirements per MP'!W281</f>
        <v>0</v>
      </c>
      <c r="AA5" s="16">
        <f>'D. RPS Requirements per MP'!X281</f>
        <v>0</v>
      </c>
      <c r="AB5" s="16">
        <f>'D. RPS Requirements per MP'!Y281</f>
        <v>0</v>
      </c>
      <c r="AC5" s="186">
        <f>'D. RPS Requirements per MP'!Z281</f>
        <v>0</v>
      </c>
      <c r="AD5" s="395"/>
    </row>
    <row r="6" spans="2:31" ht="29.4" thickBot="1" x14ac:dyDescent="0.35">
      <c r="C6" s="173">
        <v>2</v>
      </c>
      <c r="D6" s="174" t="str">
        <f>'C. Details of Existing PSAs'!D67</f>
        <v>Distribution Utility 2 (DU2)</v>
      </c>
      <c r="E6" s="174">
        <f>'C. Details of Existing PSAs'!E67</f>
        <v>0</v>
      </c>
      <c r="F6" s="175" t="str">
        <f>D6</f>
        <v>Distribution Utility 2 (DU2)</v>
      </c>
      <c r="G6" s="150">
        <f>E6</f>
        <v>0</v>
      </c>
      <c r="H6" s="177" t="s">
        <v>143</v>
      </c>
      <c r="I6" s="177">
        <f>'D. RPS Requirements per MP'!F282</f>
        <v>0</v>
      </c>
      <c r="J6" s="177">
        <f>'D. RPS Requirements per MP'!G282</f>
        <v>0</v>
      </c>
      <c r="K6" s="177">
        <f>'D. RPS Requirements per MP'!H282</f>
        <v>0</v>
      </c>
      <c r="L6" s="177">
        <f>'D. RPS Requirements per MP'!I282</f>
        <v>0</v>
      </c>
      <c r="M6" s="177">
        <f>'D. RPS Requirements per MP'!J282</f>
        <v>0</v>
      </c>
      <c r="N6" s="177">
        <f>'D. RPS Requirements per MP'!K282</f>
        <v>0</v>
      </c>
      <c r="O6" s="177">
        <f>'D. RPS Requirements per MP'!L282</f>
        <v>0</v>
      </c>
      <c r="P6" s="177">
        <f>'D. RPS Requirements per MP'!M282</f>
        <v>0</v>
      </c>
      <c r="Q6" s="177">
        <f>'D. RPS Requirements per MP'!N282</f>
        <v>0</v>
      </c>
      <c r="R6" s="177">
        <f>'D. RPS Requirements per MP'!O282</f>
        <v>0</v>
      </c>
      <c r="S6" s="177">
        <f>'D. RPS Requirements per MP'!P282</f>
        <v>0</v>
      </c>
      <c r="T6" s="177">
        <f>'D. RPS Requirements per MP'!Q282</f>
        <v>0</v>
      </c>
      <c r="U6" s="177">
        <f>'D. RPS Requirements per MP'!R282</f>
        <v>0</v>
      </c>
      <c r="V6" s="177">
        <f>'D. RPS Requirements per MP'!S282</f>
        <v>0</v>
      </c>
      <c r="W6" s="177">
        <f>'D. RPS Requirements per MP'!T282</f>
        <v>0</v>
      </c>
      <c r="X6" s="177">
        <f>'D. RPS Requirements per MP'!U282</f>
        <v>0</v>
      </c>
      <c r="Y6" s="177">
        <f>'D. RPS Requirements per MP'!V282</f>
        <v>0</v>
      </c>
      <c r="Z6" s="177">
        <f>'D. RPS Requirements per MP'!W282</f>
        <v>0</v>
      </c>
      <c r="AA6" s="177">
        <f>'D. RPS Requirements per MP'!X282</f>
        <v>0</v>
      </c>
      <c r="AB6" s="177">
        <f>'D. RPS Requirements per MP'!Y282</f>
        <v>0</v>
      </c>
      <c r="AC6" s="178">
        <f>'D. RPS Requirements per MP'!Z282</f>
        <v>0</v>
      </c>
      <c r="AD6" s="395"/>
    </row>
    <row r="7" spans="2:31" x14ac:dyDescent="0.3">
      <c r="G7" t="s">
        <v>146</v>
      </c>
      <c r="I7" s="16">
        <f>'D. RPS Requirements per MP'!F280</f>
        <v>0</v>
      </c>
      <c r="J7" s="16">
        <f>'D. RPS Requirements per MP'!G280</f>
        <v>0</v>
      </c>
      <c r="K7" s="16">
        <f>'D. RPS Requirements per MP'!H280</f>
        <v>0</v>
      </c>
      <c r="L7" s="16">
        <f>'D. RPS Requirements per MP'!I280</f>
        <v>0</v>
      </c>
      <c r="M7" s="16">
        <f>'D. RPS Requirements per MP'!J280</f>
        <v>0</v>
      </c>
      <c r="N7" s="16">
        <f>'D. RPS Requirements per MP'!K280</f>
        <v>0</v>
      </c>
      <c r="O7" s="16">
        <f>'D. RPS Requirements per MP'!L280</f>
        <v>0</v>
      </c>
      <c r="P7" s="16">
        <f>'D. RPS Requirements per MP'!M280</f>
        <v>0</v>
      </c>
      <c r="Q7" s="16">
        <f>'D. RPS Requirements per MP'!N280</f>
        <v>0</v>
      </c>
      <c r="R7" s="16">
        <f>'D. RPS Requirements per MP'!O280</f>
        <v>0</v>
      </c>
      <c r="S7" s="16">
        <f>'D. RPS Requirements per MP'!P280</f>
        <v>0</v>
      </c>
      <c r="T7" s="16">
        <f>'D. RPS Requirements per MP'!Q280</f>
        <v>0</v>
      </c>
      <c r="U7" s="16">
        <f>'D. RPS Requirements per MP'!R280</f>
        <v>0</v>
      </c>
      <c r="V7" s="16">
        <f>'D. RPS Requirements per MP'!S280</f>
        <v>0</v>
      </c>
      <c r="W7" s="16">
        <f>'D. RPS Requirements per MP'!T280</f>
        <v>0</v>
      </c>
      <c r="X7" s="16">
        <f>'D. RPS Requirements per MP'!U280</f>
        <v>0</v>
      </c>
      <c r="Y7" s="16">
        <f>'D. RPS Requirements per MP'!V280</f>
        <v>0</v>
      </c>
      <c r="Z7" s="16">
        <f>'D. RPS Requirements per MP'!W280</f>
        <v>0</v>
      </c>
      <c r="AA7" s="16">
        <f>'D. RPS Requirements per MP'!X280</f>
        <v>0</v>
      </c>
      <c r="AB7" s="16">
        <f>'D. RPS Requirements per MP'!Y280</f>
        <v>0</v>
      </c>
      <c r="AC7" s="167">
        <f>'D. RPS Requirements per MP'!Z280</f>
        <v>0</v>
      </c>
      <c r="AD7" s="167"/>
    </row>
    <row r="8" spans="2:31" x14ac:dyDescent="0.3">
      <c r="G8" t="s">
        <v>155</v>
      </c>
      <c r="I8" s="16">
        <f>I7-I5-I6</f>
        <v>0</v>
      </c>
      <c r="J8" s="16">
        <f t="shared" ref="J8:AC8" si="0">J7-J5-J6</f>
        <v>0</v>
      </c>
      <c r="K8" s="16">
        <f t="shared" si="0"/>
        <v>0</v>
      </c>
      <c r="L8" s="16">
        <f t="shared" si="0"/>
        <v>0</v>
      </c>
      <c r="M8" s="16">
        <f t="shared" si="0"/>
        <v>0</v>
      </c>
      <c r="N8" s="16">
        <f t="shared" si="0"/>
        <v>0</v>
      </c>
      <c r="O8" s="16">
        <f t="shared" si="0"/>
        <v>0</v>
      </c>
      <c r="P8" s="16">
        <f t="shared" si="0"/>
        <v>0</v>
      </c>
      <c r="Q8" s="16">
        <f t="shared" si="0"/>
        <v>0</v>
      </c>
      <c r="R8" s="16">
        <f t="shared" si="0"/>
        <v>0</v>
      </c>
      <c r="S8" s="16">
        <f t="shared" si="0"/>
        <v>0</v>
      </c>
      <c r="T8" s="16">
        <f t="shared" si="0"/>
        <v>0</v>
      </c>
      <c r="U8" s="16">
        <f t="shared" si="0"/>
        <v>0</v>
      </c>
      <c r="V8" s="16">
        <f t="shared" si="0"/>
        <v>0</v>
      </c>
      <c r="W8" s="16">
        <f t="shared" si="0"/>
        <v>0</v>
      </c>
      <c r="X8" s="16">
        <f t="shared" si="0"/>
        <v>0</v>
      </c>
      <c r="Y8" s="16">
        <f t="shared" si="0"/>
        <v>0</v>
      </c>
      <c r="Z8" s="16">
        <f t="shared" si="0"/>
        <v>0</v>
      </c>
      <c r="AA8" s="16">
        <f t="shared" si="0"/>
        <v>0</v>
      </c>
      <c r="AB8" s="16">
        <f t="shared" si="0"/>
        <v>0</v>
      </c>
      <c r="AC8" s="16">
        <f t="shared" si="0"/>
        <v>0</v>
      </c>
    </row>
    <row r="11" spans="2:31" s="147" customFormat="1" ht="48" x14ac:dyDescent="0.3">
      <c r="B11" s="165" t="s">
        <v>156</v>
      </c>
      <c r="C11" s="147" t="s">
        <v>67</v>
      </c>
      <c r="D11" s="147" t="s">
        <v>135</v>
      </c>
      <c r="E11" s="147" t="s">
        <v>147</v>
      </c>
      <c r="F11" s="147" t="s">
        <v>134</v>
      </c>
      <c r="G11" s="147" t="s">
        <v>68</v>
      </c>
      <c r="H11" s="165" t="s">
        <v>157</v>
      </c>
      <c r="I11" s="147" t="str">
        <f>'C. Details of Existing PSAs'!P6</f>
        <v>Year 0</v>
      </c>
      <c r="J11" s="147">
        <f>'C. Details of Existing PSAs'!Q6</f>
        <v>0</v>
      </c>
      <c r="K11" s="147">
        <f>'C. Details of Existing PSAs'!R6</f>
        <v>1</v>
      </c>
      <c r="L11" s="147">
        <f>'C. Details of Existing PSAs'!S6</f>
        <v>2</v>
      </c>
      <c r="M11" s="147">
        <f>'C. Details of Existing PSAs'!T6</f>
        <v>3</v>
      </c>
      <c r="N11" s="147">
        <f>'C. Details of Existing PSAs'!U6</f>
        <v>4</v>
      </c>
      <c r="O11" s="147">
        <f>'C. Details of Existing PSAs'!V6</f>
        <v>5</v>
      </c>
      <c r="P11" s="147">
        <f>'C. Details of Existing PSAs'!W6</f>
        <v>6</v>
      </c>
      <c r="Q11" s="147">
        <f>'C. Details of Existing PSAs'!X6</f>
        <v>7</v>
      </c>
      <c r="R11" s="147">
        <f>'C. Details of Existing PSAs'!Y6</f>
        <v>8</v>
      </c>
      <c r="S11" s="147">
        <f>'C. Details of Existing PSAs'!Z6</f>
        <v>9</v>
      </c>
      <c r="T11" s="147">
        <f>'C. Details of Existing PSAs'!AA6</f>
        <v>10</v>
      </c>
      <c r="U11" s="147">
        <f>'C. Details of Existing PSAs'!AB6</f>
        <v>11</v>
      </c>
      <c r="V11" s="147">
        <f>'C. Details of Existing PSAs'!AC6</f>
        <v>12</v>
      </c>
      <c r="W11" s="147">
        <f>'C. Details of Existing PSAs'!AD6</f>
        <v>13</v>
      </c>
      <c r="X11" s="147">
        <f>'C. Details of Existing PSAs'!AE6</f>
        <v>14</v>
      </c>
      <c r="Y11" s="147">
        <f>'C. Details of Existing PSAs'!AF6</f>
        <v>15</v>
      </c>
      <c r="Z11" s="147">
        <f>'C. Details of Existing PSAs'!AG6</f>
        <v>16</v>
      </c>
      <c r="AA11" s="147">
        <f>'C. Details of Existing PSAs'!AH6</f>
        <v>17</v>
      </c>
      <c r="AB11" s="147">
        <f>'C. Details of Existing PSAs'!AI6</f>
        <v>18</v>
      </c>
      <c r="AC11" s="147">
        <f>'C. Details of Existing PSAs'!AJ6</f>
        <v>19</v>
      </c>
      <c r="AE11" s="147" t="s">
        <v>148</v>
      </c>
    </row>
    <row r="12" spans="2:31" ht="28.8" x14ac:dyDescent="0.3">
      <c r="C12" s="7">
        <f>'C. Details of Existing PSAs'!C7</f>
        <v>1</v>
      </c>
      <c r="D12" s="146" t="str">
        <f>'C. Details of Existing PSAs'!D7</f>
        <v>Distribution Utility 1 (DU1)</v>
      </c>
      <c r="E12" s="146">
        <f>'C. Details of Existing PSAs'!E7</f>
        <v>0</v>
      </c>
      <c r="F12" s="108">
        <f>'C. Details of Existing PSAs'!F7</f>
        <v>0</v>
      </c>
      <c r="G12">
        <f>'C. Details of Existing PSAs'!G7</f>
        <v>0</v>
      </c>
      <c r="H12" s="16" t="str">
        <f>'C. Details of Existing PSAs'!O7</f>
        <v>MW</v>
      </c>
      <c r="I12" s="166" cm="1">
        <f t="array" ref="I12">IFERROR(_xlfn.IFS($H12="MW",0,$D12=$D$132,('DR_Contracted Energy'!I10/'DR_Contracted Energy'!I$130)*I$132,'Reduced Energy Gen_UE'!$D12='Reduced Energy Gen_UE'!$D$133,('DR_Contracted Energy'!I10/'DR_Contracted Energy'!I$131)*I$133),0)</f>
        <v>0</v>
      </c>
      <c r="J12" s="166" cm="1">
        <f t="array" ref="J12">IFERROR(_xlfn.IFS($H12="MW",0,$D12=$D$132,('DR_Contracted Energy'!J10/'DR_Contracted Energy'!J$130)*J$132,'Reduced Energy Gen_UE'!$D12='Reduced Energy Gen_UE'!$D$133,('DR_Contracted Energy'!J10/'DR_Contracted Energy'!J$131)*J$133),0)</f>
        <v>0</v>
      </c>
      <c r="K12" s="166" cm="1">
        <f t="array" ref="K12">IFERROR(_xlfn.IFS($H12="MW",0,$D12=$D$132,('DR_Contracted Energy'!K10/'DR_Contracted Energy'!K$130)*K$132,'Reduced Energy Gen_UE'!$D12='Reduced Energy Gen_UE'!$D$133,('DR_Contracted Energy'!K10/'DR_Contracted Energy'!K$131)*K$133),0)</f>
        <v>0</v>
      </c>
      <c r="L12" s="166" cm="1">
        <f t="array" ref="L12">IFERROR(_xlfn.IFS($H12="MW",0,$D12=$D$132,('DR_Contracted Energy'!L10/'DR_Contracted Energy'!L$130)*L$132,'Reduced Energy Gen_UE'!$D12='Reduced Energy Gen_UE'!$D$133,('DR_Contracted Energy'!L10/'DR_Contracted Energy'!L$131)*L$133),0)</f>
        <v>0</v>
      </c>
      <c r="M12" s="166" cm="1">
        <f t="array" ref="M12">IFERROR(_xlfn.IFS($H12="MW",0,$D12=$D$132,('DR_Contracted Energy'!M10/'DR_Contracted Energy'!M$130)*M$132,'Reduced Energy Gen_UE'!$D12='Reduced Energy Gen_UE'!$D$133,('DR_Contracted Energy'!M10/'DR_Contracted Energy'!M$131)*M$133),0)</f>
        <v>0</v>
      </c>
      <c r="N12" s="166" cm="1">
        <f t="array" ref="N12">IFERROR(_xlfn.IFS($H12="MW",0,$D12=$D$132,('DR_Contracted Energy'!N10/'DR_Contracted Energy'!N$130)*N$132,'Reduced Energy Gen_UE'!$D12='Reduced Energy Gen_UE'!$D$133,('DR_Contracted Energy'!N10/'DR_Contracted Energy'!N$131)*N$133),0)</f>
        <v>0</v>
      </c>
      <c r="O12" s="166" cm="1">
        <f t="array" ref="O12">IFERROR(_xlfn.IFS($H12="MW",0,$D12=$D$132,('DR_Contracted Energy'!O10/'DR_Contracted Energy'!O$130)*O$132,'Reduced Energy Gen_UE'!$D12='Reduced Energy Gen_UE'!$D$133,('DR_Contracted Energy'!O10/'DR_Contracted Energy'!O$131)*O$133),0)</f>
        <v>0</v>
      </c>
      <c r="P12" s="166" cm="1">
        <f t="array" ref="P12">IFERROR(_xlfn.IFS($H12="MW",0,$D12=$D$132,('DR_Contracted Energy'!P10/'DR_Contracted Energy'!P$130)*P$132,'Reduced Energy Gen_UE'!$D12='Reduced Energy Gen_UE'!$D$133,('DR_Contracted Energy'!P10/'DR_Contracted Energy'!P$131)*P$133),0)</f>
        <v>0</v>
      </c>
      <c r="Q12" s="166" cm="1">
        <f t="array" ref="Q12">IFERROR(_xlfn.IFS($H12="MW",0,$D12=$D$132,('DR_Contracted Energy'!Q10/'DR_Contracted Energy'!Q$130)*Q$132,'Reduced Energy Gen_UE'!$D12='Reduced Energy Gen_UE'!$D$133,('DR_Contracted Energy'!Q10/'DR_Contracted Energy'!Q$131)*Q$133),0)</f>
        <v>0</v>
      </c>
      <c r="R12" s="166" cm="1">
        <f t="array" ref="R12">IFERROR(_xlfn.IFS($H12="MW",0,$D12=$D$132,('DR_Contracted Energy'!R10/'DR_Contracted Energy'!R$130)*R$132,'Reduced Energy Gen_UE'!$D12='Reduced Energy Gen_UE'!$D$133,('DR_Contracted Energy'!R10/'DR_Contracted Energy'!R$131)*R$133),0)</f>
        <v>0</v>
      </c>
      <c r="S12" s="166" cm="1">
        <f t="array" ref="S12">IFERROR(_xlfn.IFS($H12="MW",0,$D12=$D$132,('DR_Contracted Energy'!S10/'DR_Contracted Energy'!S$130)*S$132,'Reduced Energy Gen_UE'!$D12='Reduced Energy Gen_UE'!$D$133,('DR_Contracted Energy'!S10/'DR_Contracted Energy'!S$131)*S$133),0)</f>
        <v>0</v>
      </c>
      <c r="T12" s="166" cm="1">
        <f t="array" ref="T12">IFERROR(_xlfn.IFS($H12="MW",0,$D12=$D$132,('DR_Contracted Energy'!T10/'DR_Contracted Energy'!T$130)*T$132,'Reduced Energy Gen_UE'!$D12='Reduced Energy Gen_UE'!$D$133,('DR_Contracted Energy'!T10/'DR_Contracted Energy'!T$131)*T$133),0)</f>
        <v>0</v>
      </c>
      <c r="U12" s="166" cm="1">
        <f t="array" ref="U12">IFERROR(_xlfn.IFS($H12="MW",0,$D12=$D$132,('DR_Contracted Energy'!U10/'DR_Contracted Energy'!U$130)*U$132,'Reduced Energy Gen_UE'!$D12='Reduced Energy Gen_UE'!$D$133,('DR_Contracted Energy'!U10/'DR_Contracted Energy'!U$131)*U$133),0)</f>
        <v>0</v>
      </c>
      <c r="V12" s="166" cm="1">
        <f t="array" ref="V12">IFERROR(_xlfn.IFS($H12="MW",0,$D12=$D$132,('DR_Contracted Energy'!V10/'DR_Contracted Energy'!V$130)*V$132,'Reduced Energy Gen_UE'!$D12='Reduced Energy Gen_UE'!$D$133,('DR_Contracted Energy'!V10/'DR_Contracted Energy'!V$131)*V$133),0)</f>
        <v>0</v>
      </c>
      <c r="W12" s="166" cm="1">
        <f t="array" ref="W12">IFERROR(_xlfn.IFS($H12="MW",0,$D12=$D$132,('DR_Contracted Energy'!W10/'DR_Contracted Energy'!W$130)*W$132,'Reduced Energy Gen_UE'!$D12='Reduced Energy Gen_UE'!$D$133,('DR_Contracted Energy'!W10/'DR_Contracted Energy'!W$131)*W$133),0)</f>
        <v>0</v>
      </c>
      <c r="X12" s="166" cm="1">
        <f t="array" ref="X12">IFERROR(_xlfn.IFS($H12="MW",0,$D12=$D$132,('DR_Contracted Energy'!X10/'DR_Contracted Energy'!X$130)*X$132,'Reduced Energy Gen_UE'!$D12='Reduced Energy Gen_UE'!$D$133,('DR_Contracted Energy'!X10/'DR_Contracted Energy'!X$131)*X$133),0)</f>
        <v>0</v>
      </c>
      <c r="Y12" s="166" cm="1">
        <f t="array" ref="Y12">IFERROR(_xlfn.IFS($H12="MW",0,$D12=$D$132,('DR_Contracted Energy'!Y10/'DR_Contracted Energy'!Y$130)*Y$132,'Reduced Energy Gen_UE'!$D12='Reduced Energy Gen_UE'!$D$133,('DR_Contracted Energy'!Y10/'DR_Contracted Energy'!Y$131)*Y$133),0)</f>
        <v>0</v>
      </c>
      <c r="Z12" s="166" cm="1">
        <f t="array" ref="Z12">IFERROR(_xlfn.IFS($H12="MW",0,$D12=$D$132,('DR_Contracted Energy'!Z10/'DR_Contracted Energy'!Z$130)*Z$132,'Reduced Energy Gen_UE'!$D12='Reduced Energy Gen_UE'!$D$133,('DR_Contracted Energy'!Z10/'DR_Contracted Energy'!Z$131)*Z$133),0)</f>
        <v>0</v>
      </c>
      <c r="AA12" s="166" cm="1">
        <f t="array" ref="AA12">IFERROR(_xlfn.IFS($H12="MW",0,$D12=$D$132,('DR_Contracted Energy'!AA10/'DR_Contracted Energy'!AA$130)*AA$132,'Reduced Energy Gen_UE'!$D12='Reduced Energy Gen_UE'!$D$133,('DR_Contracted Energy'!AA10/'DR_Contracted Energy'!AA$131)*AA$133),0)</f>
        <v>0</v>
      </c>
      <c r="AB12" s="166" cm="1">
        <f t="array" ref="AB12">IFERROR(_xlfn.IFS($H12="MW",0,$D12=$D$132,('DR_Contracted Energy'!AB10/'DR_Contracted Energy'!AB$130)*AB$132,'Reduced Energy Gen_UE'!$D12='Reduced Energy Gen_UE'!$D$133,('DR_Contracted Energy'!AB10/'DR_Contracted Energy'!AB$131)*AB$133),0)</f>
        <v>0</v>
      </c>
      <c r="AC12" s="166" cm="1">
        <f t="array" ref="AC12">IFERROR(_xlfn.IFS($H12="MW",0,$D12=$D$132,('DR_Contracted Energy'!AC10/'DR_Contracted Energy'!AC$130)*AC$132,'Reduced Energy Gen_UE'!$D12='Reduced Energy Gen_UE'!$D$133,('DR_Contracted Energy'!AC10/'DR_Contracted Energy'!AC$131)*AC$133),0)</f>
        <v>0</v>
      </c>
      <c r="AD12" s="166"/>
      <c r="AE12" s="16" t="str">
        <f>IF((SUM(I12:AC12)&gt;0)*(H12="MWh"),"TRUE","FALSE")</f>
        <v>FALSE</v>
      </c>
    </row>
    <row r="13" spans="2:31" ht="28.8" x14ac:dyDescent="0.3">
      <c r="C13" s="7">
        <f>C12</f>
        <v>1</v>
      </c>
      <c r="D13" s="146" t="str">
        <f>D12</f>
        <v>Distribution Utility 1 (DU1)</v>
      </c>
      <c r="E13" s="146">
        <f>E12</f>
        <v>0</v>
      </c>
      <c r="F13" s="108">
        <f>F12</f>
        <v>0</v>
      </c>
      <c r="G13">
        <f>G12</f>
        <v>0</v>
      </c>
      <c r="H13" s="16" t="str">
        <f>'C. Details of Existing PSAs'!O8</f>
        <v>MWh</v>
      </c>
      <c r="I13" s="166" cm="1">
        <f t="array" ref="I13">IFERROR(_xlfn.IFS($H13="MW",0,$D13=$D$132,('DR_Contracted Energy'!I11/'DR_Contracted Energy'!I$130)*I$132,'Reduced Energy Gen_UE'!$D13='Reduced Energy Gen_UE'!$D$133,('DR_Contracted Energy'!I11/'DR_Contracted Energy'!I$131)*I$133),0)</f>
        <v>0</v>
      </c>
      <c r="J13" s="166" cm="1">
        <f t="array" ref="J13">IFERROR(_xlfn.IFS($H13="MW",0,$D13=$D$132,('DR_Contracted Energy'!J11/'DR_Contracted Energy'!J$130)*J$132,'Reduced Energy Gen_UE'!$D13='Reduced Energy Gen_UE'!$D$133,('DR_Contracted Energy'!J11/'DR_Contracted Energy'!J$131)*J$133),0)</f>
        <v>0</v>
      </c>
      <c r="K13" s="166" cm="1">
        <f t="array" ref="K13">IFERROR(_xlfn.IFS($H13="MW",0,$D13=$D$132,('DR_Contracted Energy'!K11/'DR_Contracted Energy'!K$130)*K$132,'Reduced Energy Gen_UE'!$D13='Reduced Energy Gen_UE'!$D$133,('DR_Contracted Energy'!K11/'DR_Contracted Energy'!K$131)*K$133),0)</f>
        <v>0</v>
      </c>
      <c r="L13" s="166" cm="1">
        <f t="array" ref="L13">IFERROR(_xlfn.IFS($H13="MW",0,$D13=$D$132,('DR_Contracted Energy'!L11/'DR_Contracted Energy'!L$130)*L$132,'Reduced Energy Gen_UE'!$D13='Reduced Energy Gen_UE'!$D$133,('DR_Contracted Energy'!L11/'DR_Contracted Energy'!L$131)*L$133),0)</f>
        <v>0</v>
      </c>
      <c r="M13" s="166" cm="1">
        <f t="array" ref="M13">IFERROR(_xlfn.IFS($H13="MW",0,$D13=$D$132,('DR_Contracted Energy'!M11/'DR_Contracted Energy'!M$130)*M$132,'Reduced Energy Gen_UE'!$D13='Reduced Energy Gen_UE'!$D$133,('DR_Contracted Energy'!M11/'DR_Contracted Energy'!M$131)*M$133),0)</f>
        <v>0</v>
      </c>
      <c r="N13" s="166" cm="1">
        <f t="array" ref="N13">IFERROR(_xlfn.IFS($H13="MW",0,$D13=$D$132,('DR_Contracted Energy'!N11/'DR_Contracted Energy'!N$130)*N$132,'Reduced Energy Gen_UE'!$D13='Reduced Energy Gen_UE'!$D$133,('DR_Contracted Energy'!N11/'DR_Contracted Energy'!N$131)*N$133),0)</f>
        <v>0</v>
      </c>
      <c r="O13" s="166" cm="1">
        <f t="array" ref="O13">IFERROR(_xlfn.IFS($H13="MW",0,$D13=$D$132,('DR_Contracted Energy'!O11/'DR_Contracted Energy'!O$130)*O$132,'Reduced Energy Gen_UE'!$D13='Reduced Energy Gen_UE'!$D$133,('DR_Contracted Energy'!O11/'DR_Contracted Energy'!O$131)*O$133),0)</f>
        <v>0</v>
      </c>
      <c r="P13" s="166" cm="1">
        <f t="array" ref="P13">IFERROR(_xlfn.IFS($H13="MW",0,$D13=$D$132,('DR_Contracted Energy'!P11/'DR_Contracted Energy'!P$130)*P$132,'Reduced Energy Gen_UE'!$D13='Reduced Energy Gen_UE'!$D$133,('DR_Contracted Energy'!P11/'DR_Contracted Energy'!P$131)*P$133),0)</f>
        <v>0</v>
      </c>
      <c r="Q13" s="166" cm="1">
        <f t="array" ref="Q13">IFERROR(_xlfn.IFS($H13="MW",0,$D13=$D$132,('DR_Contracted Energy'!Q11/'DR_Contracted Energy'!Q$130)*Q$132,'Reduced Energy Gen_UE'!$D13='Reduced Energy Gen_UE'!$D$133,('DR_Contracted Energy'!Q11/'DR_Contracted Energy'!Q$131)*Q$133),0)</f>
        <v>0</v>
      </c>
      <c r="R13" s="166" cm="1">
        <f t="array" ref="R13">IFERROR(_xlfn.IFS($H13="MW",0,$D13=$D$132,('DR_Contracted Energy'!R11/'DR_Contracted Energy'!R$130)*R$132,'Reduced Energy Gen_UE'!$D13='Reduced Energy Gen_UE'!$D$133,('DR_Contracted Energy'!R11/'DR_Contracted Energy'!R$131)*R$133),0)</f>
        <v>0</v>
      </c>
      <c r="S13" s="166" cm="1">
        <f t="array" ref="S13">IFERROR(_xlfn.IFS($H13="MW",0,$D13=$D$132,('DR_Contracted Energy'!S11/'DR_Contracted Energy'!S$130)*S$132,'Reduced Energy Gen_UE'!$D13='Reduced Energy Gen_UE'!$D$133,('DR_Contracted Energy'!S11/'DR_Contracted Energy'!S$131)*S$133),0)</f>
        <v>0</v>
      </c>
      <c r="T13" s="166" cm="1">
        <f t="array" ref="T13">IFERROR(_xlfn.IFS($H13="MW",0,$D13=$D$132,('DR_Contracted Energy'!T11/'DR_Contracted Energy'!T$130)*T$132,'Reduced Energy Gen_UE'!$D13='Reduced Energy Gen_UE'!$D$133,('DR_Contracted Energy'!T11/'DR_Contracted Energy'!T$131)*T$133),0)</f>
        <v>0</v>
      </c>
      <c r="U13" s="166" cm="1">
        <f t="array" ref="U13">IFERROR(_xlfn.IFS($H13="MW",0,$D13=$D$132,('DR_Contracted Energy'!U11/'DR_Contracted Energy'!U$130)*U$132,'Reduced Energy Gen_UE'!$D13='Reduced Energy Gen_UE'!$D$133,('DR_Contracted Energy'!U11/'DR_Contracted Energy'!U$131)*U$133),0)</f>
        <v>0</v>
      </c>
      <c r="V13" s="166" cm="1">
        <f t="array" ref="V13">IFERROR(_xlfn.IFS($H13="MW",0,$D13=$D$132,('DR_Contracted Energy'!V11/'DR_Contracted Energy'!V$130)*V$132,'Reduced Energy Gen_UE'!$D13='Reduced Energy Gen_UE'!$D$133,('DR_Contracted Energy'!V11/'DR_Contracted Energy'!V$131)*V$133),0)</f>
        <v>0</v>
      </c>
      <c r="W13" s="166" cm="1">
        <f t="array" ref="W13">IFERROR(_xlfn.IFS($H13="MW",0,$D13=$D$132,('DR_Contracted Energy'!W11/'DR_Contracted Energy'!W$130)*W$132,'Reduced Energy Gen_UE'!$D13='Reduced Energy Gen_UE'!$D$133,('DR_Contracted Energy'!W11/'DR_Contracted Energy'!W$131)*W$133),0)</f>
        <v>0</v>
      </c>
      <c r="X13" s="166" cm="1">
        <f t="array" ref="X13">IFERROR(_xlfn.IFS($H13="MW",0,$D13=$D$132,('DR_Contracted Energy'!X11/'DR_Contracted Energy'!X$130)*X$132,'Reduced Energy Gen_UE'!$D13='Reduced Energy Gen_UE'!$D$133,('DR_Contracted Energy'!X11/'DR_Contracted Energy'!X$131)*X$133),0)</f>
        <v>0</v>
      </c>
      <c r="Y13" s="166" cm="1">
        <f t="array" ref="Y13">IFERROR(_xlfn.IFS($H13="MW",0,$D13=$D$132,('DR_Contracted Energy'!Y11/'DR_Contracted Energy'!Y$130)*Y$132,'Reduced Energy Gen_UE'!$D13='Reduced Energy Gen_UE'!$D$133,('DR_Contracted Energy'!Y11/'DR_Contracted Energy'!Y$131)*Y$133),0)</f>
        <v>0</v>
      </c>
      <c r="Z13" s="166" cm="1">
        <f t="array" ref="Z13">IFERROR(_xlfn.IFS($H13="MW",0,$D13=$D$132,('DR_Contracted Energy'!Z11/'DR_Contracted Energy'!Z$130)*Z$132,'Reduced Energy Gen_UE'!$D13='Reduced Energy Gen_UE'!$D$133,('DR_Contracted Energy'!Z11/'DR_Contracted Energy'!Z$131)*Z$133),0)</f>
        <v>0</v>
      </c>
      <c r="AA13" s="166" cm="1">
        <f t="array" ref="AA13">IFERROR(_xlfn.IFS($H13="MW",0,$D13=$D$132,('DR_Contracted Energy'!AA11/'DR_Contracted Energy'!AA$130)*AA$132,'Reduced Energy Gen_UE'!$D13='Reduced Energy Gen_UE'!$D$133,('DR_Contracted Energy'!AA11/'DR_Contracted Energy'!AA$131)*AA$133),0)</f>
        <v>0</v>
      </c>
      <c r="AB13" s="166" cm="1">
        <f t="array" ref="AB13">IFERROR(_xlfn.IFS($H13="MW",0,$D13=$D$132,('DR_Contracted Energy'!AB11/'DR_Contracted Energy'!AB$130)*AB$132,'Reduced Energy Gen_UE'!$D13='Reduced Energy Gen_UE'!$D$133,('DR_Contracted Energy'!AB11/'DR_Contracted Energy'!AB$131)*AB$133),0)</f>
        <v>0</v>
      </c>
      <c r="AC13" s="166" cm="1">
        <f t="array" ref="AC13">IFERROR(_xlfn.IFS($H13="MW",0,$D13=$D$132,('DR_Contracted Energy'!AC11/'DR_Contracted Energy'!AC$130)*AC$132,'Reduced Energy Gen_UE'!$D13='Reduced Energy Gen_UE'!$D$133,('DR_Contracted Energy'!AC11/'DR_Contracted Energy'!AC$131)*AC$133),0)</f>
        <v>0</v>
      </c>
      <c r="AD13" s="166"/>
      <c r="AE13" s="16" t="str">
        <f t="shared" ref="AE13:AE76" si="1">IF((SUM(I13:AC13)&gt;0)*(H13="MWh"),"TRUE","FALSE")</f>
        <v>FALSE</v>
      </c>
    </row>
    <row r="14" spans="2:31" ht="28.8" x14ac:dyDescent="0.3">
      <c r="C14" s="7">
        <f>'C. Details of Existing PSAs'!C9</f>
        <v>2</v>
      </c>
      <c r="D14" s="146" t="str">
        <f>'C. Details of Existing PSAs'!D9</f>
        <v>Distribution Utility 1 (DU1)</v>
      </c>
      <c r="E14" s="146">
        <f>'C. Details of Existing PSAs'!E9</f>
        <v>0</v>
      </c>
      <c r="F14" s="108">
        <f>'C. Details of Existing PSAs'!F9</f>
        <v>0</v>
      </c>
      <c r="G14">
        <f>'C. Details of Existing PSAs'!G9</f>
        <v>0</v>
      </c>
      <c r="H14" s="16" t="str">
        <f>'C. Details of Existing PSAs'!O9</f>
        <v>MW</v>
      </c>
      <c r="I14" s="166" cm="1">
        <f t="array" ref="I14">IFERROR(_xlfn.IFS($H14="MW",0,$D14=$D$132,('DR_Contracted Energy'!I12/'DR_Contracted Energy'!I$130)*I$132,'Reduced Energy Gen_UE'!$D14='Reduced Energy Gen_UE'!$D$133,('DR_Contracted Energy'!I12/'DR_Contracted Energy'!I$131)*I$133),0)</f>
        <v>0</v>
      </c>
      <c r="J14" s="166" cm="1">
        <f t="array" ref="J14">IFERROR(_xlfn.IFS($H14="MW",0,$D14=$D$132,('DR_Contracted Energy'!J12/'DR_Contracted Energy'!J$130)*J$132,'Reduced Energy Gen_UE'!$D14='Reduced Energy Gen_UE'!$D$133,('DR_Contracted Energy'!J12/'DR_Contracted Energy'!J$131)*J$133),0)</f>
        <v>0</v>
      </c>
      <c r="K14" s="166" cm="1">
        <f t="array" ref="K14">IFERROR(_xlfn.IFS($H14="MW",0,$D14=$D$132,('DR_Contracted Energy'!K12/'DR_Contracted Energy'!K$130)*K$132,'Reduced Energy Gen_UE'!$D14='Reduced Energy Gen_UE'!$D$133,('DR_Contracted Energy'!K12/'DR_Contracted Energy'!K$131)*K$133),0)</f>
        <v>0</v>
      </c>
      <c r="L14" s="166" cm="1">
        <f t="array" ref="L14">IFERROR(_xlfn.IFS($H14="MW",0,$D14=$D$132,('DR_Contracted Energy'!L12/'DR_Contracted Energy'!L$130)*L$132,'Reduced Energy Gen_UE'!$D14='Reduced Energy Gen_UE'!$D$133,('DR_Contracted Energy'!L12/'DR_Contracted Energy'!L$131)*L$133),0)</f>
        <v>0</v>
      </c>
      <c r="M14" s="166" cm="1">
        <f t="array" ref="M14">IFERROR(_xlfn.IFS($H14="MW",0,$D14=$D$132,('DR_Contracted Energy'!M12/'DR_Contracted Energy'!M$130)*M$132,'Reduced Energy Gen_UE'!$D14='Reduced Energy Gen_UE'!$D$133,('DR_Contracted Energy'!M12/'DR_Contracted Energy'!M$131)*M$133),0)</f>
        <v>0</v>
      </c>
      <c r="N14" s="166" cm="1">
        <f t="array" ref="N14">IFERROR(_xlfn.IFS($H14="MW",0,$D14=$D$132,('DR_Contracted Energy'!N12/'DR_Contracted Energy'!N$130)*N$132,'Reduced Energy Gen_UE'!$D14='Reduced Energy Gen_UE'!$D$133,('DR_Contracted Energy'!N12/'DR_Contracted Energy'!N$131)*N$133),0)</f>
        <v>0</v>
      </c>
      <c r="O14" s="166" cm="1">
        <f t="array" ref="O14">IFERROR(_xlfn.IFS($H14="MW",0,$D14=$D$132,('DR_Contracted Energy'!O12/'DR_Contracted Energy'!O$130)*O$132,'Reduced Energy Gen_UE'!$D14='Reduced Energy Gen_UE'!$D$133,('DR_Contracted Energy'!O12/'DR_Contracted Energy'!O$131)*O$133),0)</f>
        <v>0</v>
      </c>
      <c r="P14" s="166" cm="1">
        <f t="array" ref="P14">IFERROR(_xlfn.IFS($H14="MW",0,$D14=$D$132,('DR_Contracted Energy'!P12/'DR_Contracted Energy'!P$130)*P$132,'Reduced Energy Gen_UE'!$D14='Reduced Energy Gen_UE'!$D$133,('DR_Contracted Energy'!P12/'DR_Contracted Energy'!P$131)*P$133),0)</f>
        <v>0</v>
      </c>
      <c r="Q14" s="166" cm="1">
        <f t="array" ref="Q14">IFERROR(_xlfn.IFS($H14="MW",0,$D14=$D$132,('DR_Contracted Energy'!Q12/'DR_Contracted Energy'!Q$130)*Q$132,'Reduced Energy Gen_UE'!$D14='Reduced Energy Gen_UE'!$D$133,('DR_Contracted Energy'!Q12/'DR_Contracted Energy'!Q$131)*Q$133),0)</f>
        <v>0</v>
      </c>
      <c r="R14" s="166" cm="1">
        <f t="array" ref="R14">IFERROR(_xlfn.IFS($H14="MW",0,$D14=$D$132,('DR_Contracted Energy'!R12/'DR_Contracted Energy'!R$130)*R$132,'Reduced Energy Gen_UE'!$D14='Reduced Energy Gen_UE'!$D$133,('DR_Contracted Energy'!R12/'DR_Contracted Energy'!R$131)*R$133),0)</f>
        <v>0</v>
      </c>
      <c r="S14" s="166" cm="1">
        <f t="array" ref="S14">IFERROR(_xlfn.IFS($H14="MW",0,$D14=$D$132,('DR_Contracted Energy'!S12/'DR_Contracted Energy'!S$130)*S$132,'Reduced Energy Gen_UE'!$D14='Reduced Energy Gen_UE'!$D$133,('DR_Contracted Energy'!S12/'DR_Contracted Energy'!S$131)*S$133),0)</f>
        <v>0</v>
      </c>
      <c r="T14" s="166" cm="1">
        <f t="array" ref="T14">IFERROR(_xlfn.IFS($H14="MW",0,$D14=$D$132,('DR_Contracted Energy'!T12/'DR_Contracted Energy'!T$130)*T$132,'Reduced Energy Gen_UE'!$D14='Reduced Energy Gen_UE'!$D$133,('DR_Contracted Energy'!T12/'DR_Contracted Energy'!T$131)*T$133),0)</f>
        <v>0</v>
      </c>
      <c r="U14" s="166" cm="1">
        <f t="array" ref="U14">IFERROR(_xlfn.IFS($H14="MW",0,$D14=$D$132,('DR_Contracted Energy'!U12/'DR_Contracted Energy'!U$130)*U$132,'Reduced Energy Gen_UE'!$D14='Reduced Energy Gen_UE'!$D$133,('DR_Contracted Energy'!U12/'DR_Contracted Energy'!U$131)*U$133),0)</f>
        <v>0</v>
      </c>
      <c r="V14" s="166" cm="1">
        <f t="array" ref="V14">IFERROR(_xlfn.IFS($H14="MW",0,$D14=$D$132,('DR_Contracted Energy'!V12/'DR_Contracted Energy'!V$130)*V$132,'Reduced Energy Gen_UE'!$D14='Reduced Energy Gen_UE'!$D$133,('DR_Contracted Energy'!V12/'DR_Contracted Energy'!V$131)*V$133),0)</f>
        <v>0</v>
      </c>
      <c r="W14" s="166" cm="1">
        <f t="array" ref="W14">IFERROR(_xlfn.IFS($H14="MW",0,$D14=$D$132,('DR_Contracted Energy'!W12/'DR_Contracted Energy'!W$130)*W$132,'Reduced Energy Gen_UE'!$D14='Reduced Energy Gen_UE'!$D$133,('DR_Contracted Energy'!W12/'DR_Contracted Energy'!W$131)*W$133),0)</f>
        <v>0</v>
      </c>
      <c r="X14" s="166" cm="1">
        <f t="array" ref="X14">IFERROR(_xlfn.IFS($H14="MW",0,$D14=$D$132,('DR_Contracted Energy'!X12/'DR_Contracted Energy'!X$130)*X$132,'Reduced Energy Gen_UE'!$D14='Reduced Energy Gen_UE'!$D$133,('DR_Contracted Energy'!X12/'DR_Contracted Energy'!X$131)*X$133),0)</f>
        <v>0</v>
      </c>
      <c r="Y14" s="166" cm="1">
        <f t="array" ref="Y14">IFERROR(_xlfn.IFS($H14="MW",0,$D14=$D$132,('DR_Contracted Energy'!Y12/'DR_Contracted Energy'!Y$130)*Y$132,'Reduced Energy Gen_UE'!$D14='Reduced Energy Gen_UE'!$D$133,('DR_Contracted Energy'!Y12/'DR_Contracted Energy'!Y$131)*Y$133),0)</f>
        <v>0</v>
      </c>
      <c r="Z14" s="166" cm="1">
        <f t="array" ref="Z14">IFERROR(_xlfn.IFS($H14="MW",0,$D14=$D$132,('DR_Contracted Energy'!Z12/'DR_Contracted Energy'!Z$130)*Z$132,'Reduced Energy Gen_UE'!$D14='Reduced Energy Gen_UE'!$D$133,('DR_Contracted Energy'!Z12/'DR_Contracted Energy'!Z$131)*Z$133),0)</f>
        <v>0</v>
      </c>
      <c r="AA14" s="166" cm="1">
        <f t="array" ref="AA14">IFERROR(_xlfn.IFS($H14="MW",0,$D14=$D$132,('DR_Contracted Energy'!AA12/'DR_Contracted Energy'!AA$130)*AA$132,'Reduced Energy Gen_UE'!$D14='Reduced Energy Gen_UE'!$D$133,('DR_Contracted Energy'!AA12/'DR_Contracted Energy'!AA$131)*AA$133),0)</f>
        <v>0</v>
      </c>
      <c r="AB14" s="166" cm="1">
        <f t="array" ref="AB14">IFERROR(_xlfn.IFS($H14="MW",0,$D14=$D$132,('DR_Contracted Energy'!AB12/'DR_Contracted Energy'!AB$130)*AB$132,'Reduced Energy Gen_UE'!$D14='Reduced Energy Gen_UE'!$D$133,('DR_Contracted Energy'!AB12/'DR_Contracted Energy'!AB$131)*AB$133),0)</f>
        <v>0</v>
      </c>
      <c r="AC14" s="166" cm="1">
        <f t="array" ref="AC14">IFERROR(_xlfn.IFS($H14="MW",0,$D14=$D$132,('DR_Contracted Energy'!AC12/'DR_Contracted Energy'!AC$130)*AC$132,'Reduced Energy Gen_UE'!$D14='Reduced Energy Gen_UE'!$D$133,('DR_Contracted Energy'!AC12/'DR_Contracted Energy'!AC$131)*AC$133),0)</f>
        <v>0</v>
      </c>
      <c r="AD14" s="166"/>
      <c r="AE14" s="16" t="str">
        <f t="shared" si="1"/>
        <v>FALSE</v>
      </c>
    </row>
    <row r="15" spans="2:31" ht="28.8" x14ac:dyDescent="0.3">
      <c r="C15" s="7">
        <f t="shared" ref="C15:G15" si="2">C14</f>
        <v>2</v>
      </c>
      <c r="D15" s="146" t="str">
        <f t="shared" si="2"/>
        <v>Distribution Utility 1 (DU1)</v>
      </c>
      <c r="E15" s="146">
        <f t="shared" si="2"/>
        <v>0</v>
      </c>
      <c r="F15" s="108">
        <f t="shared" si="2"/>
        <v>0</v>
      </c>
      <c r="G15">
        <f t="shared" si="2"/>
        <v>0</v>
      </c>
      <c r="H15" s="16" t="str">
        <f>'C. Details of Existing PSAs'!O10</f>
        <v>MWh</v>
      </c>
      <c r="I15" s="166" cm="1">
        <f t="array" ref="I15">IFERROR(_xlfn.IFS($H15="MW",0,$D15=$D$132,('DR_Contracted Energy'!I13/'DR_Contracted Energy'!I$130)*I$132,'Reduced Energy Gen_UE'!$D15='Reduced Energy Gen_UE'!$D$133,('DR_Contracted Energy'!I13/'DR_Contracted Energy'!I$131)*I$133),0)</f>
        <v>0</v>
      </c>
      <c r="J15" s="166" cm="1">
        <f t="array" ref="J15">IFERROR(_xlfn.IFS($H15="MW",0,$D15=$D$132,('DR_Contracted Energy'!J13/'DR_Contracted Energy'!J$130)*J$132,'Reduced Energy Gen_UE'!$D15='Reduced Energy Gen_UE'!$D$133,('DR_Contracted Energy'!J13/'DR_Contracted Energy'!J$131)*J$133),0)</f>
        <v>0</v>
      </c>
      <c r="K15" s="166" cm="1">
        <f t="array" ref="K15">IFERROR(_xlfn.IFS($H15="MW",0,$D15=$D$132,('DR_Contracted Energy'!K13/'DR_Contracted Energy'!K$130)*K$132,'Reduced Energy Gen_UE'!$D15='Reduced Energy Gen_UE'!$D$133,('DR_Contracted Energy'!K13/'DR_Contracted Energy'!K$131)*K$133),0)</f>
        <v>0</v>
      </c>
      <c r="L15" s="166" cm="1">
        <f t="array" ref="L15">IFERROR(_xlfn.IFS($H15="MW",0,$D15=$D$132,('DR_Contracted Energy'!L13/'DR_Contracted Energy'!L$130)*L$132,'Reduced Energy Gen_UE'!$D15='Reduced Energy Gen_UE'!$D$133,('DR_Contracted Energy'!L13/'DR_Contracted Energy'!L$131)*L$133),0)</f>
        <v>0</v>
      </c>
      <c r="M15" s="166" cm="1">
        <f t="array" ref="M15">IFERROR(_xlfn.IFS($H15="MW",0,$D15=$D$132,('DR_Contracted Energy'!M13/'DR_Contracted Energy'!M$130)*M$132,'Reduced Energy Gen_UE'!$D15='Reduced Energy Gen_UE'!$D$133,('DR_Contracted Energy'!M13/'DR_Contracted Energy'!M$131)*M$133),0)</f>
        <v>0</v>
      </c>
      <c r="N15" s="166" cm="1">
        <f t="array" ref="N15">IFERROR(_xlfn.IFS($H15="MW",0,$D15=$D$132,('DR_Contracted Energy'!N13/'DR_Contracted Energy'!N$130)*N$132,'Reduced Energy Gen_UE'!$D15='Reduced Energy Gen_UE'!$D$133,('DR_Contracted Energy'!N13/'DR_Contracted Energy'!N$131)*N$133),0)</f>
        <v>0</v>
      </c>
      <c r="O15" s="166" cm="1">
        <f t="array" ref="O15">IFERROR(_xlfn.IFS($H15="MW",0,$D15=$D$132,('DR_Contracted Energy'!O13/'DR_Contracted Energy'!O$130)*O$132,'Reduced Energy Gen_UE'!$D15='Reduced Energy Gen_UE'!$D$133,('DR_Contracted Energy'!O13/'DR_Contracted Energy'!O$131)*O$133),0)</f>
        <v>0</v>
      </c>
      <c r="P15" s="166" cm="1">
        <f t="array" ref="P15">IFERROR(_xlfn.IFS($H15="MW",0,$D15=$D$132,('DR_Contracted Energy'!P13/'DR_Contracted Energy'!P$130)*P$132,'Reduced Energy Gen_UE'!$D15='Reduced Energy Gen_UE'!$D$133,('DR_Contracted Energy'!P13/'DR_Contracted Energy'!P$131)*P$133),0)</f>
        <v>0</v>
      </c>
      <c r="Q15" s="166" cm="1">
        <f t="array" ref="Q15">IFERROR(_xlfn.IFS($H15="MW",0,$D15=$D$132,('DR_Contracted Energy'!Q13/'DR_Contracted Energy'!Q$130)*Q$132,'Reduced Energy Gen_UE'!$D15='Reduced Energy Gen_UE'!$D$133,('DR_Contracted Energy'!Q13/'DR_Contracted Energy'!Q$131)*Q$133),0)</f>
        <v>0</v>
      </c>
      <c r="R15" s="166" cm="1">
        <f t="array" ref="R15">IFERROR(_xlfn.IFS($H15="MW",0,$D15=$D$132,('DR_Contracted Energy'!R13/'DR_Contracted Energy'!R$130)*R$132,'Reduced Energy Gen_UE'!$D15='Reduced Energy Gen_UE'!$D$133,('DR_Contracted Energy'!R13/'DR_Contracted Energy'!R$131)*R$133),0)</f>
        <v>0</v>
      </c>
      <c r="S15" s="166" cm="1">
        <f t="array" ref="S15">IFERROR(_xlfn.IFS($H15="MW",0,$D15=$D$132,('DR_Contracted Energy'!S13/'DR_Contracted Energy'!S$130)*S$132,'Reduced Energy Gen_UE'!$D15='Reduced Energy Gen_UE'!$D$133,('DR_Contracted Energy'!S13/'DR_Contracted Energy'!S$131)*S$133),0)</f>
        <v>0</v>
      </c>
      <c r="T15" s="166" cm="1">
        <f t="array" ref="T15">IFERROR(_xlfn.IFS($H15="MW",0,$D15=$D$132,('DR_Contracted Energy'!T13/'DR_Contracted Energy'!T$130)*T$132,'Reduced Energy Gen_UE'!$D15='Reduced Energy Gen_UE'!$D$133,('DR_Contracted Energy'!T13/'DR_Contracted Energy'!T$131)*T$133),0)</f>
        <v>0</v>
      </c>
      <c r="U15" s="166" cm="1">
        <f t="array" ref="U15">IFERROR(_xlfn.IFS($H15="MW",0,$D15=$D$132,('DR_Contracted Energy'!U13/'DR_Contracted Energy'!U$130)*U$132,'Reduced Energy Gen_UE'!$D15='Reduced Energy Gen_UE'!$D$133,('DR_Contracted Energy'!U13/'DR_Contracted Energy'!U$131)*U$133),0)</f>
        <v>0</v>
      </c>
      <c r="V15" s="166" cm="1">
        <f t="array" ref="V15">IFERROR(_xlfn.IFS($H15="MW",0,$D15=$D$132,('DR_Contracted Energy'!V13/'DR_Contracted Energy'!V$130)*V$132,'Reduced Energy Gen_UE'!$D15='Reduced Energy Gen_UE'!$D$133,('DR_Contracted Energy'!V13/'DR_Contracted Energy'!V$131)*V$133),0)</f>
        <v>0</v>
      </c>
      <c r="W15" s="166" cm="1">
        <f t="array" ref="W15">IFERROR(_xlfn.IFS($H15="MW",0,$D15=$D$132,('DR_Contracted Energy'!W13/'DR_Contracted Energy'!W$130)*W$132,'Reduced Energy Gen_UE'!$D15='Reduced Energy Gen_UE'!$D$133,('DR_Contracted Energy'!W13/'DR_Contracted Energy'!W$131)*W$133),0)</f>
        <v>0</v>
      </c>
      <c r="X15" s="166" cm="1">
        <f t="array" ref="X15">IFERROR(_xlfn.IFS($H15="MW",0,$D15=$D$132,('DR_Contracted Energy'!X13/'DR_Contracted Energy'!X$130)*X$132,'Reduced Energy Gen_UE'!$D15='Reduced Energy Gen_UE'!$D$133,('DR_Contracted Energy'!X13/'DR_Contracted Energy'!X$131)*X$133),0)</f>
        <v>0</v>
      </c>
      <c r="Y15" s="166" cm="1">
        <f t="array" ref="Y15">IFERROR(_xlfn.IFS($H15="MW",0,$D15=$D$132,('DR_Contracted Energy'!Y13/'DR_Contracted Energy'!Y$130)*Y$132,'Reduced Energy Gen_UE'!$D15='Reduced Energy Gen_UE'!$D$133,('DR_Contracted Energy'!Y13/'DR_Contracted Energy'!Y$131)*Y$133),0)</f>
        <v>0</v>
      </c>
      <c r="Z15" s="166" cm="1">
        <f t="array" ref="Z15">IFERROR(_xlfn.IFS($H15="MW",0,$D15=$D$132,('DR_Contracted Energy'!Z13/'DR_Contracted Energy'!Z$130)*Z$132,'Reduced Energy Gen_UE'!$D15='Reduced Energy Gen_UE'!$D$133,('DR_Contracted Energy'!Z13/'DR_Contracted Energy'!Z$131)*Z$133),0)</f>
        <v>0</v>
      </c>
      <c r="AA15" s="166" cm="1">
        <f t="array" ref="AA15">IFERROR(_xlfn.IFS($H15="MW",0,$D15=$D$132,('DR_Contracted Energy'!AA13/'DR_Contracted Energy'!AA$130)*AA$132,'Reduced Energy Gen_UE'!$D15='Reduced Energy Gen_UE'!$D$133,('DR_Contracted Energy'!AA13/'DR_Contracted Energy'!AA$131)*AA$133),0)</f>
        <v>0</v>
      </c>
      <c r="AB15" s="166" cm="1">
        <f t="array" ref="AB15">IFERROR(_xlfn.IFS($H15="MW",0,$D15=$D$132,('DR_Contracted Energy'!AB13/'DR_Contracted Energy'!AB$130)*AB$132,'Reduced Energy Gen_UE'!$D15='Reduced Energy Gen_UE'!$D$133,('DR_Contracted Energy'!AB13/'DR_Contracted Energy'!AB$131)*AB$133),0)</f>
        <v>0</v>
      </c>
      <c r="AC15" s="166" cm="1">
        <f t="array" ref="AC15">IFERROR(_xlfn.IFS($H15="MW",0,$D15=$D$132,('DR_Contracted Energy'!AC13/'DR_Contracted Energy'!AC$130)*AC$132,'Reduced Energy Gen_UE'!$D15='Reduced Energy Gen_UE'!$D$133,('DR_Contracted Energy'!AC13/'DR_Contracted Energy'!AC$131)*AC$133),0)</f>
        <v>0</v>
      </c>
      <c r="AD15" s="166"/>
      <c r="AE15" s="16" t="str">
        <f t="shared" si="1"/>
        <v>FALSE</v>
      </c>
    </row>
    <row r="16" spans="2:31" ht="28.8" x14ac:dyDescent="0.3">
      <c r="C16" s="7">
        <f>'C. Details of Existing PSAs'!C11</f>
        <v>3</v>
      </c>
      <c r="D16" s="146" t="str">
        <f>'C. Details of Existing PSAs'!D11</f>
        <v>Distribution Utility 1 (DU1)</v>
      </c>
      <c r="E16" s="146">
        <f>'C. Details of Existing PSAs'!E11</f>
        <v>0</v>
      </c>
      <c r="F16" s="108">
        <f>'C. Details of Existing PSAs'!F11</f>
        <v>0</v>
      </c>
      <c r="G16">
        <f>'C. Details of Existing PSAs'!G11</f>
        <v>0</v>
      </c>
      <c r="H16" s="16" t="str">
        <f>'C. Details of Existing PSAs'!O11</f>
        <v>MW</v>
      </c>
      <c r="I16" s="166" cm="1">
        <f t="array" ref="I16">IFERROR(_xlfn.IFS($H16="MW",0,$D16=$D$132,('DR_Contracted Energy'!I14/'DR_Contracted Energy'!I$130)*I$132,'Reduced Energy Gen_UE'!$D16='Reduced Energy Gen_UE'!$D$133,('DR_Contracted Energy'!I14/'DR_Contracted Energy'!I$131)*I$133),0)</f>
        <v>0</v>
      </c>
      <c r="J16" s="166" cm="1">
        <f t="array" ref="J16">IFERROR(_xlfn.IFS($H16="MW",0,$D16=$D$132,('DR_Contracted Energy'!J14/'DR_Contracted Energy'!J$130)*J$132,'Reduced Energy Gen_UE'!$D16='Reduced Energy Gen_UE'!$D$133,('DR_Contracted Energy'!J14/'DR_Contracted Energy'!J$131)*J$133),0)</f>
        <v>0</v>
      </c>
      <c r="K16" s="166" cm="1">
        <f t="array" ref="K16">IFERROR(_xlfn.IFS($H16="MW",0,$D16=$D$132,('DR_Contracted Energy'!K14/'DR_Contracted Energy'!K$130)*K$132,'Reduced Energy Gen_UE'!$D16='Reduced Energy Gen_UE'!$D$133,('DR_Contracted Energy'!K14/'DR_Contracted Energy'!K$131)*K$133),0)</f>
        <v>0</v>
      </c>
      <c r="L16" s="166" cm="1">
        <f t="array" ref="L16">IFERROR(_xlfn.IFS($H16="MW",0,$D16=$D$132,('DR_Contracted Energy'!L14/'DR_Contracted Energy'!L$130)*L$132,'Reduced Energy Gen_UE'!$D16='Reduced Energy Gen_UE'!$D$133,('DR_Contracted Energy'!L14/'DR_Contracted Energy'!L$131)*L$133),0)</f>
        <v>0</v>
      </c>
      <c r="M16" s="166" cm="1">
        <f t="array" ref="M16">IFERROR(_xlfn.IFS($H16="MW",0,$D16=$D$132,('DR_Contracted Energy'!M14/'DR_Contracted Energy'!M$130)*M$132,'Reduced Energy Gen_UE'!$D16='Reduced Energy Gen_UE'!$D$133,('DR_Contracted Energy'!M14/'DR_Contracted Energy'!M$131)*M$133),0)</f>
        <v>0</v>
      </c>
      <c r="N16" s="166" cm="1">
        <f t="array" ref="N16">IFERROR(_xlfn.IFS($H16="MW",0,$D16=$D$132,('DR_Contracted Energy'!N14/'DR_Contracted Energy'!N$130)*N$132,'Reduced Energy Gen_UE'!$D16='Reduced Energy Gen_UE'!$D$133,('DR_Contracted Energy'!N14/'DR_Contracted Energy'!N$131)*N$133),0)</f>
        <v>0</v>
      </c>
      <c r="O16" s="166" cm="1">
        <f t="array" ref="O16">IFERROR(_xlfn.IFS($H16="MW",0,$D16=$D$132,('DR_Contracted Energy'!O14/'DR_Contracted Energy'!O$130)*O$132,'Reduced Energy Gen_UE'!$D16='Reduced Energy Gen_UE'!$D$133,('DR_Contracted Energy'!O14/'DR_Contracted Energy'!O$131)*O$133),0)</f>
        <v>0</v>
      </c>
      <c r="P16" s="166" cm="1">
        <f t="array" ref="P16">IFERROR(_xlfn.IFS($H16="MW",0,$D16=$D$132,('DR_Contracted Energy'!P14/'DR_Contracted Energy'!P$130)*P$132,'Reduced Energy Gen_UE'!$D16='Reduced Energy Gen_UE'!$D$133,('DR_Contracted Energy'!P14/'DR_Contracted Energy'!P$131)*P$133),0)</f>
        <v>0</v>
      </c>
      <c r="Q16" s="166" cm="1">
        <f t="array" ref="Q16">IFERROR(_xlfn.IFS($H16="MW",0,$D16=$D$132,('DR_Contracted Energy'!Q14/'DR_Contracted Energy'!Q$130)*Q$132,'Reduced Energy Gen_UE'!$D16='Reduced Energy Gen_UE'!$D$133,('DR_Contracted Energy'!Q14/'DR_Contracted Energy'!Q$131)*Q$133),0)</f>
        <v>0</v>
      </c>
      <c r="R16" s="166" cm="1">
        <f t="array" ref="R16">IFERROR(_xlfn.IFS($H16="MW",0,$D16=$D$132,('DR_Contracted Energy'!R14/'DR_Contracted Energy'!R$130)*R$132,'Reduced Energy Gen_UE'!$D16='Reduced Energy Gen_UE'!$D$133,('DR_Contracted Energy'!R14/'DR_Contracted Energy'!R$131)*R$133),0)</f>
        <v>0</v>
      </c>
      <c r="S16" s="166" cm="1">
        <f t="array" ref="S16">IFERROR(_xlfn.IFS($H16="MW",0,$D16=$D$132,('DR_Contracted Energy'!S14/'DR_Contracted Energy'!S$130)*S$132,'Reduced Energy Gen_UE'!$D16='Reduced Energy Gen_UE'!$D$133,('DR_Contracted Energy'!S14/'DR_Contracted Energy'!S$131)*S$133),0)</f>
        <v>0</v>
      </c>
      <c r="T16" s="166" cm="1">
        <f t="array" ref="T16">IFERROR(_xlfn.IFS($H16="MW",0,$D16=$D$132,('DR_Contracted Energy'!T14/'DR_Contracted Energy'!T$130)*T$132,'Reduced Energy Gen_UE'!$D16='Reduced Energy Gen_UE'!$D$133,('DR_Contracted Energy'!T14/'DR_Contracted Energy'!T$131)*T$133),0)</f>
        <v>0</v>
      </c>
      <c r="U16" s="166" cm="1">
        <f t="array" ref="U16">IFERROR(_xlfn.IFS($H16="MW",0,$D16=$D$132,('DR_Contracted Energy'!U14/'DR_Contracted Energy'!U$130)*U$132,'Reduced Energy Gen_UE'!$D16='Reduced Energy Gen_UE'!$D$133,('DR_Contracted Energy'!U14/'DR_Contracted Energy'!U$131)*U$133),0)</f>
        <v>0</v>
      </c>
      <c r="V16" s="166" cm="1">
        <f t="array" ref="V16">IFERROR(_xlfn.IFS($H16="MW",0,$D16=$D$132,('DR_Contracted Energy'!V14/'DR_Contracted Energy'!V$130)*V$132,'Reduced Energy Gen_UE'!$D16='Reduced Energy Gen_UE'!$D$133,('DR_Contracted Energy'!V14/'DR_Contracted Energy'!V$131)*V$133),0)</f>
        <v>0</v>
      </c>
      <c r="W16" s="166" cm="1">
        <f t="array" ref="W16">IFERROR(_xlfn.IFS($H16="MW",0,$D16=$D$132,('DR_Contracted Energy'!W14/'DR_Contracted Energy'!W$130)*W$132,'Reduced Energy Gen_UE'!$D16='Reduced Energy Gen_UE'!$D$133,('DR_Contracted Energy'!W14/'DR_Contracted Energy'!W$131)*W$133),0)</f>
        <v>0</v>
      </c>
      <c r="X16" s="166" cm="1">
        <f t="array" ref="X16">IFERROR(_xlfn.IFS($H16="MW",0,$D16=$D$132,('DR_Contracted Energy'!X14/'DR_Contracted Energy'!X$130)*X$132,'Reduced Energy Gen_UE'!$D16='Reduced Energy Gen_UE'!$D$133,('DR_Contracted Energy'!X14/'DR_Contracted Energy'!X$131)*X$133),0)</f>
        <v>0</v>
      </c>
      <c r="Y16" s="166" cm="1">
        <f t="array" ref="Y16">IFERROR(_xlfn.IFS($H16="MW",0,$D16=$D$132,('DR_Contracted Energy'!Y14/'DR_Contracted Energy'!Y$130)*Y$132,'Reduced Energy Gen_UE'!$D16='Reduced Energy Gen_UE'!$D$133,('DR_Contracted Energy'!Y14/'DR_Contracted Energy'!Y$131)*Y$133),0)</f>
        <v>0</v>
      </c>
      <c r="Z16" s="166" cm="1">
        <f t="array" ref="Z16">IFERROR(_xlfn.IFS($H16="MW",0,$D16=$D$132,('DR_Contracted Energy'!Z14/'DR_Contracted Energy'!Z$130)*Z$132,'Reduced Energy Gen_UE'!$D16='Reduced Energy Gen_UE'!$D$133,('DR_Contracted Energy'!Z14/'DR_Contracted Energy'!Z$131)*Z$133),0)</f>
        <v>0</v>
      </c>
      <c r="AA16" s="166" cm="1">
        <f t="array" ref="AA16">IFERROR(_xlfn.IFS($H16="MW",0,$D16=$D$132,('DR_Contracted Energy'!AA14/'DR_Contracted Energy'!AA$130)*AA$132,'Reduced Energy Gen_UE'!$D16='Reduced Energy Gen_UE'!$D$133,('DR_Contracted Energy'!AA14/'DR_Contracted Energy'!AA$131)*AA$133),0)</f>
        <v>0</v>
      </c>
      <c r="AB16" s="166" cm="1">
        <f t="array" ref="AB16">IFERROR(_xlfn.IFS($H16="MW",0,$D16=$D$132,('DR_Contracted Energy'!AB14/'DR_Contracted Energy'!AB$130)*AB$132,'Reduced Energy Gen_UE'!$D16='Reduced Energy Gen_UE'!$D$133,('DR_Contracted Energy'!AB14/'DR_Contracted Energy'!AB$131)*AB$133),0)</f>
        <v>0</v>
      </c>
      <c r="AC16" s="166" cm="1">
        <f t="array" ref="AC16">IFERROR(_xlfn.IFS($H16="MW",0,$D16=$D$132,('DR_Contracted Energy'!AC14/'DR_Contracted Energy'!AC$130)*AC$132,'Reduced Energy Gen_UE'!$D16='Reduced Energy Gen_UE'!$D$133,('DR_Contracted Energy'!AC14/'DR_Contracted Energy'!AC$131)*AC$133),0)</f>
        <v>0</v>
      </c>
      <c r="AD16" s="166"/>
      <c r="AE16" s="16" t="str">
        <f t="shared" si="1"/>
        <v>FALSE</v>
      </c>
    </row>
    <row r="17" spans="3:31" ht="28.8" x14ac:dyDescent="0.3">
      <c r="C17" s="7">
        <f t="shared" ref="C17:G17" si="3">C16</f>
        <v>3</v>
      </c>
      <c r="D17" s="146" t="str">
        <f t="shared" si="3"/>
        <v>Distribution Utility 1 (DU1)</v>
      </c>
      <c r="E17" s="146">
        <f t="shared" si="3"/>
        <v>0</v>
      </c>
      <c r="F17" s="108">
        <f t="shared" si="3"/>
        <v>0</v>
      </c>
      <c r="G17">
        <f t="shared" si="3"/>
        <v>0</v>
      </c>
      <c r="H17" s="16" t="str">
        <f>'C. Details of Existing PSAs'!O12</f>
        <v>MWh</v>
      </c>
      <c r="I17" s="166" cm="1">
        <f t="array" ref="I17">IFERROR(_xlfn.IFS($H17="MW",0,$D17=$D$132,('DR_Contracted Energy'!I15/'DR_Contracted Energy'!I$130)*I$132,'Reduced Energy Gen_UE'!$D17='Reduced Energy Gen_UE'!$D$133,('DR_Contracted Energy'!I15/'DR_Contracted Energy'!I$131)*I$133),0)</f>
        <v>0</v>
      </c>
      <c r="J17" s="166" cm="1">
        <f t="array" ref="J17">IFERROR(_xlfn.IFS($H17="MW",0,$D17=$D$132,('DR_Contracted Energy'!J15/'DR_Contracted Energy'!J$130)*J$132,'Reduced Energy Gen_UE'!$D17='Reduced Energy Gen_UE'!$D$133,('DR_Contracted Energy'!J15/'DR_Contracted Energy'!J$131)*J$133),0)</f>
        <v>0</v>
      </c>
      <c r="K17" s="166" cm="1">
        <f t="array" ref="K17">IFERROR(_xlfn.IFS($H17="MW",0,$D17=$D$132,('DR_Contracted Energy'!K15/'DR_Contracted Energy'!K$130)*K$132,'Reduced Energy Gen_UE'!$D17='Reduced Energy Gen_UE'!$D$133,('DR_Contracted Energy'!K15/'DR_Contracted Energy'!K$131)*K$133),0)</f>
        <v>0</v>
      </c>
      <c r="L17" s="166" cm="1">
        <f t="array" ref="L17">IFERROR(_xlfn.IFS($H17="MW",0,$D17=$D$132,('DR_Contracted Energy'!L15/'DR_Contracted Energy'!L$130)*L$132,'Reduced Energy Gen_UE'!$D17='Reduced Energy Gen_UE'!$D$133,('DR_Contracted Energy'!L15/'DR_Contracted Energy'!L$131)*L$133),0)</f>
        <v>0</v>
      </c>
      <c r="M17" s="166" cm="1">
        <f t="array" ref="M17">IFERROR(_xlfn.IFS($H17="MW",0,$D17=$D$132,('DR_Contracted Energy'!M15/'DR_Contracted Energy'!M$130)*M$132,'Reduced Energy Gen_UE'!$D17='Reduced Energy Gen_UE'!$D$133,('DR_Contracted Energy'!M15/'DR_Contracted Energy'!M$131)*M$133),0)</f>
        <v>0</v>
      </c>
      <c r="N17" s="166" cm="1">
        <f t="array" ref="N17">IFERROR(_xlfn.IFS($H17="MW",0,$D17=$D$132,('DR_Contracted Energy'!N15/'DR_Contracted Energy'!N$130)*N$132,'Reduced Energy Gen_UE'!$D17='Reduced Energy Gen_UE'!$D$133,('DR_Contracted Energy'!N15/'DR_Contracted Energy'!N$131)*N$133),0)</f>
        <v>0</v>
      </c>
      <c r="O17" s="166" cm="1">
        <f t="array" ref="O17">IFERROR(_xlfn.IFS($H17="MW",0,$D17=$D$132,('DR_Contracted Energy'!O15/'DR_Contracted Energy'!O$130)*O$132,'Reduced Energy Gen_UE'!$D17='Reduced Energy Gen_UE'!$D$133,('DR_Contracted Energy'!O15/'DR_Contracted Energy'!O$131)*O$133),0)</f>
        <v>0</v>
      </c>
      <c r="P17" s="166" cm="1">
        <f t="array" ref="P17">IFERROR(_xlfn.IFS($H17="MW",0,$D17=$D$132,('DR_Contracted Energy'!P15/'DR_Contracted Energy'!P$130)*P$132,'Reduced Energy Gen_UE'!$D17='Reduced Energy Gen_UE'!$D$133,('DR_Contracted Energy'!P15/'DR_Contracted Energy'!P$131)*P$133),0)</f>
        <v>0</v>
      </c>
      <c r="Q17" s="166" cm="1">
        <f t="array" ref="Q17">IFERROR(_xlfn.IFS($H17="MW",0,$D17=$D$132,('DR_Contracted Energy'!Q15/'DR_Contracted Energy'!Q$130)*Q$132,'Reduced Energy Gen_UE'!$D17='Reduced Energy Gen_UE'!$D$133,('DR_Contracted Energy'!Q15/'DR_Contracted Energy'!Q$131)*Q$133),0)</f>
        <v>0</v>
      </c>
      <c r="R17" s="166" cm="1">
        <f t="array" ref="R17">IFERROR(_xlfn.IFS($H17="MW",0,$D17=$D$132,('DR_Contracted Energy'!R15/'DR_Contracted Energy'!R$130)*R$132,'Reduced Energy Gen_UE'!$D17='Reduced Energy Gen_UE'!$D$133,('DR_Contracted Energy'!R15/'DR_Contracted Energy'!R$131)*R$133),0)</f>
        <v>0</v>
      </c>
      <c r="S17" s="166" cm="1">
        <f t="array" ref="S17">IFERROR(_xlfn.IFS($H17="MW",0,$D17=$D$132,('DR_Contracted Energy'!S15/'DR_Contracted Energy'!S$130)*S$132,'Reduced Energy Gen_UE'!$D17='Reduced Energy Gen_UE'!$D$133,('DR_Contracted Energy'!S15/'DR_Contracted Energy'!S$131)*S$133),0)</f>
        <v>0</v>
      </c>
      <c r="T17" s="166" cm="1">
        <f t="array" ref="T17">IFERROR(_xlfn.IFS($H17="MW",0,$D17=$D$132,('DR_Contracted Energy'!T15/'DR_Contracted Energy'!T$130)*T$132,'Reduced Energy Gen_UE'!$D17='Reduced Energy Gen_UE'!$D$133,('DR_Contracted Energy'!T15/'DR_Contracted Energy'!T$131)*T$133),0)</f>
        <v>0</v>
      </c>
      <c r="U17" s="166" cm="1">
        <f t="array" ref="U17">IFERROR(_xlfn.IFS($H17="MW",0,$D17=$D$132,('DR_Contracted Energy'!U15/'DR_Contracted Energy'!U$130)*U$132,'Reduced Energy Gen_UE'!$D17='Reduced Energy Gen_UE'!$D$133,('DR_Contracted Energy'!U15/'DR_Contracted Energy'!U$131)*U$133),0)</f>
        <v>0</v>
      </c>
      <c r="V17" s="166" cm="1">
        <f t="array" ref="V17">IFERROR(_xlfn.IFS($H17="MW",0,$D17=$D$132,('DR_Contracted Energy'!V15/'DR_Contracted Energy'!V$130)*V$132,'Reduced Energy Gen_UE'!$D17='Reduced Energy Gen_UE'!$D$133,('DR_Contracted Energy'!V15/'DR_Contracted Energy'!V$131)*V$133),0)</f>
        <v>0</v>
      </c>
      <c r="W17" s="166" cm="1">
        <f t="array" ref="W17">IFERROR(_xlfn.IFS($H17="MW",0,$D17=$D$132,('DR_Contracted Energy'!W15/'DR_Contracted Energy'!W$130)*W$132,'Reduced Energy Gen_UE'!$D17='Reduced Energy Gen_UE'!$D$133,('DR_Contracted Energy'!W15/'DR_Contracted Energy'!W$131)*W$133),0)</f>
        <v>0</v>
      </c>
      <c r="X17" s="166" cm="1">
        <f t="array" ref="X17">IFERROR(_xlfn.IFS($H17="MW",0,$D17=$D$132,('DR_Contracted Energy'!X15/'DR_Contracted Energy'!X$130)*X$132,'Reduced Energy Gen_UE'!$D17='Reduced Energy Gen_UE'!$D$133,('DR_Contracted Energy'!X15/'DR_Contracted Energy'!X$131)*X$133),0)</f>
        <v>0</v>
      </c>
      <c r="Y17" s="166" cm="1">
        <f t="array" ref="Y17">IFERROR(_xlfn.IFS($H17="MW",0,$D17=$D$132,('DR_Contracted Energy'!Y15/'DR_Contracted Energy'!Y$130)*Y$132,'Reduced Energy Gen_UE'!$D17='Reduced Energy Gen_UE'!$D$133,('DR_Contracted Energy'!Y15/'DR_Contracted Energy'!Y$131)*Y$133),0)</f>
        <v>0</v>
      </c>
      <c r="Z17" s="166" cm="1">
        <f t="array" ref="Z17">IFERROR(_xlfn.IFS($H17="MW",0,$D17=$D$132,('DR_Contracted Energy'!Z15/'DR_Contracted Energy'!Z$130)*Z$132,'Reduced Energy Gen_UE'!$D17='Reduced Energy Gen_UE'!$D$133,('DR_Contracted Energy'!Z15/'DR_Contracted Energy'!Z$131)*Z$133),0)</f>
        <v>0</v>
      </c>
      <c r="AA17" s="166" cm="1">
        <f t="array" ref="AA17">IFERROR(_xlfn.IFS($H17="MW",0,$D17=$D$132,('DR_Contracted Energy'!AA15/'DR_Contracted Energy'!AA$130)*AA$132,'Reduced Energy Gen_UE'!$D17='Reduced Energy Gen_UE'!$D$133,('DR_Contracted Energy'!AA15/'DR_Contracted Energy'!AA$131)*AA$133),0)</f>
        <v>0</v>
      </c>
      <c r="AB17" s="166" cm="1">
        <f t="array" ref="AB17">IFERROR(_xlfn.IFS($H17="MW",0,$D17=$D$132,('DR_Contracted Energy'!AB15/'DR_Contracted Energy'!AB$130)*AB$132,'Reduced Energy Gen_UE'!$D17='Reduced Energy Gen_UE'!$D$133,('DR_Contracted Energy'!AB15/'DR_Contracted Energy'!AB$131)*AB$133),0)</f>
        <v>0</v>
      </c>
      <c r="AC17" s="166" cm="1">
        <f t="array" ref="AC17">IFERROR(_xlfn.IFS($H17="MW",0,$D17=$D$132,('DR_Contracted Energy'!AC15/'DR_Contracted Energy'!AC$130)*AC$132,'Reduced Energy Gen_UE'!$D17='Reduced Energy Gen_UE'!$D$133,('DR_Contracted Energy'!AC15/'DR_Contracted Energy'!AC$131)*AC$133),0)</f>
        <v>0</v>
      </c>
      <c r="AD17" s="166"/>
      <c r="AE17" s="16" t="str">
        <f t="shared" si="1"/>
        <v>FALSE</v>
      </c>
    </row>
    <row r="18" spans="3:31" ht="28.8" x14ac:dyDescent="0.3">
      <c r="C18" s="7">
        <f>'C. Details of Existing PSAs'!C13</f>
        <v>4</v>
      </c>
      <c r="D18" s="146" t="str">
        <f>'C. Details of Existing PSAs'!D13</f>
        <v>Distribution Utility 1 (DU1)</v>
      </c>
      <c r="E18" s="146">
        <f>'C. Details of Existing PSAs'!E13</f>
        <v>0</v>
      </c>
      <c r="F18" s="108">
        <f>'C. Details of Existing PSAs'!F13</f>
        <v>0</v>
      </c>
      <c r="G18">
        <f>'C. Details of Existing PSAs'!G13</f>
        <v>0</v>
      </c>
      <c r="H18" s="16" t="str">
        <f>'C. Details of Existing PSAs'!O13</f>
        <v>MW</v>
      </c>
      <c r="I18" s="166" cm="1">
        <f t="array" ref="I18">IFERROR(_xlfn.IFS($H18="MW",0,$D18=$D$132,('DR_Contracted Energy'!I16/'DR_Contracted Energy'!I$130)*I$132,'Reduced Energy Gen_UE'!$D18='Reduced Energy Gen_UE'!$D$133,('DR_Contracted Energy'!I16/'DR_Contracted Energy'!I$131)*I$133),0)</f>
        <v>0</v>
      </c>
      <c r="J18" s="166" cm="1">
        <f t="array" ref="J18">IFERROR(_xlfn.IFS($H18="MW",0,$D18=$D$132,('DR_Contracted Energy'!J16/'DR_Contracted Energy'!J$130)*J$132,'Reduced Energy Gen_UE'!$D18='Reduced Energy Gen_UE'!$D$133,('DR_Contracted Energy'!J16/'DR_Contracted Energy'!J$131)*J$133),0)</f>
        <v>0</v>
      </c>
      <c r="K18" s="166" cm="1">
        <f t="array" ref="K18">IFERROR(_xlfn.IFS($H18="MW",0,$D18=$D$132,('DR_Contracted Energy'!K16/'DR_Contracted Energy'!K$130)*K$132,'Reduced Energy Gen_UE'!$D18='Reduced Energy Gen_UE'!$D$133,('DR_Contracted Energy'!K16/'DR_Contracted Energy'!K$131)*K$133),0)</f>
        <v>0</v>
      </c>
      <c r="L18" s="166" cm="1">
        <f t="array" ref="L18">IFERROR(_xlfn.IFS($H18="MW",0,$D18=$D$132,('DR_Contracted Energy'!L16/'DR_Contracted Energy'!L$130)*L$132,'Reduced Energy Gen_UE'!$D18='Reduced Energy Gen_UE'!$D$133,('DR_Contracted Energy'!L16/'DR_Contracted Energy'!L$131)*L$133),0)</f>
        <v>0</v>
      </c>
      <c r="M18" s="166" cm="1">
        <f t="array" ref="M18">IFERROR(_xlfn.IFS($H18="MW",0,$D18=$D$132,('DR_Contracted Energy'!M16/'DR_Contracted Energy'!M$130)*M$132,'Reduced Energy Gen_UE'!$D18='Reduced Energy Gen_UE'!$D$133,('DR_Contracted Energy'!M16/'DR_Contracted Energy'!M$131)*M$133),0)</f>
        <v>0</v>
      </c>
      <c r="N18" s="166" cm="1">
        <f t="array" ref="N18">IFERROR(_xlfn.IFS($H18="MW",0,$D18=$D$132,('DR_Contracted Energy'!N16/'DR_Contracted Energy'!N$130)*N$132,'Reduced Energy Gen_UE'!$D18='Reduced Energy Gen_UE'!$D$133,('DR_Contracted Energy'!N16/'DR_Contracted Energy'!N$131)*N$133),0)</f>
        <v>0</v>
      </c>
      <c r="O18" s="166" cm="1">
        <f t="array" ref="O18">IFERROR(_xlfn.IFS($H18="MW",0,$D18=$D$132,('DR_Contracted Energy'!O16/'DR_Contracted Energy'!O$130)*O$132,'Reduced Energy Gen_UE'!$D18='Reduced Energy Gen_UE'!$D$133,('DR_Contracted Energy'!O16/'DR_Contracted Energy'!O$131)*O$133),0)</f>
        <v>0</v>
      </c>
      <c r="P18" s="166" cm="1">
        <f t="array" ref="P18">IFERROR(_xlfn.IFS($H18="MW",0,$D18=$D$132,('DR_Contracted Energy'!P16/'DR_Contracted Energy'!P$130)*P$132,'Reduced Energy Gen_UE'!$D18='Reduced Energy Gen_UE'!$D$133,('DR_Contracted Energy'!P16/'DR_Contracted Energy'!P$131)*P$133),0)</f>
        <v>0</v>
      </c>
      <c r="Q18" s="166" cm="1">
        <f t="array" ref="Q18">IFERROR(_xlfn.IFS($H18="MW",0,$D18=$D$132,('DR_Contracted Energy'!Q16/'DR_Contracted Energy'!Q$130)*Q$132,'Reduced Energy Gen_UE'!$D18='Reduced Energy Gen_UE'!$D$133,('DR_Contracted Energy'!Q16/'DR_Contracted Energy'!Q$131)*Q$133),0)</f>
        <v>0</v>
      </c>
      <c r="R18" s="166" cm="1">
        <f t="array" ref="R18">IFERROR(_xlfn.IFS($H18="MW",0,$D18=$D$132,('DR_Contracted Energy'!R16/'DR_Contracted Energy'!R$130)*R$132,'Reduced Energy Gen_UE'!$D18='Reduced Energy Gen_UE'!$D$133,('DR_Contracted Energy'!R16/'DR_Contracted Energy'!R$131)*R$133),0)</f>
        <v>0</v>
      </c>
      <c r="S18" s="166" cm="1">
        <f t="array" ref="S18">IFERROR(_xlfn.IFS($H18="MW",0,$D18=$D$132,('DR_Contracted Energy'!S16/'DR_Contracted Energy'!S$130)*S$132,'Reduced Energy Gen_UE'!$D18='Reduced Energy Gen_UE'!$D$133,('DR_Contracted Energy'!S16/'DR_Contracted Energy'!S$131)*S$133),0)</f>
        <v>0</v>
      </c>
      <c r="T18" s="166" cm="1">
        <f t="array" ref="T18">IFERROR(_xlfn.IFS($H18="MW",0,$D18=$D$132,('DR_Contracted Energy'!T16/'DR_Contracted Energy'!T$130)*T$132,'Reduced Energy Gen_UE'!$D18='Reduced Energy Gen_UE'!$D$133,('DR_Contracted Energy'!T16/'DR_Contracted Energy'!T$131)*T$133),0)</f>
        <v>0</v>
      </c>
      <c r="U18" s="166" cm="1">
        <f t="array" ref="U18">IFERROR(_xlfn.IFS($H18="MW",0,$D18=$D$132,('DR_Contracted Energy'!U16/'DR_Contracted Energy'!U$130)*U$132,'Reduced Energy Gen_UE'!$D18='Reduced Energy Gen_UE'!$D$133,('DR_Contracted Energy'!U16/'DR_Contracted Energy'!U$131)*U$133),0)</f>
        <v>0</v>
      </c>
      <c r="V18" s="166" cm="1">
        <f t="array" ref="V18">IFERROR(_xlfn.IFS($H18="MW",0,$D18=$D$132,('DR_Contracted Energy'!V16/'DR_Contracted Energy'!V$130)*V$132,'Reduced Energy Gen_UE'!$D18='Reduced Energy Gen_UE'!$D$133,('DR_Contracted Energy'!V16/'DR_Contracted Energy'!V$131)*V$133),0)</f>
        <v>0</v>
      </c>
      <c r="W18" s="166" cm="1">
        <f t="array" ref="W18">IFERROR(_xlfn.IFS($H18="MW",0,$D18=$D$132,('DR_Contracted Energy'!W16/'DR_Contracted Energy'!W$130)*W$132,'Reduced Energy Gen_UE'!$D18='Reduced Energy Gen_UE'!$D$133,('DR_Contracted Energy'!W16/'DR_Contracted Energy'!W$131)*W$133),0)</f>
        <v>0</v>
      </c>
      <c r="X18" s="166" cm="1">
        <f t="array" ref="X18">IFERROR(_xlfn.IFS($H18="MW",0,$D18=$D$132,('DR_Contracted Energy'!X16/'DR_Contracted Energy'!X$130)*X$132,'Reduced Energy Gen_UE'!$D18='Reduced Energy Gen_UE'!$D$133,('DR_Contracted Energy'!X16/'DR_Contracted Energy'!X$131)*X$133),0)</f>
        <v>0</v>
      </c>
      <c r="Y18" s="166" cm="1">
        <f t="array" ref="Y18">IFERROR(_xlfn.IFS($H18="MW",0,$D18=$D$132,('DR_Contracted Energy'!Y16/'DR_Contracted Energy'!Y$130)*Y$132,'Reduced Energy Gen_UE'!$D18='Reduced Energy Gen_UE'!$D$133,('DR_Contracted Energy'!Y16/'DR_Contracted Energy'!Y$131)*Y$133),0)</f>
        <v>0</v>
      </c>
      <c r="Z18" s="166" cm="1">
        <f t="array" ref="Z18">IFERROR(_xlfn.IFS($H18="MW",0,$D18=$D$132,('DR_Contracted Energy'!Z16/'DR_Contracted Energy'!Z$130)*Z$132,'Reduced Energy Gen_UE'!$D18='Reduced Energy Gen_UE'!$D$133,('DR_Contracted Energy'!Z16/'DR_Contracted Energy'!Z$131)*Z$133),0)</f>
        <v>0</v>
      </c>
      <c r="AA18" s="166" cm="1">
        <f t="array" ref="AA18">IFERROR(_xlfn.IFS($H18="MW",0,$D18=$D$132,('DR_Contracted Energy'!AA16/'DR_Contracted Energy'!AA$130)*AA$132,'Reduced Energy Gen_UE'!$D18='Reduced Energy Gen_UE'!$D$133,('DR_Contracted Energy'!AA16/'DR_Contracted Energy'!AA$131)*AA$133),0)</f>
        <v>0</v>
      </c>
      <c r="AB18" s="166" cm="1">
        <f t="array" ref="AB18">IFERROR(_xlfn.IFS($H18="MW",0,$D18=$D$132,('DR_Contracted Energy'!AB16/'DR_Contracted Energy'!AB$130)*AB$132,'Reduced Energy Gen_UE'!$D18='Reduced Energy Gen_UE'!$D$133,('DR_Contracted Energy'!AB16/'DR_Contracted Energy'!AB$131)*AB$133),0)</f>
        <v>0</v>
      </c>
      <c r="AC18" s="166" cm="1">
        <f t="array" ref="AC18">IFERROR(_xlfn.IFS($H18="MW",0,$D18=$D$132,('DR_Contracted Energy'!AC16/'DR_Contracted Energy'!AC$130)*AC$132,'Reduced Energy Gen_UE'!$D18='Reduced Energy Gen_UE'!$D$133,('DR_Contracted Energy'!AC16/'DR_Contracted Energy'!AC$131)*AC$133),0)</f>
        <v>0</v>
      </c>
      <c r="AD18" s="166"/>
      <c r="AE18" s="16" t="str">
        <f t="shared" si="1"/>
        <v>FALSE</v>
      </c>
    </row>
    <row r="19" spans="3:31" ht="28.8" x14ac:dyDescent="0.3">
      <c r="C19" s="7">
        <f t="shared" ref="C19:G19" si="4">C18</f>
        <v>4</v>
      </c>
      <c r="D19" s="146" t="str">
        <f t="shared" si="4"/>
        <v>Distribution Utility 1 (DU1)</v>
      </c>
      <c r="E19" s="146">
        <f t="shared" si="4"/>
        <v>0</v>
      </c>
      <c r="F19" s="108">
        <f t="shared" si="4"/>
        <v>0</v>
      </c>
      <c r="G19">
        <f t="shared" si="4"/>
        <v>0</v>
      </c>
      <c r="H19" s="16" t="str">
        <f>'C. Details of Existing PSAs'!O14</f>
        <v>MWh</v>
      </c>
      <c r="I19" s="166" cm="1">
        <f t="array" ref="I19">IFERROR(_xlfn.IFS($H19="MW",0,$D19=$D$132,('DR_Contracted Energy'!I17/'DR_Contracted Energy'!I$130)*I$132,'Reduced Energy Gen_UE'!$D19='Reduced Energy Gen_UE'!$D$133,('DR_Contracted Energy'!I17/'DR_Contracted Energy'!I$131)*I$133),0)</f>
        <v>0</v>
      </c>
      <c r="J19" s="166" cm="1">
        <f t="array" ref="J19">IFERROR(_xlfn.IFS($H19="MW",0,$D19=$D$132,('DR_Contracted Energy'!J17/'DR_Contracted Energy'!J$130)*J$132,'Reduced Energy Gen_UE'!$D19='Reduced Energy Gen_UE'!$D$133,('DR_Contracted Energy'!J17/'DR_Contracted Energy'!J$131)*J$133),0)</f>
        <v>0</v>
      </c>
      <c r="K19" s="166" cm="1">
        <f t="array" ref="K19">IFERROR(_xlfn.IFS($H19="MW",0,$D19=$D$132,('DR_Contracted Energy'!K17/'DR_Contracted Energy'!K$130)*K$132,'Reduced Energy Gen_UE'!$D19='Reduced Energy Gen_UE'!$D$133,('DR_Contracted Energy'!K17/'DR_Contracted Energy'!K$131)*K$133),0)</f>
        <v>0</v>
      </c>
      <c r="L19" s="166" cm="1">
        <f t="array" ref="L19">IFERROR(_xlfn.IFS($H19="MW",0,$D19=$D$132,('DR_Contracted Energy'!L17/'DR_Contracted Energy'!L$130)*L$132,'Reduced Energy Gen_UE'!$D19='Reduced Energy Gen_UE'!$D$133,('DR_Contracted Energy'!L17/'DR_Contracted Energy'!L$131)*L$133),0)</f>
        <v>0</v>
      </c>
      <c r="M19" s="166" cm="1">
        <f t="array" ref="M19">IFERROR(_xlfn.IFS($H19="MW",0,$D19=$D$132,('DR_Contracted Energy'!M17/'DR_Contracted Energy'!M$130)*M$132,'Reduced Energy Gen_UE'!$D19='Reduced Energy Gen_UE'!$D$133,('DR_Contracted Energy'!M17/'DR_Contracted Energy'!M$131)*M$133),0)</f>
        <v>0</v>
      </c>
      <c r="N19" s="166" cm="1">
        <f t="array" ref="N19">IFERROR(_xlfn.IFS($H19="MW",0,$D19=$D$132,('DR_Contracted Energy'!N17/'DR_Contracted Energy'!N$130)*N$132,'Reduced Energy Gen_UE'!$D19='Reduced Energy Gen_UE'!$D$133,('DR_Contracted Energy'!N17/'DR_Contracted Energy'!N$131)*N$133),0)</f>
        <v>0</v>
      </c>
      <c r="O19" s="166" cm="1">
        <f t="array" ref="O19">IFERROR(_xlfn.IFS($H19="MW",0,$D19=$D$132,('DR_Contracted Energy'!O17/'DR_Contracted Energy'!O$130)*O$132,'Reduced Energy Gen_UE'!$D19='Reduced Energy Gen_UE'!$D$133,('DR_Contracted Energy'!O17/'DR_Contracted Energy'!O$131)*O$133),0)</f>
        <v>0</v>
      </c>
      <c r="P19" s="166" cm="1">
        <f t="array" ref="P19">IFERROR(_xlfn.IFS($H19="MW",0,$D19=$D$132,('DR_Contracted Energy'!P17/'DR_Contracted Energy'!P$130)*P$132,'Reduced Energy Gen_UE'!$D19='Reduced Energy Gen_UE'!$D$133,('DR_Contracted Energy'!P17/'DR_Contracted Energy'!P$131)*P$133),0)</f>
        <v>0</v>
      </c>
      <c r="Q19" s="166" cm="1">
        <f t="array" ref="Q19">IFERROR(_xlfn.IFS($H19="MW",0,$D19=$D$132,('DR_Contracted Energy'!Q17/'DR_Contracted Energy'!Q$130)*Q$132,'Reduced Energy Gen_UE'!$D19='Reduced Energy Gen_UE'!$D$133,('DR_Contracted Energy'!Q17/'DR_Contracted Energy'!Q$131)*Q$133),0)</f>
        <v>0</v>
      </c>
      <c r="R19" s="166" cm="1">
        <f t="array" ref="R19">IFERROR(_xlfn.IFS($H19="MW",0,$D19=$D$132,('DR_Contracted Energy'!R17/'DR_Contracted Energy'!R$130)*R$132,'Reduced Energy Gen_UE'!$D19='Reduced Energy Gen_UE'!$D$133,('DR_Contracted Energy'!R17/'DR_Contracted Energy'!R$131)*R$133),0)</f>
        <v>0</v>
      </c>
      <c r="S19" s="166" cm="1">
        <f t="array" ref="S19">IFERROR(_xlfn.IFS($H19="MW",0,$D19=$D$132,('DR_Contracted Energy'!S17/'DR_Contracted Energy'!S$130)*S$132,'Reduced Energy Gen_UE'!$D19='Reduced Energy Gen_UE'!$D$133,('DR_Contracted Energy'!S17/'DR_Contracted Energy'!S$131)*S$133),0)</f>
        <v>0</v>
      </c>
      <c r="T19" s="166" cm="1">
        <f t="array" ref="T19">IFERROR(_xlfn.IFS($H19="MW",0,$D19=$D$132,('DR_Contracted Energy'!T17/'DR_Contracted Energy'!T$130)*T$132,'Reduced Energy Gen_UE'!$D19='Reduced Energy Gen_UE'!$D$133,('DR_Contracted Energy'!T17/'DR_Contracted Energy'!T$131)*T$133),0)</f>
        <v>0</v>
      </c>
      <c r="U19" s="166" cm="1">
        <f t="array" ref="U19">IFERROR(_xlfn.IFS($H19="MW",0,$D19=$D$132,('DR_Contracted Energy'!U17/'DR_Contracted Energy'!U$130)*U$132,'Reduced Energy Gen_UE'!$D19='Reduced Energy Gen_UE'!$D$133,('DR_Contracted Energy'!U17/'DR_Contracted Energy'!U$131)*U$133),0)</f>
        <v>0</v>
      </c>
      <c r="V19" s="166" cm="1">
        <f t="array" ref="V19">IFERROR(_xlfn.IFS($H19="MW",0,$D19=$D$132,('DR_Contracted Energy'!V17/'DR_Contracted Energy'!V$130)*V$132,'Reduced Energy Gen_UE'!$D19='Reduced Energy Gen_UE'!$D$133,('DR_Contracted Energy'!V17/'DR_Contracted Energy'!V$131)*V$133),0)</f>
        <v>0</v>
      </c>
      <c r="W19" s="166" cm="1">
        <f t="array" ref="W19">IFERROR(_xlfn.IFS($H19="MW",0,$D19=$D$132,('DR_Contracted Energy'!W17/'DR_Contracted Energy'!W$130)*W$132,'Reduced Energy Gen_UE'!$D19='Reduced Energy Gen_UE'!$D$133,('DR_Contracted Energy'!W17/'DR_Contracted Energy'!W$131)*W$133),0)</f>
        <v>0</v>
      </c>
      <c r="X19" s="166" cm="1">
        <f t="array" ref="X19">IFERROR(_xlfn.IFS($H19="MW",0,$D19=$D$132,('DR_Contracted Energy'!X17/'DR_Contracted Energy'!X$130)*X$132,'Reduced Energy Gen_UE'!$D19='Reduced Energy Gen_UE'!$D$133,('DR_Contracted Energy'!X17/'DR_Contracted Energy'!X$131)*X$133),0)</f>
        <v>0</v>
      </c>
      <c r="Y19" s="166" cm="1">
        <f t="array" ref="Y19">IFERROR(_xlfn.IFS($H19="MW",0,$D19=$D$132,('DR_Contracted Energy'!Y17/'DR_Contracted Energy'!Y$130)*Y$132,'Reduced Energy Gen_UE'!$D19='Reduced Energy Gen_UE'!$D$133,('DR_Contracted Energy'!Y17/'DR_Contracted Energy'!Y$131)*Y$133),0)</f>
        <v>0</v>
      </c>
      <c r="Z19" s="166" cm="1">
        <f t="array" ref="Z19">IFERROR(_xlfn.IFS($H19="MW",0,$D19=$D$132,('DR_Contracted Energy'!Z17/'DR_Contracted Energy'!Z$130)*Z$132,'Reduced Energy Gen_UE'!$D19='Reduced Energy Gen_UE'!$D$133,('DR_Contracted Energy'!Z17/'DR_Contracted Energy'!Z$131)*Z$133),0)</f>
        <v>0</v>
      </c>
      <c r="AA19" s="166" cm="1">
        <f t="array" ref="AA19">IFERROR(_xlfn.IFS($H19="MW",0,$D19=$D$132,('DR_Contracted Energy'!AA17/'DR_Contracted Energy'!AA$130)*AA$132,'Reduced Energy Gen_UE'!$D19='Reduced Energy Gen_UE'!$D$133,('DR_Contracted Energy'!AA17/'DR_Contracted Energy'!AA$131)*AA$133),0)</f>
        <v>0</v>
      </c>
      <c r="AB19" s="166" cm="1">
        <f t="array" ref="AB19">IFERROR(_xlfn.IFS($H19="MW",0,$D19=$D$132,('DR_Contracted Energy'!AB17/'DR_Contracted Energy'!AB$130)*AB$132,'Reduced Energy Gen_UE'!$D19='Reduced Energy Gen_UE'!$D$133,('DR_Contracted Energy'!AB17/'DR_Contracted Energy'!AB$131)*AB$133),0)</f>
        <v>0</v>
      </c>
      <c r="AC19" s="166" cm="1">
        <f t="array" ref="AC19">IFERROR(_xlfn.IFS($H19="MW",0,$D19=$D$132,('DR_Contracted Energy'!AC17/'DR_Contracted Energy'!AC$130)*AC$132,'Reduced Energy Gen_UE'!$D19='Reduced Energy Gen_UE'!$D$133,('DR_Contracted Energy'!AC17/'DR_Contracted Energy'!AC$131)*AC$133),0)</f>
        <v>0</v>
      </c>
      <c r="AD19" s="166"/>
      <c r="AE19" s="16" t="str">
        <f t="shared" si="1"/>
        <v>FALSE</v>
      </c>
    </row>
    <row r="20" spans="3:31" ht="28.8" x14ac:dyDescent="0.3">
      <c r="C20" s="7">
        <f>'C. Details of Existing PSAs'!C15</f>
        <v>5</v>
      </c>
      <c r="D20" s="146" t="str">
        <f>'C. Details of Existing PSAs'!D15</f>
        <v>Distribution Utility 1 (DU1)</v>
      </c>
      <c r="E20" s="146">
        <f>'C. Details of Existing PSAs'!E15</f>
        <v>0</v>
      </c>
      <c r="F20" s="108">
        <f>'C. Details of Existing PSAs'!F15</f>
        <v>0</v>
      </c>
      <c r="G20">
        <f>'C. Details of Existing PSAs'!G15</f>
        <v>0</v>
      </c>
      <c r="H20" s="16" t="str">
        <f>'C. Details of Existing PSAs'!O15</f>
        <v>MW</v>
      </c>
      <c r="I20" s="166" cm="1">
        <f t="array" ref="I20">IFERROR(_xlfn.IFS($H20="MW",0,$D20=$D$132,('DR_Contracted Energy'!I18/'DR_Contracted Energy'!I$130)*I$132,'Reduced Energy Gen_UE'!$D20='Reduced Energy Gen_UE'!$D$133,('DR_Contracted Energy'!I18/'DR_Contracted Energy'!I$131)*I$133),0)</f>
        <v>0</v>
      </c>
      <c r="J20" s="166" cm="1">
        <f t="array" ref="J20">IFERROR(_xlfn.IFS($H20="MW",0,$D20=$D$132,('DR_Contracted Energy'!J18/'DR_Contracted Energy'!J$130)*J$132,'Reduced Energy Gen_UE'!$D20='Reduced Energy Gen_UE'!$D$133,('DR_Contracted Energy'!J18/'DR_Contracted Energy'!J$131)*J$133),0)</f>
        <v>0</v>
      </c>
      <c r="K20" s="166" cm="1">
        <f t="array" ref="K20">IFERROR(_xlfn.IFS($H20="MW",0,$D20=$D$132,('DR_Contracted Energy'!K18/'DR_Contracted Energy'!K$130)*K$132,'Reduced Energy Gen_UE'!$D20='Reduced Energy Gen_UE'!$D$133,('DR_Contracted Energy'!K18/'DR_Contracted Energy'!K$131)*K$133),0)</f>
        <v>0</v>
      </c>
      <c r="L20" s="166" cm="1">
        <f t="array" ref="L20">IFERROR(_xlfn.IFS($H20="MW",0,$D20=$D$132,('DR_Contracted Energy'!L18/'DR_Contracted Energy'!L$130)*L$132,'Reduced Energy Gen_UE'!$D20='Reduced Energy Gen_UE'!$D$133,('DR_Contracted Energy'!L18/'DR_Contracted Energy'!L$131)*L$133),0)</f>
        <v>0</v>
      </c>
      <c r="M20" s="166" cm="1">
        <f t="array" ref="M20">IFERROR(_xlfn.IFS($H20="MW",0,$D20=$D$132,('DR_Contracted Energy'!M18/'DR_Contracted Energy'!M$130)*M$132,'Reduced Energy Gen_UE'!$D20='Reduced Energy Gen_UE'!$D$133,('DR_Contracted Energy'!M18/'DR_Contracted Energy'!M$131)*M$133),0)</f>
        <v>0</v>
      </c>
      <c r="N20" s="166" cm="1">
        <f t="array" ref="N20">IFERROR(_xlfn.IFS($H20="MW",0,$D20=$D$132,('DR_Contracted Energy'!N18/'DR_Contracted Energy'!N$130)*N$132,'Reduced Energy Gen_UE'!$D20='Reduced Energy Gen_UE'!$D$133,('DR_Contracted Energy'!N18/'DR_Contracted Energy'!N$131)*N$133),0)</f>
        <v>0</v>
      </c>
      <c r="O20" s="166" cm="1">
        <f t="array" ref="O20">IFERROR(_xlfn.IFS($H20="MW",0,$D20=$D$132,('DR_Contracted Energy'!O18/'DR_Contracted Energy'!O$130)*O$132,'Reduced Energy Gen_UE'!$D20='Reduced Energy Gen_UE'!$D$133,('DR_Contracted Energy'!O18/'DR_Contracted Energy'!O$131)*O$133),0)</f>
        <v>0</v>
      </c>
      <c r="P20" s="166" cm="1">
        <f t="array" ref="P20">IFERROR(_xlfn.IFS($H20="MW",0,$D20=$D$132,('DR_Contracted Energy'!P18/'DR_Contracted Energy'!P$130)*P$132,'Reduced Energy Gen_UE'!$D20='Reduced Energy Gen_UE'!$D$133,('DR_Contracted Energy'!P18/'DR_Contracted Energy'!P$131)*P$133),0)</f>
        <v>0</v>
      </c>
      <c r="Q20" s="166" cm="1">
        <f t="array" ref="Q20">IFERROR(_xlfn.IFS($H20="MW",0,$D20=$D$132,('DR_Contracted Energy'!Q18/'DR_Contracted Energy'!Q$130)*Q$132,'Reduced Energy Gen_UE'!$D20='Reduced Energy Gen_UE'!$D$133,('DR_Contracted Energy'!Q18/'DR_Contracted Energy'!Q$131)*Q$133),0)</f>
        <v>0</v>
      </c>
      <c r="R20" s="166" cm="1">
        <f t="array" ref="R20">IFERROR(_xlfn.IFS($H20="MW",0,$D20=$D$132,('DR_Contracted Energy'!R18/'DR_Contracted Energy'!R$130)*R$132,'Reduced Energy Gen_UE'!$D20='Reduced Energy Gen_UE'!$D$133,('DR_Contracted Energy'!R18/'DR_Contracted Energy'!R$131)*R$133),0)</f>
        <v>0</v>
      </c>
      <c r="S20" s="166" cm="1">
        <f t="array" ref="S20">IFERROR(_xlfn.IFS($H20="MW",0,$D20=$D$132,('DR_Contracted Energy'!S18/'DR_Contracted Energy'!S$130)*S$132,'Reduced Energy Gen_UE'!$D20='Reduced Energy Gen_UE'!$D$133,('DR_Contracted Energy'!S18/'DR_Contracted Energy'!S$131)*S$133),0)</f>
        <v>0</v>
      </c>
      <c r="T20" s="166" cm="1">
        <f t="array" ref="T20">IFERROR(_xlfn.IFS($H20="MW",0,$D20=$D$132,('DR_Contracted Energy'!T18/'DR_Contracted Energy'!T$130)*T$132,'Reduced Energy Gen_UE'!$D20='Reduced Energy Gen_UE'!$D$133,('DR_Contracted Energy'!T18/'DR_Contracted Energy'!T$131)*T$133),0)</f>
        <v>0</v>
      </c>
      <c r="U20" s="166" cm="1">
        <f t="array" ref="U20">IFERROR(_xlfn.IFS($H20="MW",0,$D20=$D$132,('DR_Contracted Energy'!U18/'DR_Contracted Energy'!U$130)*U$132,'Reduced Energy Gen_UE'!$D20='Reduced Energy Gen_UE'!$D$133,('DR_Contracted Energy'!U18/'DR_Contracted Energy'!U$131)*U$133),0)</f>
        <v>0</v>
      </c>
      <c r="V20" s="166" cm="1">
        <f t="array" ref="V20">IFERROR(_xlfn.IFS($H20="MW",0,$D20=$D$132,('DR_Contracted Energy'!V18/'DR_Contracted Energy'!V$130)*V$132,'Reduced Energy Gen_UE'!$D20='Reduced Energy Gen_UE'!$D$133,('DR_Contracted Energy'!V18/'DR_Contracted Energy'!V$131)*V$133),0)</f>
        <v>0</v>
      </c>
      <c r="W20" s="166" cm="1">
        <f t="array" ref="W20">IFERROR(_xlfn.IFS($H20="MW",0,$D20=$D$132,('DR_Contracted Energy'!W18/'DR_Contracted Energy'!W$130)*W$132,'Reduced Energy Gen_UE'!$D20='Reduced Energy Gen_UE'!$D$133,('DR_Contracted Energy'!W18/'DR_Contracted Energy'!W$131)*W$133),0)</f>
        <v>0</v>
      </c>
      <c r="X20" s="166" cm="1">
        <f t="array" ref="X20">IFERROR(_xlfn.IFS($H20="MW",0,$D20=$D$132,('DR_Contracted Energy'!X18/'DR_Contracted Energy'!X$130)*X$132,'Reduced Energy Gen_UE'!$D20='Reduced Energy Gen_UE'!$D$133,('DR_Contracted Energy'!X18/'DR_Contracted Energy'!X$131)*X$133),0)</f>
        <v>0</v>
      </c>
      <c r="Y20" s="166" cm="1">
        <f t="array" ref="Y20">IFERROR(_xlfn.IFS($H20="MW",0,$D20=$D$132,('DR_Contracted Energy'!Y18/'DR_Contracted Energy'!Y$130)*Y$132,'Reduced Energy Gen_UE'!$D20='Reduced Energy Gen_UE'!$D$133,('DR_Contracted Energy'!Y18/'DR_Contracted Energy'!Y$131)*Y$133),0)</f>
        <v>0</v>
      </c>
      <c r="Z20" s="166" cm="1">
        <f t="array" ref="Z20">IFERROR(_xlfn.IFS($H20="MW",0,$D20=$D$132,('DR_Contracted Energy'!Z18/'DR_Contracted Energy'!Z$130)*Z$132,'Reduced Energy Gen_UE'!$D20='Reduced Energy Gen_UE'!$D$133,('DR_Contracted Energy'!Z18/'DR_Contracted Energy'!Z$131)*Z$133),0)</f>
        <v>0</v>
      </c>
      <c r="AA20" s="166" cm="1">
        <f t="array" ref="AA20">IFERROR(_xlfn.IFS($H20="MW",0,$D20=$D$132,('DR_Contracted Energy'!AA18/'DR_Contracted Energy'!AA$130)*AA$132,'Reduced Energy Gen_UE'!$D20='Reduced Energy Gen_UE'!$D$133,('DR_Contracted Energy'!AA18/'DR_Contracted Energy'!AA$131)*AA$133),0)</f>
        <v>0</v>
      </c>
      <c r="AB20" s="166" cm="1">
        <f t="array" ref="AB20">IFERROR(_xlfn.IFS($H20="MW",0,$D20=$D$132,('DR_Contracted Energy'!AB18/'DR_Contracted Energy'!AB$130)*AB$132,'Reduced Energy Gen_UE'!$D20='Reduced Energy Gen_UE'!$D$133,('DR_Contracted Energy'!AB18/'DR_Contracted Energy'!AB$131)*AB$133),0)</f>
        <v>0</v>
      </c>
      <c r="AC20" s="166" cm="1">
        <f t="array" ref="AC20">IFERROR(_xlfn.IFS($H20="MW",0,$D20=$D$132,('DR_Contracted Energy'!AC18/'DR_Contracted Energy'!AC$130)*AC$132,'Reduced Energy Gen_UE'!$D20='Reduced Energy Gen_UE'!$D$133,('DR_Contracted Energy'!AC18/'DR_Contracted Energy'!AC$131)*AC$133),0)</f>
        <v>0</v>
      </c>
      <c r="AD20" s="166"/>
      <c r="AE20" s="16" t="str">
        <f t="shared" si="1"/>
        <v>FALSE</v>
      </c>
    </row>
    <row r="21" spans="3:31" ht="28.8" x14ac:dyDescent="0.3">
      <c r="C21" s="7">
        <f t="shared" ref="C21:G21" si="5">C20</f>
        <v>5</v>
      </c>
      <c r="D21" s="146" t="str">
        <f t="shared" si="5"/>
        <v>Distribution Utility 1 (DU1)</v>
      </c>
      <c r="E21" s="146">
        <f t="shared" si="5"/>
        <v>0</v>
      </c>
      <c r="F21" s="108">
        <f t="shared" si="5"/>
        <v>0</v>
      </c>
      <c r="G21">
        <f t="shared" si="5"/>
        <v>0</v>
      </c>
      <c r="H21" s="16" t="str">
        <f>'C. Details of Existing PSAs'!O16</f>
        <v>MWh</v>
      </c>
      <c r="I21" s="166" cm="1">
        <f t="array" ref="I21">IFERROR(_xlfn.IFS($H21="MW",0,$D21=$D$132,('DR_Contracted Energy'!I19/'DR_Contracted Energy'!I$130)*I$132,'Reduced Energy Gen_UE'!$D21='Reduced Energy Gen_UE'!$D$133,('DR_Contracted Energy'!I19/'DR_Contracted Energy'!I$131)*I$133),0)</f>
        <v>0</v>
      </c>
      <c r="J21" s="166" cm="1">
        <f t="array" ref="J21">IFERROR(_xlfn.IFS($H21="MW",0,$D21=$D$132,('DR_Contracted Energy'!J19/'DR_Contracted Energy'!J$130)*J$132,'Reduced Energy Gen_UE'!$D21='Reduced Energy Gen_UE'!$D$133,('DR_Contracted Energy'!J19/'DR_Contracted Energy'!J$131)*J$133),0)</f>
        <v>0</v>
      </c>
      <c r="K21" s="166" cm="1">
        <f t="array" ref="K21">IFERROR(_xlfn.IFS($H21="MW",0,$D21=$D$132,('DR_Contracted Energy'!K19/'DR_Contracted Energy'!K$130)*K$132,'Reduced Energy Gen_UE'!$D21='Reduced Energy Gen_UE'!$D$133,('DR_Contracted Energy'!K19/'DR_Contracted Energy'!K$131)*K$133),0)</f>
        <v>0</v>
      </c>
      <c r="L21" s="166" cm="1">
        <f t="array" ref="L21">IFERROR(_xlfn.IFS($H21="MW",0,$D21=$D$132,('DR_Contracted Energy'!L19/'DR_Contracted Energy'!L$130)*L$132,'Reduced Energy Gen_UE'!$D21='Reduced Energy Gen_UE'!$D$133,('DR_Contracted Energy'!L19/'DR_Contracted Energy'!L$131)*L$133),0)</f>
        <v>0</v>
      </c>
      <c r="M21" s="166" cm="1">
        <f t="array" ref="M21">IFERROR(_xlfn.IFS($H21="MW",0,$D21=$D$132,('DR_Contracted Energy'!M19/'DR_Contracted Energy'!M$130)*M$132,'Reduced Energy Gen_UE'!$D21='Reduced Energy Gen_UE'!$D$133,('DR_Contracted Energy'!M19/'DR_Contracted Energy'!M$131)*M$133),0)</f>
        <v>0</v>
      </c>
      <c r="N21" s="166" cm="1">
        <f t="array" ref="N21">IFERROR(_xlfn.IFS($H21="MW",0,$D21=$D$132,('DR_Contracted Energy'!N19/'DR_Contracted Energy'!N$130)*N$132,'Reduced Energy Gen_UE'!$D21='Reduced Energy Gen_UE'!$D$133,('DR_Contracted Energy'!N19/'DR_Contracted Energy'!N$131)*N$133),0)</f>
        <v>0</v>
      </c>
      <c r="O21" s="166" cm="1">
        <f t="array" ref="O21">IFERROR(_xlfn.IFS($H21="MW",0,$D21=$D$132,('DR_Contracted Energy'!O19/'DR_Contracted Energy'!O$130)*O$132,'Reduced Energy Gen_UE'!$D21='Reduced Energy Gen_UE'!$D$133,('DR_Contracted Energy'!O19/'DR_Contracted Energy'!O$131)*O$133),0)</f>
        <v>0</v>
      </c>
      <c r="P21" s="166" cm="1">
        <f t="array" ref="P21">IFERROR(_xlfn.IFS($H21="MW",0,$D21=$D$132,('DR_Contracted Energy'!P19/'DR_Contracted Energy'!P$130)*P$132,'Reduced Energy Gen_UE'!$D21='Reduced Energy Gen_UE'!$D$133,('DR_Contracted Energy'!P19/'DR_Contracted Energy'!P$131)*P$133),0)</f>
        <v>0</v>
      </c>
      <c r="Q21" s="166" cm="1">
        <f t="array" ref="Q21">IFERROR(_xlfn.IFS($H21="MW",0,$D21=$D$132,('DR_Contracted Energy'!Q19/'DR_Contracted Energy'!Q$130)*Q$132,'Reduced Energy Gen_UE'!$D21='Reduced Energy Gen_UE'!$D$133,('DR_Contracted Energy'!Q19/'DR_Contracted Energy'!Q$131)*Q$133),0)</f>
        <v>0</v>
      </c>
      <c r="R21" s="166" cm="1">
        <f t="array" ref="R21">IFERROR(_xlfn.IFS($H21="MW",0,$D21=$D$132,('DR_Contracted Energy'!R19/'DR_Contracted Energy'!R$130)*R$132,'Reduced Energy Gen_UE'!$D21='Reduced Energy Gen_UE'!$D$133,('DR_Contracted Energy'!R19/'DR_Contracted Energy'!R$131)*R$133),0)</f>
        <v>0</v>
      </c>
      <c r="S21" s="166" cm="1">
        <f t="array" ref="S21">IFERROR(_xlfn.IFS($H21="MW",0,$D21=$D$132,('DR_Contracted Energy'!S19/'DR_Contracted Energy'!S$130)*S$132,'Reduced Energy Gen_UE'!$D21='Reduced Energy Gen_UE'!$D$133,('DR_Contracted Energy'!S19/'DR_Contracted Energy'!S$131)*S$133),0)</f>
        <v>0</v>
      </c>
      <c r="T21" s="166" cm="1">
        <f t="array" ref="T21">IFERROR(_xlfn.IFS($H21="MW",0,$D21=$D$132,('DR_Contracted Energy'!T19/'DR_Contracted Energy'!T$130)*T$132,'Reduced Energy Gen_UE'!$D21='Reduced Energy Gen_UE'!$D$133,('DR_Contracted Energy'!T19/'DR_Contracted Energy'!T$131)*T$133),0)</f>
        <v>0</v>
      </c>
      <c r="U21" s="166" cm="1">
        <f t="array" ref="U21">IFERROR(_xlfn.IFS($H21="MW",0,$D21=$D$132,('DR_Contracted Energy'!U19/'DR_Contracted Energy'!U$130)*U$132,'Reduced Energy Gen_UE'!$D21='Reduced Energy Gen_UE'!$D$133,('DR_Contracted Energy'!U19/'DR_Contracted Energy'!U$131)*U$133),0)</f>
        <v>0</v>
      </c>
      <c r="V21" s="166" cm="1">
        <f t="array" ref="V21">IFERROR(_xlfn.IFS($H21="MW",0,$D21=$D$132,('DR_Contracted Energy'!V19/'DR_Contracted Energy'!V$130)*V$132,'Reduced Energy Gen_UE'!$D21='Reduced Energy Gen_UE'!$D$133,('DR_Contracted Energy'!V19/'DR_Contracted Energy'!V$131)*V$133),0)</f>
        <v>0</v>
      </c>
      <c r="W21" s="166" cm="1">
        <f t="array" ref="W21">IFERROR(_xlfn.IFS($H21="MW",0,$D21=$D$132,('DR_Contracted Energy'!W19/'DR_Contracted Energy'!W$130)*W$132,'Reduced Energy Gen_UE'!$D21='Reduced Energy Gen_UE'!$D$133,('DR_Contracted Energy'!W19/'DR_Contracted Energy'!W$131)*W$133),0)</f>
        <v>0</v>
      </c>
      <c r="X21" s="166" cm="1">
        <f t="array" ref="X21">IFERROR(_xlfn.IFS($H21="MW",0,$D21=$D$132,('DR_Contracted Energy'!X19/'DR_Contracted Energy'!X$130)*X$132,'Reduced Energy Gen_UE'!$D21='Reduced Energy Gen_UE'!$D$133,('DR_Contracted Energy'!X19/'DR_Contracted Energy'!X$131)*X$133),0)</f>
        <v>0</v>
      </c>
      <c r="Y21" s="166" cm="1">
        <f t="array" ref="Y21">IFERROR(_xlfn.IFS($H21="MW",0,$D21=$D$132,('DR_Contracted Energy'!Y19/'DR_Contracted Energy'!Y$130)*Y$132,'Reduced Energy Gen_UE'!$D21='Reduced Energy Gen_UE'!$D$133,('DR_Contracted Energy'!Y19/'DR_Contracted Energy'!Y$131)*Y$133),0)</f>
        <v>0</v>
      </c>
      <c r="Z21" s="166" cm="1">
        <f t="array" ref="Z21">IFERROR(_xlfn.IFS($H21="MW",0,$D21=$D$132,('DR_Contracted Energy'!Z19/'DR_Contracted Energy'!Z$130)*Z$132,'Reduced Energy Gen_UE'!$D21='Reduced Energy Gen_UE'!$D$133,('DR_Contracted Energy'!Z19/'DR_Contracted Energy'!Z$131)*Z$133),0)</f>
        <v>0</v>
      </c>
      <c r="AA21" s="166" cm="1">
        <f t="array" ref="AA21">IFERROR(_xlfn.IFS($H21="MW",0,$D21=$D$132,('DR_Contracted Energy'!AA19/'DR_Contracted Energy'!AA$130)*AA$132,'Reduced Energy Gen_UE'!$D21='Reduced Energy Gen_UE'!$D$133,('DR_Contracted Energy'!AA19/'DR_Contracted Energy'!AA$131)*AA$133),0)</f>
        <v>0</v>
      </c>
      <c r="AB21" s="166" cm="1">
        <f t="array" ref="AB21">IFERROR(_xlfn.IFS($H21="MW",0,$D21=$D$132,('DR_Contracted Energy'!AB19/'DR_Contracted Energy'!AB$130)*AB$132,'Reduced Energy Gen_UE'!$D21='Reduced Energy Gen_UE'!$D$133,('DR_Contracted Energy'!AB19/'DR_Contracted Energy'!AB$131)*AB$133),0)</f>
        <v>0</v>
      </c>
      <c r="AC21" s="166" cm="1">
        <f t="array" ref="AC21">IFERROR(_xlfn.IFS($H21="MW",0,$D21=$D$132,('DR_Contracted Energy'!AC19/'DR_Contracted Energy'!AC$130)*AC$132,'Reduced Energy Gen_UE'!$D21='Reduced Energy Gen_UE'!$D$133,('DR_Contracted Energy'!AC19/'DR_Contracted Energy'!AC$131)*AC$133),0)</f>
        <v>0</v>
      </c>
      <c r="AD21" s="166"/>
      <c r="AE21" s="16" t="str">
        <f t="shared" si="1"/>
        <v>FALSE</v>
      </c>
    </row>
    <row r="22" spans="3:31" ht="28.8" x14ac:dyDescent="0.3">
      <c r="C22" s="7">
        <f>'C. Details of Existing PSAs'!C17</f>
        <v>6</v>
      </c>
      <c r="D22" s="146" t="str">
        <f>'C. Details of Existing PSAs'!D17</f>
        <v>Distribution Utility 1 (DU1)</v>
      </c>
      <c r="E22" s="146">
        <f>'C. Details of Existing PSAs'!E17</f>
        <v>0</v>
      </c>
      <c r="F22" s="108">
        <f>'C. Details of Existing PSAs'!F17</f>
        <v>0</v>
      </c>
      <c r="G22">
        <f>'C. Details of Existing PSAs'!G17</f>
        <v>0</v>
      </c>
      <c r="H22" s="16" t="str">
        <f>'C. Details of Existing PSAs'!O17</f>
        <v>MW</v>
      </c>
      <c r="I22" s="166" cm="1">
        <f t="array" ref="I22">IFERROR(_xlfn.IFS($H22="MW",0,$D22=$D$132,('DR_Contracted Energy'!I20/'DR_Contracted Energy'!I$130)*I$132,'Reduced Energy Gen_UE'!$D22='Reduced Energy Gen_UE'!$D$133,('DR_Contracted Energy'!I20/'DR_Contracted Energy'!I$131)*I$133),0)</f>
        <v>0</v>
      </c>
      <c r="J22" s="166" cm="1">
        <f t="array" ref="J22">IFERROR(_xlfn.IFS($H22="MW",0,$D22=$D$132,('DR_Contracted Energy'!J20/'DR_Contracted Energy'!J$130)*J$132,'Reduced Energy Gen_UE'!$D22='Reduced Energy Gen_UE'!$D$133,('DR_Contracted Energy'!J20/'DR_Contracted Energy'!J$131)*J$133),0)</f>
        <v>0</v>
      </c>
      <c r="K22" s="166" cm="1">
        <f t="array" ref="K22">IFERROR(_xlfn.IFS($H22="MW",0,$D22=$D$132,('DR_Contracted Energy'!K20/'DR_Contracted Energy'!K$130)*K$132,'Reduced Energy Gen_UE'!$D22='Reduced Energy Gen_UE'!$D$133,('DR_Contracted Energy'!K20/'DR_Contracted Energy'!K$131)*K$133),0)</f>
        <v>0</v>
      </c>
      <c r="L22" s="166" cm="1">
        <f t="array" ref="L22">IFERROR(_xlfn.IFS($H22="MW",0,$D22=$D$132,('DR_Contracted Energy'!L20/'DR_Contracted Energy'!L$130)*L$132,'Reduced Energy Gen_UE'!$D22='Reduced Energy Gen_UE'!$D$133,('DR_Contracted Energy'!L20/'DR_Contracted Energy'!L$131)*L$133),0)</f>
        <v>0</v>
      </c>
      <c r="M22" s="166" cm="1">
        <f t="array" ref="M22">IFERROR(_xlfn.IFS($H22="MW",0,$D22=$D$132,('DR_Contracted Energy'!M20/'DR_Contracted Energy'!M$130)*M$132,'Reduced Energy Gen_UE'!$D22='Reduced Energy Gen_UE'!$D$133,('DR_Contracted Energy'!M20/'DR_Contracted Energy'!M$131)*M$133),0)</f>
        <v>0</v>
      </c>
      <c r="N22" s="166" cm="1">
        <f t="array" ref="N22">IFERROR(_xlfn.IFS($H22="MW",0,$D22=$D$132,('DR_Contracted Energy'!N20/'DR_Contracted Energy'!N$130)*N$132,'Reduced Energy Gen_UE'!$D22='Reduced Energy Gen_UE'!$D$133,('DR_Contracted Energy'!N20/'DR_Contracted Energy'!N$131)*N$133),0)</f>
        <v>0</v>
      </c>
      <c r="O22" s="166" cm="1">
        <f t="array" ref="O22">IFERROR(_xlfn.IFS($H22="MW",0,$D22=$D$132,('DR_Contracted Energy'!O20/'DR_Contracted Energy'!O$130)*O$132,'Reduced Energy Gen_UE'!$D22='Reduced Energy Gen_UE'!$D$133,('DR_Contracted Energy'!O20/'DR_Contracted Energy'!O$131)*O$133),0)</f>
        <v>0</v>
      </c>
      <c r="P22" s="166" cm="1">
        <f t="array" ref="P22">IFERROR(_xlfn.IFS($H22="MW",0,$D22=$D$132,('DR_Contracted Energy'!P20/'DR_Contracted Energy'!P$130)*P$132,'Reduced Energy Gen_UE'!$D22='Reduced Energy Gen_UE'!$D$133,('DR_Contracted Energy'!P20/'DR_Contracted Energy'!P$131)*P$133),0)</f>
        <v>0</v>
      </c>
      <c r="Q22" s="166" cm="1">
        <f t="array" ref="Q22">IFERROR(_xlfn.IFS($H22="MW",0,$D22=$D$132,('DR_Contracted Energy'!Q20/'DR_Contracted Energy'!Q$130)*Q$132,'Reduced Energy Gen_UE'!$D22='Reduced Energy Gen_UE'!$D$133,('DR_Contracted Energy'!Q20/'DR_Contracted Energy'!Q$131)*Q$133),0)</f>
        <v>0</v>
      </c>
      <c r="R22" s="166" cm="1">
        <f t="array" ref="R22">IFERROR(_xlfn.IFS($H22="MW",0,$D22=$D$132,('DR_Contracted Energy'!R20/'DR_Contracted Energy'!R$130)*R$132,'Reduced Energy Gen_UE'!$D22='Reduced Energy Gen_UE'!$D$133,('DR_Contracted Energy'!R20/'DR_Contracted Energy'!R$131)*R$133),0)</f>
        <v>0</v>
      </c>
      <c r="S22" s="166" cm="1">
        <f t="array" ref="S22">IFERROR(_xlfn.IFS($H22="MW",0,$D22=$D$132,('DR_Contracted Energy'!S20/'DR_Contracted Energy'!S$130)*S$132,'Reduced Energy Gen_UE'!$D22='Reduced Energy Gen_UE'!$D$133,('DR_Contracted Energy'!S20/'DR_Contracted Energy'!S$131)*S$133),0)</f>
        <v>0</v>
      </c>
      <c r="T22" s="166" cm="1">
        <f t="array" ref="T22">IFERROR(_xlfn.IFS($H22="MW",0,$D22=$D$132,('DR_Contracted Energy'!T20/'DR_Contracted Energy'!T$130)*T$132,'Reduced Energy Gen_UE'!$D22='Reduced Energy Gen_UE'!$D$133,('DR_Contracted Energy'!T20/'DR_Contracted Energy'!T$131)*T$133),0)</f>
        <v>0</v>
      </c>
      <c r="U22" s="166" cm="1">
        <f t="array" ref="U22">IFERROR(_xlfn.IFS($H22="MW",0,$D22=$D$132,('DR_Contracted Energy'!U20/'DR_Contracted Energy'!U$130)*U$132,'Reduced Energy Gen_UE'!$D22='Reduced Energy Gen_UE'!$D$133,('DR_Contracted Energy'!U20/'DR_Contracted Energy'!U$131)*U$133),0)</f>
        <v>0</v>
      </c>
      <c r="V22" s="166" cm="1">
        <f t="array" ref="V22">IFERROR(_xlfn.IFS($H22="MW",0,$D22=$D$132,('DR_Contracted Energy'!V20/'DR_Contracted Energy'!V$130)*V$132,'Reduced Energy Gen_UE'!$D22='Reduced Energy Gen_UE'!$D$133,('DR_Contracted Energy'!V20/'DR_Contracted Energy'!V$131)*V$133),0)</f>
        <v>0</v>
      </c>
      <c r="W22" s="166" cm="1">
        <f t="array" ref="W22">IFERROR(_xlfn.IFS($H22="MW",0,$D22=$D$132,('DR_Contracted Energy'!W20/'DR_Contracted Energy'!W$130)*W$132,'Reduced Energy Gen_UE'!$D22='Reduced Energy Gen_UE'!$D$133,('DR_Contracted Energy'!W20/'DR_Contracted Energy'!W$131)*W$133),0)</f>
        <v>0</v>
      </c>
      <c r="X22" s="166" cm="1">
        <f t="array" ref="X22">IFERROR(_xlfn.IFS($H22="MW",0,$D22=$D$132,('DR_Contracted Energy'!X20/'DR_Contracted Energy'!X$130)*X$132,'Reduced Energy Gen_UE'!$D22='Reduced Energy Gen_UE'!$D$133,('DR_Contracted Energy'!X20/'DR_Contracted Energy'!X$131)*X$133),0)</f>
        <v>0</v>
      </c>
      <c r="Y22" s="166" cm="1">
        <f t="array" ref="Y22">IFERROR(_xlfn.IFS($H22="MW",0,$D22=$D$132,('DR_Contracted Energy'!Y20/'DR_Contracted Energy'!Y$130)*Y$132,'Reduced Energy Gen_UE'!$D22='Reduced Energy Gen_UE'!$D$133,('DR_Contracted Energy'!Y20/'DR_Contracted Energy'!Y$131)*Y$133),0)</f>
        <v>0</v>
      </c>
      <c r="Z22" s="166" cm="1">
        <f t="array" ref="Z22">IFERROR(_xlfn.IFS($H22="MW",0,$D22=$D$132,('DR_Contracted Energy'!Z20/'DR_Contracted Energy'!Z$130)*Z$132,'Reduced Energy Gen_UE'!$D22='Reduced Energy Gen_UE'!$D$133,('DR_Contracted Energy'!Z20/'DR_Contracted Energy'!Z$131)*Z$133),0)</f>
        <v>0</v>
      </c>
      <c r="AA22" s="166" cm="1">
        <f t="array" ref="AA22">IFERROR(_xlfn.IFS($H22="MW",0,$D22=$D$132,('DR_Contracted Energy'!AA20/'DR_Contracted Energy'!AA$130)*AA$132,'Reduced Energy Gen_UE'!$D22='Reduced Energy Gen_UE'!$D$133,('DR_Contracted Energy'!AA20/'DR_Contracted Energy'!AA$131)*AA$133),0)</f>
        <v>0</v>
      </c>
      <c r="AB22" s="166" cm="1">
        <f t="array" ref="AB22">IFERROR(_xlfn.IFS($H22="MW",0,$D22=$D$132,('DR_Contracted Energy'!AB20/'DR_Contracted Energy'!AB$130)*AB$132,'Reduced Energy Gen_UE'!$D22='Reduced Energy Gen_UE'!$D$133,('DR_Contracted Energy'!AB20/'DR_Contracted Energy'!AB$131)*AB$133),0)</f>
        <v>0</v>
      </c>
      <c r="AC22" s="166" cm="1">
        <f t="array" ref="AC22">IFERROR(_xlfn.IFS($H22="MW",0,$D22=$D$132,('DR_Contracted Energy'!AC20/'DR_Contracted Energy'!AC$130)*AC$132,'Reduced Energy Gen_UE'!$D22='Reduced Energy Gen_UE'!$D$133,('DR_Contracted Energy'!AC20/'DR_Contracted Energy'!AC$131)*AC$133),0)</f>
        <v>0</v>
      </c>
      <c r="AD22" s="166"/>
      <c r="AE22" s="16" t="str">
        <f t="shared" si="1"/>
        <v>FALSE</v>
      </c>
    </row>
    <row r="23" spans="3:31" ht="28.8" x14ac:dyDescent="0.3">
      <c r="C23" s="7">
        <f t="shared" ref="C23:G23" si="6">C22</f>
        <v>6</v>
      </c>
      <c r="D23" s="146" t="str">
        <f t="shared" si="6"/>
        <v>Distribution Utility 1 (DU1)</v>
      </c>
      <c r="E23" s="146">
        <f t="shared" si="6"/>
        <v>0</v>
      </c>
      <c r="F23" s="108">
        <f t="shared" si="6"/>
        <v>0</v>
      </c>
      <c r="G23">
        <f t="shared" si="6"/>
        <v>0</v>
      </c>
      <c r="H23" s="16" t="str">
        <f>'C. Details of Existing PSAs'!O18</f>
        <v>MWh</v>
      </c>
      <c r="I23" s="166" cm="1">
        <f t="array" ref="I23">IFERROR(_xlfn.IFS($H23="MW",0,$D23=$D$132,('DR_Contracted Energy'!I21/'DR_Contracted Energy'!I$130)*I$132,'Reduced Energy Gen_UE'!$D23='Reduced Energy Gen_UE'!$D$133,('DR_Contracted Energy'!I21/'DR_Contracted Energy'!I$131)*I$133),0)</f>
        <v>0</v>
      </c>
      <c r="J23" s="166" cm="1">
        <f t="array" ref="J23">IFERROR(_xlfn.IFS($H23="MW",0,$D23=$D$132,('DR_Contracted Energy'!J21/'DR_Contracted Energy'!J$130)*J$132,'Reduced Energy Gen_UE'!$D23='Reduced Energy Gen_UE'!$D$133,('DR_Contracted Energy'!J21/'DR_Contracted Energy'!J$131)*J$133),0)</f>
        <v>0</v>
      </c>
      <c r="K23" s="166" cm="1">
        <f t="array" ref="K23">IFERROR(_xlfn.IFS($H23="MW",0,$D23=$D$132,('DR_Contracted Energy'!K21/'DR_Contracted Energy'!K$130)*K$132,'Reduced Energy Gen_UE'!$D23='Reduced Energy Gen_UE'!$D$133,('DR_Contracted Energy'!K21/'DR_Contracted Energy'!K$131)*K$133),0)</f>
        <v>0</v>
      </c>
      <c r="L23" s="166" cm="1">
        <f t="array" ref="L23">IFERROR(_xlfn.IFS($H23="MW",0,$D23=$D$132,('DR_Contracted Energy'!L21/'DR_Contracted Energy'!L$130)*L$132,'Reduced Energy Gen_UE'!$D23='Reduced Energy Gen_UE'!$D$133,('DR_Contracted Energy'!L21/'DR_Contracted Energy'!L$131)*L$133),0)</f>
        <v>0</v>
      </c>
      <c r="M23" s="166" cm="1">
        <f t="array" ref="M23">IFERROR(_xlfn.IFS($H23="MW",0,$D23=$D$132,('DR_Contracted Energy'!M21/'DR_Contracted Energy'!M$130)*M$132,'Reduced Energy Gen_UE'!$D23='Reduced Energy Gen_UE'!$D$133,('DR_Contracted Energy'!M21/'DR_Contracted Energy'!M$131)*M$133),0)</f>
        <v>0</v>
      </c>
      <c r="N23" s="166" cm="1">
        <f t="array" ref="N23">IFERROR(_xlfn.IFS($H23="MW",0,$D23=$D$132,('DR_Contracted Energy'!N21/'DR_Contracted Energy'!N$130)*N$132,'Reduced Energy Gen_UE'!$D23='Reduced Energy Gen_UE'!$D$133,('DR_Contracted Energy'!N21/'DR_Contracted Energy'!N$131)*N$133),0)</f>
        <v>0</v>
      </c>
      <c r="O23" s="166" cm="1">
        <f t="array" ref="O23">IFERROR(_xlfn.IFS($H23="MW",0,$D23=$D$132,('DR_Contracted Energy'!O21/'DR_Contracted Energy'!O$130)*O$132,'Reduced Energy Gen_UE'!$D23='Reduced Energy Gen_UE'!$D$133,('DR_Contracted Energy'!O21/'DR_Contracted Energy'!O$131)*O$133),0)</f>
        <v>0</v>
      </c>
      <c r="P23" s="166" cm="1">
        <f t="array" ref="P23">IFERROR(_xlfn.IFS($H23="MW",0,$D23=$D$132,('DR_Contracted Energy'!P21/'DR_Contracted Energy'!P$130)*P$132,'Reduced Energy Gen_UE'!$D23='Reduced Energy Gen_UE'!$D$133,('DR_Contracted Energy'!P21/'DR_Contracted Energy'!P$131)*P$133),0)</f>
        <v>0</v>
      </c>
      <c r="Q23" s="166" cm="1">
        <f t="array" ref="Q23">IFERROR(_xlfn.IFS($H23="MW",0,$D23=$D$132,('DR_Contracted Energy'!Q21/'DR_Contracted Energy'!Q$130)*Q$132,'Reduced Energy Gen_UE'!$D23='Reduced Energy Gen_UE'!$D$133,('DR_Contracted Energy'!Q21/'DR_Contracted Energy'!Q$131)*Q$133),0)</f>
        <v>0</v>
      </c>
      <c r="R23" s="166" cm="1">
        <f t="array" ref="R23">IFERROR(_xlfn.IFS($H23="MW",0,$D23=$D$132,('DR_Contracted Energy'!R21/'DR_Contracted Energy'!R$130)*R$132,'Reduced Energy Gen_UE'!$D23='Reduced Energy Gen_UE'!$D$133,('DR_Contracted Energy'!R21/'DR_Contracted Energy'!R$131)*R$133),0)</f>
        <v>0</v>
      </c>
      <c r="S23" s="166" cm="1">
        <f t="array" ref="S23">IFERROR(_xlfn.IFS($H23="MW",0,$D23=$D$132,('DR_Contracted Energy'!S21/'DR_Contracted Energy'!S$130)*S$132,'Reduced Energy Gen_UE'!$D23='Reduced Energy Gen_UE'!$D$133,('DR_Contracted Energy'!S21/'DR_Contracted Energy'!S$131)*S$133),0)</f>
        <v>0</v>
      </c>
      <c r="T23" s="166" cm="1">
        <f t="array" ref="T23">IFERROR(_xlfn.IFS($H23="MW",0,$D23=$D$132,('DR_Contracted Energy'!T21/'DR_Contracted Energy'!T$130)*T$132,'Reduced Energy Gen_UE'!$D23='Reduced Energy Gen_UE'!$D$133,('DR_Contracted Energy'!T21/'DR_Contracted Energy'!T$131)*T$133),0)</f>
        <v>0</v>
      </c>
      <c r="U23" s="166" cm="1">
        <f t="array" ref="U23">IFERROR(_xlfn.IFS($H23="MW",0,$D23=$D$132,('DR_Contracted Energy'!U21/'DR_Contracted Energy'!U$130)*U$132,'Reduced Energy Gen_UE'!$D23='Reduced Energy Gen_UE'!$D$133,('DR_Contracted Energy'!U21/'DR_Contracted Energy'!U$131)*U$133),0)</f>
        <v>0</v>
      </c>
      <c r="V23" s="166" cm="1">
        <f t="array" ref="V23">IFERROR(_xlfn.IFS($H23="MW",0,$D23=$D$132,('DR_Contracted Energy'!V21/'DR_Contracted Energy'!V$130)*V$132,'Reduced Energy Gen_UE'!$D23='Reduced Energy Gen_UE'!$D$133,('DR_Contracted Energy'!V21/'DR_Contracted Energy'!V$131)*V$133),0)</f>
        <v>0</v>
      </c>
      <c r="W23" s="166" cm="1">
        <f t="array" ref="W23">IFERROR(_xlfn.IFS($H23="MW",0,$D23=$D$132,('DR_Contracted Energy'!W21/'DR_Contracted Energy'!W$130)*W$132,'Reduced Energy Gen_UE'!$D23='Reduced Energy Gen_UE'!$D$133,('DR_Contracted Energy'!W21/'DR_Contracted Energy'!W$131)*W$133),0)</f>
        <v>0</v>
      </c>
      <c r="X23" s="166" cm="1">
        <f t="array" ref="X23">IFERROR(_xlfn.IFS($H23="MW",0,$D23=$D$132,('DR_Contracted Energy'!X21/'DR_Contracted Energy'!X$130)*X$132,'Reduced Energy Gen_UE'!$D23='Reduced Energy Gen_UE'!$D$133,('DR_Contracted Energy'!X21/'DR_Contracted Energy'!X$131)*X$133),0)</f>
        <v>0</v>
      </c>
      <c r="Y23" s="166" cm="1">
        <f t="array" ref="Y23">IFERROR(_xlfn.IFS($H23="MW",0,$D23=$D$132,('DR_Contracted Energy'!Y21/'DR_Contracted Energy'!Y$130)*Y$132,'Reduced Energy Gen_UE'!$D23='Reduced Energy Gen_UE'!$D$133,('DR_Contracted Energy'!Y21/'DR_Contracted Energy'!Y$131)*Y$133),0)</f>
        <v>0</v>
      </c>
      <c r="Z23" s="166" cm="1">
        <f t="array" ref="Z23">IFERROR(_xlfn.IFS($H23="MW",0,$D23=$D$132,('DR_Contracted Energy'!Z21/'DR_Contracted Energy'!Z$130)*Z$132,'Reduced Energy Gen_UE'!$D23='Reduced Energy Gen_UE'!$D$133,('DR_Contracted Energy'!Z21/'DR_Contracted Energy'!Z$131)*Z$133),0)</f>
        <v>0</v>
      </c>
      <c r="AA23" s="166" cm="1">
        <f t="array" ref="AA23">IFERROR(_xlfn.IFS($H23="MW",0,$D23=$D$132,('DR_Contracted Energy'!AA21/'DR_Contracted Energy'!AA$130)*AA$132,'Reduced Energy Gen_UE'!$D23='Reduced Energy Gen_UE'!$D$133,('DR_Contracted Energy'!AA21/'DR_Contracted Energy'!AA$131)*AA$133),0)</f>
        <v>0</v>
      </c>
      <c r="AB23" s="166" cm="1">
        <f t="array" ref="AB23">IFERROR(_xlfn.IFS($H23="MW",0,$D23=$D$132,('DR_Contracted Energy'!AB21/'DR_Contracted Energy'!AB$130)*AB$132,'Reduced Energy Gen_UE'!$D23='Reduced Energy Gen_UE'!$D$133,('DR_Contracted Energy'!AB21/'DR_Contracted Energy'!AB$131)*AB$133),0)</f>
        <v>0</v>
      </c>
      <c r="AC23" s="166" cm="1">
        <f t="array" ref="AC23">IFERROR(_xlfn.IFS($H23="MW",0,$D23=$D$132,('DR_Contracted Energy'!AC21/'DR_Contracted Energy'!AC$130)*AC$132,'Reduced Energy Gen_UE'!$D23='Reduced Energy Gen_UE'!$D$133,('DR_Contracted Energy'!AC21/'DR_Contracted Energy'!AC$131)*AC$133),0)</f>
        <v>0</v>
      </c>
      <c r="AD23" s="166"/>
      <c r="AE23" s="16" t="str">
        <f t="shared" si="1"/>
        <v>FALSE</v>
      </c>
    </row>
    <row r="24" spans="3:31" ht="28.8" x14ac:dyDescent="0.3">
      <c r="C24" s="7">
        <f>'C. Details of Existing PSAs'!C19</f>
        <v>7</v>
      </c>
      <c r="D24" s="146" t="str">
        <f>'C. Details of Existing PSAs'!D19</f>
        <v>Distribution Utility 1 (DU1)</v>
      </c>
      <c r="E24" s="146">
        <f>'C. Details of Existing PSAs'!E19</f>
        <v>0</v>
      </c>
      <c r="F24" s="108">
        <f>'C. Details of Existing PSAs'!F19</f>
        <v>0</v>
      </c>
      <c r="G24">
        <f>'C. Details of Existing PSAs'!G19</f>
        <v>0</v>
      </c>
      <c r="H24" s="16" t="str">
        <f>'C. Details of Existing PSAs'!O19</f>
        <v>MW</v>
      </c>
      <c r="I24" s="166" cm="1">
        <f t="array" ref="I24">IFERROR(_xlfn.IFS($H24="MW",0,$D24=$D$132,('DR_Contracted Energy'!I22/'DR_Contracted Energy'!I$130)*I$132,'Reduced Energy Gen_UE'!$D24='Reduced Energy Gen_UE'!$D$133,('DR_Contracted Energy'!I22/'DR_Contracted Energy'!I$131)*I$133),0)</f>
        <v>0</v>
      </c>
      <c r="J24" s="166" cm="1">
        <f t="array" ref="J24">IFERROR(_xlfn.IFS($H24="MW",0,$D24=$D$132,('DR_Contracted Energy'!J22/'DR_Contracted Energy'!J$130)*J$132,'Reduced Energy Gen_UE'!$D24='Reduced Energy Gen_UE'!$D$133,('DR_Contracted Energy'!J22/'DR_Contracted Energy'!J$131)*J$133),0)</f>
        <v>0</v>
      </c>
      <c r="K24" s="166" cm="1">
        <f t="array" ref="K24">IFERROR(_xlfn.IFS($H24="MW",0,$D24=$D$132,('DR_Contracted Energy'!K22/'DR_Contracted Energy'!K$130)*K$132,'Reduced Energy Gen_UE'!$D24='Reduced Energy Gen_UE'!$D$133,('DR_Contracted Energy'!K22/'DR_Contracted Energy'!K$131)*K$133),0)</f>
        <v>0</v>
      </c>
      <c r="L24" s="166" cm="1">
        <f t="array" ref="L24">IFERROR(_xlfn.IFS($H24="MW",0,$D24=$D$132,('DR_Contracted Energy'!L22/'DR_Contracted Energy'!L$130)*L$132,'Reduced Energy Gen_UE'!$D24='Reduced Energy Gen_UE'!$D$133,('DR_Contracted Energy'!L22/'DR_Contracted Energy'!L$131)*L$133),0)</f>
        <v>0</v>
      </c>
      <c r="M24" s="166" cm="1">
        <f t="array" ref="M24">IFERROR(_xlfn.IFS($H24="MW",0,$D24=$D$132,('DR_Contracted Energy'!M22/'DR_Contracted Energy'!M$130)*M$132,'Reduced Energy Gen_UE'!$D24='Reduced Energy Gen_UE'!$D$133,('DR_Contracted Energy'!M22/'DR_Contracted Energy'!M$131)*M$133),0)</f>
        <v>0</v>
      </c>
      <c r="N24" s="166" cm="1">
        <f t="array" ref="N24">IFERROR(_xlfn.IFS($H24="MW",0,$D24=$D$132,('DR_Contracted Energy'!N22/'DR_Contracted Energy'!N$130)*N$132,'Reduced Energy Gen_UE'!$D24='Reduced Energy Gen_UE'!$D$133,('DR_Contracted Energy'!N22/'DR_Contracted Energy'!N$131)*N$133),0)</f>
        <v>0</v>
      </c>
      <c r="O24" s="166" cm="1">
        <f t="array" ref="O24">IFERROR(_xlfn.IFS($H24="MW",0,$D24=$D$132,('DR_Contracted Energy'!O22/'DR_Contracted Energy'!O$130)*O$132,'Reduced Energy Gen_UE'!$D24='Reduced Energy Gen_UE'!$D$133,('DR_Contracted Energy'!O22/'DR_Contracted Energy'!O$131)*O$133),0)</f>
        <v>0</v>
      </c>
      <c r="P24" s="166" cm="1">
        <f t="array" ref="P24">IFERROR(_xlfn.IFS($H24="MW",0,$D24=$D$132,('DR_Contracted Energy'!P22/'DR_Contracted Energy'!P$130)*P$132,'Reduced Energy Gen_UE'!$D24='Reduced Energy Gen_UE'!$D$133,('DR_Contracted Energy'!P22/'DR_Contracted Energy'!P$131)*P$133),0)</f>
        <v>0</v>
      </c>
      <c r="Q24" s="166" cm="1">
        <f t="array" ref="Q24">IFERROR(_xlfn.IFS($H24="MW",0,$D24=$D$132,('DR_Contracted Energy'!Q22/'DR_Contracted Energy'!Q$130)*Q$132,'Reduced Energy Gen_UE'!$D24='Reduced Energy Gen_UE'!$D$133,('DR_Contracted Energy'!Q22/'DR_Contracted Energy'!Q$131)*Q$133),0)</f>
        <v>0</v>
      </c>
      <c r="R24" s="166" cm="1">
        <f t="array" ref="R24">IFERROR(_xlfn.IFS($H24="MW",0,$D24=$D$132,('DR_Contracted Energy'!R22/'DR_Contracted Energy'!R$130)*R$132,'Reduced Energy Gen_UE'!$D24='Reduced Energy Gen_UE'!$D$133,('DR_Contracted Energy'!R22/'DR_Contracted Energy'!R$131)*R$133),0)</f>
        <v>0</v>
      </c>
      <c r="S24" s="166" cm="1">
        <f t="array" ref="S24">IFERROR(_xlfn.IFS($H24="MW",0,$D24=$D$132,('DR_Contracted Energy'!S22/'DR_Contracted Energy'!S$130)*S$132,'Reduced Energy Gen_UE'!$D24='Reduced Energy Gen_UE'!$D$133,('DR_Contracted Energy'!S22/'DR_Contracted Energy'!S$131)*S$133),0)</f>
        <v>0</v>
      </c>
      <c r="T24" s="166" cm="1">
        <f t="array" ref="T24">IFERROR(_xlfn.IFS($H24="MW",0,$D24=$D$132,('DR_Contracted Energy'!T22/'DR_Contracted Energy'!T$130)*T$132,'Reduced Energy Gen_UE'!$D24='Reduced Energy Gen_UE'!$D$133,('DR_Contracted Energy'!T22/'DR_Contracted Energy'!T$131)*T$133),0)</f>
        <v>0</v>
      </c>
      <c r="U24" s="166" cm="1">
        <f t="array" ref="U24">IFERROR(_xlfn.IFS($H24="MW",0,$D24=$D$132,('DR_Contracted Energy'!U22/'DR_Contracted Energy'!U$130)*U$132,'Reduced Energy Gen_UE'!$D24='Reduced Energy Gen_UE'!$D$133,('DR_Contracted Energy'!U22/'DR_Contracted Energy'!U$131)*U$133),0)</f>
        <v>0</v>
      </c>
      <c r="V24" s="166" cm="1">
        <f t="array" ref="V24">IFERROR(_xlfn.IFS($H24="MW",0,$D24=$D$132,('DR_Contracted Energy'!V22/'DR_Contracted Energy'!V$130)*V$132,'Reduced Energy Gen_UE'!$D24='Reduced Energy Gen_UE'!$D$133,('DR_Contracted Energy'!V22/'DR_Contracted Energy'!V$131)*V$133),0)</f>
        <v>0</v>
      </c>
      <c r="W24" s="166" cm="1">
        <f t="array" ref="W24">IFERROR(_xlfn.IFS($H24="MW",0,$D24=$D$132,('DR_Contracted Energy'!W22/'DR_Contracted Energy'!W$130)*W$132,'Reduced Energy Gen_UE'!$D24='Reduced Energy Gen_UE'!$D$133,('DR_Contracted Energy'!W22/'DR_Contracted Energy'!W$131)*W$133),0)</f>
        <v>0</v>
      </c>
      <c r="X24" s="166" cm="1">
        <f t="array" ref="X24">IFERROR(_xlfn.IFS($H24="MW",0,$D24=$D$132,('DR_Contracted Energy'!X22/'DR_Contracted Energy'!X$130)*X$132,'Reduced Energy Gen_UE'!$D24='Reduced Energy Gen_UE'!$D$133,('DR_Contracted Energy'!X22/'DR_Contracted Energy'!X$131)*X$133),0)</f>
        <v>0</v>
      </c>
      <c r="Y24" s="166" cm="1">
        <f t="array" ref="Y24">IFERROR(_xlfn.IFS($H24="MW",0,$D24=$D$132,('DR_Contracted Energy'!Y22/'DR_Contracted Energy'!Y$130)*Y$132,'Reduced Energy Gen_UE'!$D24='Reduced Energy Gen_UE'!$D$133,('DR_Contracted Energy'!Y22/'DR_Contracted Energy'!Y$131)*Y$133),0)</f>
        <v>0</v>
      </c>
      <c r="Z24" s="166" cm="1">
        <f t="array" ref="Z24">IFERROR(_xlfn.IFS($H24="MW",0,$D24=$D$132,('DR_Contracted Energy'!Z22/'DR_Contracted Energy'!Z$130)*Z$132,'Reduced Energy Gen_UE'!$D24='Reduced Energy Gen_UE'!$D$133,('DR_Contracted Energy'!Z22/'DR_Contracted Energy'!Z$131)*Z$133),0)</f>
        <v>0</v>
      </c>
      <c r="AA24" s="166" cm="1">
        <f t="array" ref="AA24">IFERROR(_xlfn.IFS($H24="MW",0,$D24=$D$132,('DR_Contracted Energy'!AA22/'DR_Contracted Energy'!AA$130)*AA$132,'Reduced Energy Gen_UE'!$D24='Reduced Energy Gen_UE'!$D$133,('DR_Contracted Energy'!AA22/'DR_Contracted Energy'!AA$131)*AA$133),0)</f>
        <v>0</v>
      </c>
      <c r="AB24" s="166" cm="1">
        <f t="array" ref="AB24">IFERROR(_xlfn.IFS($H24="MW",0,$D24=$D$132,('DR_Contracted Energy'!AB22/'DR_Contracted Energy'!AB$130)*AB$132,'Reduced Energy Gen_UE'!$D24='Reduced Energy Gen_UE'!$D$133,('DR_Contracted Energy'!AB22/'DR_Contracted Energy'!AB$131)*AB$133),0)</f>
        <v>0</v>
      </c>
      <c r="AC24" s="166" cm="1">
        <f t="array" ref="AC24">IFERROR(_xlfn.IFS($H24="MW",0,$D24=$D$132,('DR_Contracted Energy'!AC22/'DR_Contracted Energy'!AC$130)*AC$132,'Reduced Energy Gen_UE'!$D24='Reduced Energy Gen_UE'!$D$133,('DR_Contracted Energy'!AC22/'DR_Contracted Energy'!AC$131)*AC$133),0)</f>
        <v>0</v>
      </c>
      <c r="AD24" s="166"/>
      <c r="AE24" s="16" t="str">
        <f t="shared" si="1"/>
        <v>FALSE</v>
      </c>
    </row>
    <row r="25" spans="3:31" ht="28.8" x14ac:dyDescent="0.3">
      <c r="C25" s="7">
        <f t="shared" ref="C25:G25" si="7">C24</f>
        <v>7</v>
      </c>
      <c r="D25" s="146" t="str">
        <f t="shared" si="7"/>
        <v>Distribution Utility 1 (DU1)</v>
      </c>
      <c r="E25" s="146">
        <f t="shared" si="7"/>
        <v>0</v>
      </c>
      <c r="F25" s="108">
        <f t="shared" si="7"/>
        <v>0</v>
      </c>
      <c r="G25">
        <f t="shared" si="7"/>
        <v>0</v>
      </c>
      <c r="H25" s="16" t="str">
        <f>'C. Details of Existing PSAs'!O20</f>
        <v>MWh</v>
      </c>
      <c r="I25" s="166" cm="1">
        <f t="array" ref="I25">IFERROR(_xlfn.IFS($H25="MW",0,$D25=$D$132,('DR_Contracted Energy'!I23/'DR_Contracted Energy'!I$130)*I$132,'Reduced Energy Gen_UE'!$D25='Reduced Energy Gen_UE'!$D$133,('DR_Contracted Energy'!I23/'DR_Contracted Energy'!I$131)*I$133),0)</f>
        <v>0</v>
      </c>
      <c r="J25" s="166" cm="1">
        <f t="array" ref="J25">IFERROR(_xlfn.IFS($H25="MW",0,$D25=$D$132,('DR_Contracted Energy'!J23/'DR_Contracted Energy'!J$130)*J$132,'Reduced Energy Gen_UE'!$D25='Reduced Energy Gen_UE'!$D$133,('DR_Contracted Energy'!J23/'DR_Contracted Energy'!J$131)*J$133),0)</f>
        <v>0</v>
      </c>
      <c r="K25" s="166" cm="1">
        <f t="array" ref="K25">IFERROR(_xlfn.IFS($H25="MW",0,$D25=$D$132,('DR_Contracted Energy'!K23/'DR_Contracted Energy'!K$130)*K$132,'Reduced Energy Gen_UE'!$D25='Reduced Energy Gen_UE'!$D$133,('DR_Contracted Energy'!K23/'DR_Contracted Energy'!K$131)*K$133),0)</f>
        <v>0</v>
      </c>
      <c r="L25" s="166" cm="1">
        <f t="array" ref="L25">IFERROR(_xlfn.IFS($H25="MW",0,$D25=$D$132,('DR_Contracted Energy'!L23/'DR_Contracted Energy'!L$130)*L$132,'Reduced Energy Gen_UE'!$D25='Reduced Energy Gen_UE'!$D$133,('DR_Contracted Energy'!L23/'DR_Contracted Energy'!L$131)*L$133),0)</f>
        <v>0</v>
      </c>
      <c r="M25" s="166" cm="1">
        <f t="array" ref="M25">IFERROR(_xlfn.IFS($H25="MW",0,$D25=$D$132,('DR_Contracted Energy'!M23/'DR_Contracted Energy'!M$130)*M$132,'Reduced Energy Gen_UE'!$D25='Reduced Energy Gen_UE'!$D$133,('DR_Contracted Energy'!M23/'DR_Contracted Energy'!M$131)*M$133),0)</f>
        <v>0</v>
      </c>
      <c r="N25" s="166" cm="1">
        <f t="array" ref="N25">IFERROR(_xlfn.IFS($H25="MW",0,$D25=$D$132,('DR_Contracted Energy'!N23/'DR_Contracted Energy'!N$130)*N$132,'Reduced Energy Gen_UE'!$D25='Reduced Energy Gen_UE'!$D$133,('DR_Contracted Energy'!N23/'DR_Contracted Energy'!N$131)*N$133),0)</f>
        <v>0</v>
      </c>
      <c r="O25" s="166" cm="1">
        <f t="array" ref="O25">IFERROR(_xlfn.IFS($H25="MW",0,$D25=$D$132,('DR_Contracted Energy'!O23/'DR_Contracted Energy'!O$130)*O$132,'Reduced Energy Gen_UE'!$D25='Reduced Energy Gen_UE'!$D$133,('DR_Contracted Energy'!O23/'DR_Contracted Energy'!O$131)*O$133),0)</f>
        <v>0</v>
      </c>
      <c r="P25" s="166" cm="1">
        <f t="array" ref="P25">IFERROR(_xlfn.IFS($H25="MW",0,$D25=$D$132,('DR_Contracted Energy'!P23/'DR_Contracted Energy'!P$130)*P$132,'Reduced Energy Gen_UE'!$D25='Reduced Energy Gen_UE'!$D$133,('DR_Contracted Energy'!P23/'DR_Contracted Energy'!P$131)*P$133),0)</f>
        <v>0</v>
      </c>
      <c r="Q25" s="166" cm="1">
        <f t="array" ref="Q25">IFERROR(_xlfn.IFS($H25="MW",0,$D25=$D$132,('DR_Contracted Energy'!Q23/'DR_Contracted Energy'!Q$130)*Q$132,'Reduced Energy Gen_UE'!$D25='Reduced Energy Gen_UE'!$D$133,('DR_Contracted Energy'!Q23/'DR_Contracted Energy'!Q$131)*Q$133),0)</f>
        <v>0</v>
      </c>
      <c r="R25" s="166" cm="1">
        <f t="array" ref="R25">IFERROR(_xlfn.IFS($H25="MW",0,$D25=$D$132,('DR_Contracted Energy'!R23/'DR_Contracted Energy'!R$130)*R$132,'Reduced Energy Gen_UE'!$D25='Reduced Energy Gen_UE'!$D$133,('DR_Contracted Energy'!R23/'DR_Contracted Energy'!R$131)*R$133),0)</f>
        <v>0</v>
      </c>
      <c r="S25" s="166" cm="1">
        <f t="array" ref="S25">IFERROR(_xlfn.IFS($H25="MW",0,$D25=$D$132,('DR_Contracted Energy'!S23/'DR_Contracted Energy'!S$130)*S$132,'Reduced Energy Gen_UE'!$D25='Reduced Energy Gen_UE'!$D$133,('DR_Contracted Energy'!S23/'DR_Contracted Energy'!S$131)*S$133),0)</f>
        <v>0</v>
      </c>
      <c r="T25" s="166" cm="1">
        <f t="array" ref="T25">IFERROR(_xlfn.IFS($H25="MW",0,$D25=$D$132,('DR_Contracted Energy'!T23/'DR_Contracted Energy'!T$130)*T$132,'Reduced Energy Gen_UE'!$D25='Reduced Energy Gen_UE'!$D$133,('DR_Contracted Energy'!T23/'DR_Contracted Energy'!T$131)*T$133),0)</f>
        <v>0</v>
      </c>
      <c r="U25" s="166" cm="1">
        <f t="array" ref="U25">IFERROR(_xlfn.IFS($H25="MW",0,$D25=$D$132,('DR_Contracted Energy'!U23/'DR_Contracted Energy'!U$130)*U$132,'Reduced Energy Gen_UE'!$D25='Reduced Energy Gen_UE'!$D$133,('DR_Contracted Energy'!U23/'DR_Contracted Energy'!U$131)*U$133),0)</f>
        <v>0</v>
      </c>
      <c r="V25" s="166" cm="1">
        <f t="array" ref="V25">IFERROR(_xlfn.IFS($H25="MW",0,$D25=$D$132,('DR_Contracted Energy'!V23/'DR_Contracted Energy'!V$130)*V$132,'Reduced Energy Gen_UE'!$D25='Reduced Energy Gen_UE'!$D$133,('DR_Contracted Energy'!V23/'DR_Contracted Energy'!V$131)*V$133),0)</f>
        <v>0</v>
      </c>
      <c r="W25" s="166" cm="1">
        <f t="array" ref="W25">IFERROR(_xlfn.IFS($H25="MW",0,$D25=$D$132,('DR_Contracted Energy'!W23/'DR_Contracted Energy'!W$130)*W$132,'Reduced Energy Gen_UE'!$D25='Reduced Energy Gen_UE'!$D$133,('DR_Contracted Energy'!W23/'DR_Contracted Energy'!W$131)*W$133),0)</f>
        <v>0</v>
      </c>
      <c r="X25" s="166" cm="1">
        <f t="array" ref="X25">IFERROR(_xlfn.IFS($H25="MW",0,$D25=$D$132,('DR_Contracted Energy'!X23/'DR_Contracted Energy'!X$130)*X$132,'Reduced Energy Gen_UE'!$D25='Reduced Energy Gen_UE'!$D$133,('DR_Contracted Energy'!X23/'DR_Contracted Energy'!X$131)*X$133),0)</f>
        <v>0</v>
      </c>
      <c r="Y25" s="166" cm="1">
        <f t="array" ref="Y25">IFERROR(_xlfn.IFS($H25="MW",0,$D25=$D$132,('DR_Contracted Energy'!Y23/'DR_Contracted Energy'!Y$130)*Y$132,'Reduced Energy Gen_UE'!$D25='Reduced Energy Gen_UE'!$D$133,('DR_Contracted Energy'!Y23/'DR_Contracted Energy'!Y$131)*Y$133),0)</f>
        <v>0</v>
      </c>
      <c r="Z25" s="166" cm="1">
        <f t="array" ref="Z25">IFERROR(_xlfn.IFS($H25="MW",0,$D25=$D$132,('DR_Contracted Energy'!Z23/'DR_Contracted Energy'!Z$130)*Z$132,'Reduced Energy Gen_UE'!$D25='Reduced Energy Gen_UE'!$D$133,('DR_Contracted Energy'!Z23/'DR_Contracted Energy'!Z$131)*Z$133),0)</f>
        <v>0</v>
      </c>
      <c r="AA25" s="166" cm="1">
        <f t="array" ref="AA25">IFERROR(_xlfn.IFS($H25="MW",0,$D25=$D$132,('DR_Contracted Energy'!AA23/'DR_Contracted Energy'!AA$130)*AA$132,'Reduced Energy Gen_UE'!$D25='Reduced Energy Gen_UE'!$D$133,('DR_Contracted Energy'!AA23/'DR_Contracted Energy'!AA$131)*AA$133),0)</f>
        <v>0</v>
      </c>
      <c r="AB25" s="166" cm="1">
        <f t="array" ref="AB25">IFERROR(_xlfn.IFS($H25="MW",0,$D25=$D$132,('DR_Contracted Energy'!AB23/'DR_Contracted Energy'!AB$130)*AB$132,'Reduced Energy Gen_UE'!$D25='Reduced Energy Gen_UE'!$D$133,('DR_Contracted Energy'!AB23/'DR_Contracted Energy'!AB$131)*AB$133),0)</f>
        <v>0</v>
      </c>
      <c r="AC25" s="166" cm="1">
        <f t="array" ref="AC25">IFERROR(_xlfn.IFS($H25="MW",0,$D25=$D$132,('DR_Contracted Energy'!AC23/'DR_Contracted Energy'!AC$130)*AC$132,'Reduced Energy Gen_UE'!$D25='Reduced Energy Gen_UE'!$D$133,('DR_Contracted Energy'!AC23/'DR_Contracted Energy'!AC$131)*AC$133),0)</f>
        <v>0</v>
      </c>
      <c r="AD25" s="166"/>
      <c r="AE25" s="16" t="str">
        <f t="shared" si="1"/>
        <v>FALSE</v>
      </c>
    </row>
    <row r="26" spans="3:31" ht="28.8" x14ac:dyDescent="0.3">
      <c r="C26" s="7">
        <f>'C. Details of Existing PSAs'!C21</f>
        <v>8</v>
      </c>
      <c r="D26" s="146" t="str">
        <f>'C. Details of Existing PSAs'!D21</f>
        <v>Distribution Utility 1 (DU1)</v>
      </c>
      <c r="E26" s="146">
        <f>'C. Details of Existing PSAs'!E21</f>
        <v>0</v>
      </c>
      <c r="F26" s="108">
        <f>'C. Details of Existing PSAs'!F21</f>
        <v>0</v>
      </c>
      <c r="G26">
        <f>'C. Details of Existing PSAs'!G21</f>
        <v>0</v>
      </c>
      <c r="H26" s="16" t="str">
        <f>'C. Details of Existing PSAs'!O21</f>
        <v>MW</v>
      </c>
      <c r="I26" s="166" cm="1">
        <f t="array" ref="I26">IFERROR(_xlfn.IFS($H26="MW",0,$D26=$D$132,('DR_Contracted Energy'!I24/'DR_Contracted Energy'!I$130)*I$132,'Reduced Energy Gen_UE'!$D26='Reduced Energy Gen_UE'!$D$133,('DR_Contracted Energy'!I24/'DR_Contracted Energy'!I$131)*I$133),0)</f>
        <v>0</v>
      </c>
      <c r="J26" s="166" cm="1">
        <f t="array" ref="J26">IFERROR(_xlfn.IFS($H26="MW",0,$D26=$D$132,('DR_Contracted Energy'!J24/'DR_Contracted Energy'!J$130)*J$132,'Reduced Energy Gen_UE'!$D26='Reduced Energy Gen_UE'!$D$133,('DR_Contracted Energy'!J24/'DR_Contracted Energy'!J$131)*J$133),0)</f>
        <v>0</v>
      </c>
      <c r="K26" s="166" cm="1">
        <f t="array" ref="K26">IFERROR(_xlfn.IFS($H26="MW",0,$D26=$D$132,('DR_Contracted Energy'!K24/'DR_Contracted Energy'!K$130)*K$132,'Reduced Energy Gen_UE'!$D26='Reduced Energy Gen_UE'!$D$133,('DR_Contracted Energy'!K24/'DR_Contracted Energy'!K$131)*K$133),0)</f>
        <v>0</v>
      </c>
      <c r="L26" s="166" cm="1">
        <f t="array" ref="L26">IFERROR(_xlfn.IFS($H26="MW",0,$D26=$D$132,('DR_Contracted Energy'!L24/'DR_Contracted Energy'!L$130)*L$132,'Reduced Energy Gen_UE'!$D26='Reduced Energy Gen_UE'!$D$133,('DR_Contracted Energy'!L24/'DR_Contracted Energy'!L$131)*L$133),0)</f>
        <v>0</v>
      </c>
      <c r="M26" s="166" cm="1">
        <f t="array" ref="M26">IFERROR(_xlfn.IFS($H26="MW",0,$D26=$D$132,('DR_Contracted Energy'!M24/'DR_Contracted Energy'!M$130)*M$132,'Reduced Energy Gen_UE'!$D26='Reduced Energy Gen_UE'!$D$133,('DR_Contracted Energy'!M24/'DR_Contracted Energy'!M$131)*M$133),0)</f>
        <v>0</v>
      </c>
      <c r="N26" s="166" cm="1">
        <f t="array" ref="N26">IFERROR(_xlfn.IFS($H26="MW",0,$D26=$D$132,('DR_Contracted Energy'!N24/'DR_Contracted Energy'!N$130)*N$132,'Reduced Energy Gen_UE'!$D26='Reduced Energy Gen_UE'!$D$133,('DR_Contracted Energy'!N24/'DR_Contracted Energy'!N$131)*N$133),0)</f>
        <v>0</v>
      </c>
      <c r="O26" s="166" cm="1">
        <f t="array" ref="O26">IFERROR(_xlfn.IFS($H26="MW",0,$D26=$D$132,('DR_Contracted Energy'!O24/'DR_Contracted Energy'!O$130)*O$132,'Reduced Energy Gen_UE'!$D26='Reduced Energy Gen_UE'!$D$133,('DR_Contracted Energy'!O24/'DR_Contracted Energy'!O$131)*O$133),0)</f>
        <v>0</v>
      </c>
      <c r="P26" s="166" cm="1">
        <f t="array" ref="P26">IFERROR(_xlfn.IFS($H26="MW",0,$D26=$D$132,('DR_Contracted Energy'!P24/'DR_Contracted Energy'!P$130)*P$132,'Reduced Energy Gen_UE'!$D26='Reduced Energy Gen_UE'!$D$133,('DR_Contracted Energy'!P24/'DR_Contracted Energy'!P$131)*P$133),0)</f>
        <v>0</v>
      </c>
      <c r="Q26" s="166" cm="1">
        <f t="array" ref="Q26">IFERROR(_xlfn.IFS($H26="MW",0,$D26=$D$132,('DR_Contracted Energy'!Q24/'DR_Contracted Energy'!Q$130)*Q$132,'Reduced Energy Gen_UE'!$D26='Reduced Energy Gen_UE'!$D$133,('DR_Contracted Energy'!Q24/'DR_Contracted Energy'!Q$131)*Q$133),0)</f>
        <v>0</v>
      </c>
      <c r="R26" s="166" cm="1">
        <f t="array" ref="R26">IFERROR(_xlfn.IFS($H26="MW",0,$D26=$D$132,('DR_Contracted Energy'!R24/'DR_Contracted Energy'!R$130)*R$132,'Reduced Energy Gen_UE'!$D26='Reduced Energy Gen_UE'!$D$133,('DR_Contracted Energy'!R24/'DR_Contracted Energy'!R$131)*R$133),0)</f>
        <v>0</v>
      </c>
      <c r="S26" s="166" cm="1">
        <f t="array" ref="S26">IFERROR(_xlfn.IFS($H26="MW",0,$D26=$D$132,('DR_Contracted Energy'!S24/'DR_Contracted Energy'!S$130)*S$132,'Reduced Energy Gen_UE'!$D26='Reduced Energy Gen_UE'!$D$133,('DR_Contracted Energy'!S24/'DR_Contracted Energy'!S$131)*S$133),0)</f>
        <v>0</v>
      </c>
      <c r="T26" s="166" cm="1">
        <f t="array" ref="T26">IFERROR(_xlfn.IFS($H26="MW",0,$D26=$D$132,('DR_Contracted Energy'!T24/'DR_Contracted Energy'!T$130)*T$132,'Reduced Energy Gen_UE'!$D26='Reduced Energy Gen_UE'!$D$133,('DR_Contracted Energy'!T24/'DR_Contracted Energy'!T$131)*T$133),0)</f>
        <v>0</v>
      </c>
      <c r="U26" s="166" cm="1">
        <f t="array" ref="U26">IFERROR(_xlfn.IFS($H26="MW",0,$D26=$D$132,('DR_Contracted Energy'!U24/'DR_Contracted Energy'!U$130)*U$132,'Reduced Energy Gen_UE'!$D26='Reduced Energy Gen_UE'!$D$133,('DR_Contracted Energy'!U24/'DR_Contracted Energy'!U$131)*U$133),0)</f>
        <v>0</v>
      </c>
      <c r="V26" s="166" cm="1">
        <f t="array" ref="V26">IFERROR(_xlfn.IFS($H26="MW",0,$D26=$D$132,('DR_Contracted Energy'!V24/'DR_Contracted Energy'!V$130)*V$132,'Reduced Energy Gen_UE'!$D26='Reduced Energy Gen_UE'!$D$133,('DR_Contracted Energy'!V24/'DR_Contracted Energy'!V$131)*V$133),0)</f>
        <v>0</v>
      </c>
      <c r="W26" s="166" cm="1">
        <f t="array" ref="W26">IFERROR(_xlfn.IFS($H26="MW",0,$D26=$D$132,('DR_Contracted Energy'!W24/'DR_Contracted Energy'!W$130)*W$132,'Reduced Energy Gen_UE'!$D26='Reduced Energy Gen_UE'!$D$133,('DR_Contracted Energy'!W24/'DR_Contracted Energy'!W$131)*W$133),0)</f>
        <v>0</v>
      </c>
      <c r="X26" s="166" cm="1">
        <f t="array" ref="X26">IFERROR(_xlfn.IFS($H26="MW",0,$D26=$D$132,('DR_Contracted Energy'!X24/'DR_Contracted Energy'!X$130)*X$132,'Reduced Energy Gen_UE'!$D26='Reduced Energy Gen_UE'!$D$133,('DR_Contracted Energy'!X24/'DR_Contracted Energy'!X$131)*X$133),0)</f>
        <v>0</v>
      </c>
      <c r="Y26" s="166" cm="1">
        <f t="array" ref="Y26">IFERROR(_xlfn.IFS($H26="MW",0,$D26=$D$132,('DR_Contracted Energy'!Y24/'DR_Contracted Energy'!Y$130)*Y$132,'Reduced Energy Gen_UE'!$D26='Reduced Energy Gen_UE'!$D$133,('DR_Contracted Energy'!Y24/'DR_Contracted Energy'!Y$131)*Y$133),0)</f>
        <v>0</v>
      </c>
      <c r="Z26" s="166" cm="1">
        <f t="array" ref="Z26">IFERROR(_xlfn.IFS($H26="MW",0,$D26=$D$132,('DR_Contracted Energy'!Z24/'DR_Contracted Energy'!Z$130)*Z$132,'Reduced Energy Gen_UE'!$D26='Reduced Energy Gen_UE'!$D$133,('DR_Contracted Energy'!Z24/'DR_Contracted Energy'!Z$131)*Z$133),0)</f>
        <v>0</v>
      </c>
      <c r="AA26" s="166" cm="1">
        <f t="array" ref="AA26">IFERROR(_xlfn.IFS($H26="MW",0,$D26=$D$132,('DR_Contracted Energy'!AA24/'DR_Contracted Energy'!AA$130)*AA$132,'Reduced Energy Gen_UE'!$D26='Reduced Energy Gen_UE'!$D$133,('DR_Contracted Energy'!AA24/'DR_Contracted Energy'!AA$131)*AA$133),0)</f>
        <v>0</v>
      </c>
      <c r="AB26" s="166" cm="1">
        <f t="array" ref="AB26">IFERROR(_xlfn.IFS($H26="MW",0,$D26=$D$132,('DR_Contracted Energy'!AB24/'DR_Contracted Energy'!AB$130)*AB$132,'Reduced Energy Gen_UE'!$D26='Reduced Energy Gen_UE'!$D$133,('DR_Contracted Energy'!AB24/'DR_Contracted Energy'!AB$131)*AB$133),0)</f>
        <v>0</v>
      </c>
      <c r="AC26" s="166" cm="1">
        <f t="array" ref="AC26">IFERROR(_xlfn.IFS($H26="MW",0,$D26=$D$132,('DR_Contracted Energy'!AC24/'DR_Contracted Energy'!AC$130)*AC$132,'Reduced Energy Gen_UE'!$D26='Reduced Energy Gen_UE'!$D$133,('DR_Contracted Energy'!AC24/'DR_Contracted Energy'!AC$131)*AC$133),0)</f>
        <v>0</v>
      </c>
      <c r="AD26" s="166"/>
      <c r="AE26" s="16" t="str">
        <f t="shared" si="1"/>
        <v>FALSE</v>
      </c>
    </row>
    <row r="27" spans="3:31" ht="28.8" x14ac:dyDescent="0.3">
      <c r="C27" s="7">
        <f t="shared" ref="C27:G27" si="8">C26</f>
        <v>8</v>
      </c>
      <c r="D27" s="146" t="str">
        <f t="shared" si="8"/>
        <v>Distribution Utility 1 (DU1)</v>
      </c>
      <c r="E27" s="146">
        <f t="shared" si="8"/>
        <v>0</v>
      </c>
      <c r="F27" s="108">
        <f t="shared" si="8"/>
        <v>0</v>
      </c>
      <c r="G27">
        <f t="shared" si="8"/>
        <v>0</v>
      </c>
      <c r="H27" s="16" t="str">
        <f>'C. Details of Existing PSAs'!O22</f>
        <v>MWh</v>
      </c>
      <c r="I27" s="166" cm="1">
        <f t="array" ref="I27">IFERROR(_xlfn.IFS($H27="MW",0,$D27=$D$132,('DR_Contracted Energy'!I25/'DR_Contracted Energy'!I$130)*I$132,'Reduced Energy Gen_UE'!$D27='Reduced Energy Gen_UE'!$D$133,('DR_Contracted Energy'!I25/'DR_Contracted Energy'!I$131)*I$133),0)</f>
        <v>0</v>
      </c>
      <c r="J27" s="166" cm="1">
        <f t="array" ref="J27">IFERROR(_xlfn.IFS($H27="MW",0,$D27=$D$132,('DR_Contracted Energy'!J25/'DR_Contracted Energy'!J$130)*J$132,'Reduced Energy Gen_UE'!$D27='Reduced Energy Gen_UE'!$D$133,('DR_Contracted Energy'!J25/'DR_Contracted Energy'!J$131)*J$133),0)</f>
        <v>0</v>
      </c>
      <c r="K27" s="166" cm="1">
        <f t="array" ref="K27">IFERROR(_xlfn.IFS($H27="MW",0,$D27=$D$132,('DR_Contracted Energy'!K25/'DR_Contracted Energy'!K$130)*K$132,'Reduced Energy Gen_UE'!$D27='Reduced Energy Gen_UE'!$D$133,('DR_Contracted Energy'!K25/'DR_Contracted Energy'!K$131)*K$133),0)</f>
        <v>0</v>
      </c>
      <c r="L27" s="166" cm="1">
        <f t="array" ref="L27">IFERROR(_xlfn.IFS($H27="MW",0,$D27=$D$132,('DR_Contracted Energy'!L25/'DR_Contracted Energy'!L$130)*L$132,'Reduced Energy Gen_UE'!$D27='Reduced Energy Gen_UE'!$D$133,('DR_Contracted Energy'!L25/'DR_Contracted Energy'!L$131)*L$133),0)</f>
        <v>0</v>
      </c>
      <c r="M27" s="166" cm="1">
        <f t="array" ref="M27">IFERROR(_xlfn.IFS($H27="MW",0,$D27=$D$132,('DR_Contracted Energy'!M25/'DR_Contracted Energy'!M$130)*M$132,'Reduced Energy Gen_UE'!$D27='Reduced Energy Gen_UE'!$D$133,('DR_Contracted Energy'!M25/'DR_Contracted Energy'!M$131)*M$133),0)</f>
        <v>0</v>
      </c>
      <c r="N27" s="166" cm="1">
        <f t="array" ref="N27">IFERROR(_xlfn.IFS($H27="MW",0,$D27=$D$132,('DR_Contracted Energy'!N25/'DR_Contracted Energy'!N$130)*N$132,'Reduced Energy Gen_UE'!$D27='Reduced Energy Gen_UE'!$D$133,('DR_Contracted Energy'!N25/'DR_Contracted Energy'!N$131)*N$133),0)</f>
        <v>0</v>
      </c>
      <c r="O27" s="166" cm="1">
        <f t="array" ref="O27">IFERROR(_xlfn.IFS($H27="MW",0,$D27=$D$132,('DR_Contracted Energy'!O25/'DR_Contracted Energy'!O$130)*O$132,'Reduced Energy Gen_UE'!$D27='Reduced Energy Gen_UE'!$D$133,('DR_Contracted Energy'!O25/'DR_Contracted Energy'!O$131)*O$133),0)</f>
        <v>0</v>
      </c>
      <c r="P27" s="166" cm="1">
        <f t="array" ref="P27">IFERROR(_xlfn.IFS($H27="MW",0,$D27=$D$132,('DR_Contracted Energy'!P25/'DR_Contracted Energy'!P$130)*P$132,'Reduced Energy Gen_UE'!$D27='Reduced Energy Gen_UE'!$D$133,('DR_Contracted Energy'!P25/'DR_Contracted Energy'!P$131)*P$133),0)</f>
        <v>0</v>
      </c>
      <c r="Q27" s="166" cm="1">
        <f t="array" ref="Q27">IFERROR(_xlfn.IFS($H27="MW",0,$D27=$D$132,('DR_Contracted Energy'!Q25/'DR_Contracted Energy'!Q$130)*Q$132,'Reduced Energy Gen_UE'!$D27='Reduced Energy Gen_UE'!$D$133,('DR_Contracted Energy'!Q25/'DR_Contracted Energy'!Q$131)*Q$133),0)</f>
        <v>0</v>
      </c>
      <c r="R27" s="166" cm="1">
        <f t="array" ref="R27">IFERROR(_xlfn.IFS($H27="MW",0,$D27=$D$132,('DR_Contracted Energy'!R25/'DR_Contracted Energy'!R$130)*R$132,'Reduced Energy Gen_UE'!$D27='Reduced Energy Gen_UE'!$D$133,('DR_Contracted Energy'!R25/'DR_Contracted Energy'!R$131)*R$133),0)</f>
        <v>0</v>
      </c>
      <c r="S27" s="166" cm="1">
        <f t="array" ref="S27">IFERROR(_xlfn.IFS($H27="MW",0,$D27=$D$132,('DR_Contracted Energy'!S25/'DR_Contracted Energy'!S$130)*S$132,'Reduced Energy Gen_UE'!$D27='Reduced Energy Gen_UE'!$D$133,('DR_Contracted Energy'!S25/'DR_Contracted Energy'!S$131)*S$133),0)</f>
        <v>0</v>
      </c>
      <c r="T27" s="166" cm="1">
        <f t="array" ref="T27">IFERROR(_xlfn.IFS($H27="MW",0,$D27=$D$132,('DR_Contracted Energy'!T25/'DR_Contracted Energy'!T$130)*T$132,'Reduced Energy Gen_UE'!$D27='Reduced Energy Gen_UE'!$D$133,('DR_Contracted Energy'!T25/'DR_Contracted Energy'!T$131)*T$133),0)</f>
        <v>0</v>
      </c>
      <c r="U27" s="166" cm="1">
        <f t="array" ref="U27">IFERROR(_xlfn.IFS($H27="MW",0,$D27=$D$132,('DR_Contracted Energy'!U25/'DR_Contracted Energy'!U$130)*U$132,'Reduced Energy Gen_UE'!$D27='Reduced Energy Gen_UE'!$D$133,('DR_Contracted Energy'!U25/'DR_Contracted Energy'!U$131)*U$133),0)</f>
        <v>0</v>
      </c>
      <c r="V27" s="166" cm="1">
        <f t="array" ref="V27">IFERROR(_xlfn.IFS($H27="MW",0,$D27=$D$132,('DR_Contracted Energy'!V25/'DR_Contracted Energy'!V$130)*V$132,'Reduced Energy Gen_UE'!$D27='Reduced Energy Gen_UE'!$D$133,('DR_Contracted Energy'!V25/'DR_Contracted Energy'!V$131)*V$133),0)</f>
        <v>0</v>
      </c>
      <c r="W27" s="166" cm="1">
        <f t="array" ref="W27">IFERROR(_xlfn.IFS($H27="MW",0,$D27=$D$132,('DR_Contracted Energy'!W25/'DR_Contracted Energy'!W$130)*W$132,'Reduced Energy Gen_UE'!$D27='Reduced Energy Gen_UE'!$D$133,('DR_Contracted Energy'!W25/'DR_Contracted Energy'!W$131)*W$133),0)</f>
        <v>0</v>
      </c>
      <c r="X27" s="166" cm="1">
        <f t="array" ref="X27">IFERROR(_xlfn.IFS($H27="MW",0,$D27=$D$132,('DR_Contracted Energy'!X25/'DR_Contracted Energy'!X$130)*X$132,'Reduced Energy Gen_UE'!$D27='Reduced Energy Gen_UE'!$D$133,('DR_Contracted Energy'!X25/'DR_Contracted Energy'!X$131)*X$133),0)</f>
        <v>0</v>
      </c>
      <c r="Y27" s="166" cm="1">
        <f t="array" ref="Y27">IFERROR(_xlfn.IFS($H27="MW",0,$D27=$D$132,('DR_Contracted Energy'!Y25/'DR_Contracted Energy'!Y$130)*Y$132,'Reduced Energy Gen_UE'!$D27='Reduced Energy Gen_UE'!$D$133,('DR_Contracted Energy'!Y25/'DR_Contracted Energy'!Y$131)*Y$133),0)</f>
        <v>0</v>
      </c>
      <c r="Z27" s="166" cm="1">
        <f t="array" ref="Z27">IFERROR(_xlfn.IFS($H27="MW",0,$D27=$D$132,('DR_Contracted Energy'!Z25/'DR_Contracted Energy'!Z$130)*Z$132,'Reduced Energy Gen_UE'!$D27='Reduced Energy Gen_UE'!$D$133,('DR_Contracted Energy'!Z25/'DR_Contracted Energy'!Z$131)*Z$133),0)</f>
        <v>0</v>
      </c>
      <c r="AA27" s="166" cm="1">
        <f t="array" ref="AA27">IFERROR(_xlfn.IFS($H27="MW",0,$D27=$D$132,('DR_Contracted Energy'!AA25/'DR_Contracted Energy'!AA$130)*AA$132,'Reduced Energy Gen_UE'!$D27='Reduced Energy Gen_UE'!$D$133,('DR_Contracted Energy'!AA25/'DR_Contracted Energy'!AA$131)*AA$133),0)</f>
        <v>0</v>
      </c>
      <c r="AB27" s="166" cm="1">
        <f t="array" ref="AB27">IFERROR(_xlfn.IFS($H27="MW",0,$D27=$D$132,('DR_Contracted Energy'!AB25/'DR_Contracted Energy'!AB$130)*AB$132,'Reduced Energy Gen_UE'!$D27='Reduced Energy Gen_UE'!$D$133,('DR_Contracted Energy'!AB25/'DR_Contracted Energy'!AB$131)*AB$133),0)</f>
        <v>0</v>
      </c>
      <c r="AC27" s="166" cm="1">
        <f t="array" ref="AC27">IFERROR(_xlfn.IFS($H27="MW",0,$D27=$D$132,('DR_Contracted Energy'!AC25/'DR_Contracted Energy'!AC$130)*AC$132,'Reduced Energy Gen_UE'!$D27='Reduced Energy Gen_UE'!$D$133,('DR_Contracted Energy'!AC25/'DR_Contracted Energy'!AC$131)*AC$133),0)</f>
        <v>0</v>
      </c>
      <c r="AD27" s="166"/>
      <c r="AE27" s="16" t="str">
        <f t="shared" si="1"/>
        <v>FALSE</v>
      </c>
    </row>
    <row r="28" spans="3:31" ht="28.8" x14ac:dyDescent="0.3">
      <c r="C28" s="7">
        <f>'C. Details of Existing PSAs'!C23</f>
        <v>9</v>
      </c>
      <c r="D28" s="146" t="str">
        <f>'C. Details of Existing PSAs'!D23</f>
        <v>Distribution Utility 1 (DU1)</v>
      </c>
      <c r="E28" s="146">
        <f>'C. Details of Existing PSAs'!E23</f>
        <v>0</v>
      </c>
      <c r="F28" s="108">
        <f>'C. Details of Existing PSAs'!F23</f>
        <v>0</v>
      </c>
      <c r="G28">
        <f>'C. Details of Existing PSAs'!G23</f>
        <v>0</v>
      </c>
      <c r="H28" s="16" t="str">
        <f>'C. Details of Existing PSAs'!O23</f>
        <v>MW</v>
      </c>
      <c r="I28" s="166" cm="1">
        <f t="array" ref="I28">IFERROR(_xlfn.IFS($H28="MW",0,$D28=$D$132,('DR_Contracted Energy'!I26/'DR_Contracted Energy'!I$130)*I$132,'Reduced Energy Gen_UE'!$D28='Reduced Energy Gen_UE'!$D$133,('DR_Contracted Energy'!I26/'DR_Contracted Energy'!I$131)*I$133),0)</f>
        <v>0</v>
      </c>
      <c r="J28" s="166" cm="1">
        <f t="array" ref="J28">IFERROR(_xlfn.IFS($H28="MW",0,$D28=$D$132,('DR_Contracted Energy'!J26/'DR_Contracted Energy'!J$130)*J$132,'Reduced Energy Gen_UE'!$D28='Reduced Energy Gen_UE'!$D$133,('DR_Contracted Energy'!J26/'DR_Contracted Energy'!J$131)*J$133),0)</f>
        <v>0</v>
      </c>
      <c r="K28" s="166" cm="1">
        <f t="array" ref="K28">IFERROR(_xlfn.IFS($H28="MW",0,$D28=$D$132,('DR_Contracted Energy'!K26/'DR_Contracted Energy'!K$130)*K$132,'Reduced Energy Gen_UE'!$D28='Reduced Energy Gen_UE'!$D$133,('DR_Contracted Energy'!K26/'DR_Contracted Energy'!K$131)*K$133),0)</f>
        <v>0</v>
      </c>
      <c r="L28" s="166" cm="1">
        <f t="array" ref="L28">IFERROR(_xlfn.IFS($H28="MW",0,$D28=$D$132,('DR_Contracted Energy'!L26/'DR_Contracted Energy'!L$130)*L$132,'Reduced Energy Gen_UE'!$D28='Reduced Energy Gen_UE'!$D$133,('DR_Contracted Energy'!L26/'DR_Contracted Energy'!L$131)*L$133),0)</f>
        <v>0</v>
      </c>
      <c r="M28" s="166" cm="1">
        <f t="array" ref="M28">IFERROR(_xlfn.IFS($H28="MW",0,$D28=$D$132,('DR_Contracted Energy'!M26/'DR_Contracted Energy'!M$130)*M$132,'Reduced Energy Gen_UE'!$D28='Reduced Energy Gen_UE'!$D$133,('DR_Contracted Energy'!M26/'DR_Contracted Energy'!M$131)*M$133),0)</f>
        <v>0</v>
      </c>
      <c r="N28" s="166" cm="1">
        <f t="array" ref="N28">IFERROR(_xlfn.IFS($H28="MW",0,$D28=$D$132,('DR_Contracted Energy'!N26/'DR_Contracted Energy'!N$130)*N$132,'Reduced Energy Gen_UE'!$D28='Reduced Energy Gen_UE'!$D$133,('DR_Contracted Energy'!N26/'DR_Contracted Energy'!N$131)*N$133),0)</f>
        <v>0</v>
      </c>
      <c r="O28" s="166" cm="1">
        <f t="array" ref="O28">IFERROR(_xlfn.IFS($H28="MW",0,$D28=$D$132,('DR_Contracted Energy'!O26/'DR_Contracted Energy'!O$130)*O$132,'Reduced Energy Gen_UE'!$D28='Reduced Energy Gen_UE'!$D$133,('DR_Contracted Energy'!O26/'DR_Contracted Energy'!O$131)*O$133),0)</f>
        <v>0</v>
      </c>
      <c r="P28" s="166" cm="1">
        <f t="array" ref="P28">IFERROR(_xlfn.IFS($H28="MW",0,$D28=$D$132,('DR_Contracted Energy'!P26/'DR_Contracted Energy'!P$130)*P$132,'Reduced Energy Gen_UE'!$D28='Reduced Energy Gen_UE'!$D$133,('DR_Contracted Energy'!P26/'DR_Contracted Energy'!P$131)*P$133),0)</f>
        <v>0</v>
      </c>
      <c r="Q28" s="166" cm="1">
        <f t="array" ref="Q28">IFERROR(_xlfn.IFS($H28="MW",0,$D28=$D$132,('DR_Contracted Energy'!Q26/'DR_Contracted Energy'!Q$130)*Q$132,'Reduced Energy Gen_UE'!$D28='Reduced Energy Gen_UE'!$D$133,('DR_Contracted Energy'!Q26/'DR_Contracted Energy'!Q$131)*Q$133),0)</f>
        <v>0</v>
      </c>
      <c r="R28" s="166" cm="1">
        <f t="array" ref="R28">IFERROR(_xlfn.IFS($H28="MW",0,$D28=$D$132,('DR_Contracted Energy'!R26/'DR_Contracted Energy'!R$130)*R$132,'Reduced Energy Gen_UE'!$D28='Reduced Energy Gen_UE'!$D$133,('DR_Contracted Energy'!R26/'DR_Contracted Energy'!R$131)*R$133),0)</f>
        <v>0</v>
      </c>
      <c r="S28" s="166" cm="1">
        <f t="array" ref="S28">IFERROR(_xlfn.IFS($H28="MW",0,$D28=$D$132,('DR_Contracted Energy'!S26/'DR_Contracted Energy'!S$130)*S$132,'Reduced Energy Gen_UE'!$D28='Reduced Energy Gen_UE'!$D$133,('DR_Contracted Energy'!S26/'DR_Contracted Energy'!S$131)*S$133),0)</f>
        <v>0</v>
      </c>
      <c r="T28" s="166" cm="1">
        <f t="array" ref="T28">IFERROR(_xlfn.IFS($H28="MW",0,$D28=$D$132,('DR_Contracted Energy'!T26/'DR_Contracted Energy'!T$130)*T$132,'Reduced Energy Gen_UE'!$D28='Reduced Energy Gen_UE'!$D$133,('DR_Contracted Energy'!T26/'DR_Contracted Energy'!T$131)*T$133),0)</f>
        <v>0</v>
      </c>
      <c r="U28" s="166" cm="1">
        <f t="array" ref="U28">IFERROR(_xlfn.IFS($H28="MW",0,$D28=$D$132,('DR_Contracted Energy'!U26/'DR_Contracted Energy'!U$130)*U$132,'Reduced Energy Gen_UE'!$D28='Reduced Energy Gen_UE'!$D$133,('DR_Contracted Energy'!U26/'DR_Contracted Energy'!U$131)*U$133),0)</f>
        <v>0</v>
      </c>
      <c r="V28" s="166" cm="1">
        <f t="array" ref="V28">IFERROR(_xlfn.IFS($H28="MW",0,$D28=$D$132,('DR_Contracted Energy'!V26/'DR_Contracted Energy'!V$130)*V$132,'Reduced Energy Gen_UE'!$D28='Reduced Energy Gen_UE'!$D$133,('DR_Contracted Energy'!V26/'DR_Contracted Energy'!V$131)*V$133),0)</f>
        <v>0</v>
      </c>
      <c r="W28" s="166" cm="1">
        <f t="array" ref="W28">IFERROR(_xlfn.IFS($H28="MW",0,$D28=$D$132,('DR_Contracted Energy'!W26/'DR_Contracted Energy'!W$130)*W$132,'Reduced Energy Gen_UE'!$D28='Reduced Energy Gen_UE'!$D$133,('DR_Contracted Energy'!W26/'DR_Contracted Energy'!W$131)*W$133),0)</f>
        <v>0</v>
      </c>
      <c r="X28" s="166" cm="1">
        <f t="array" ref="X28">IFERROR(_xlfn.IFS($H28="MW",0,$D28=$D$132,('DR_Contracted Energy'!X26/'DR_Contracted Energy'!X$130)*X$132,'Reduced Energy Gen_UE'!$D28='Reduced Energy Gen_UE'!$D$133,('DR_Contracted Energy'!X26/'DR_Contracted Energy'!X$131)*X$133),0)</f>
        <v>0</v>
      </c>
      <c r="Y28" s="166" cm="1">
        <f t="array" ref="Y28">IFERROR(_xlfn.IFS($H28="MW",0,$D28=$D$132,('DR_Contracted Energy'!Y26/'DR_Contracted Energy'!Y$130)*Y$132,'Reduced Energy Gen_UE'!$D28='Reduced Energy Gen_UE'!$D$133,('DR_Contracted Energy'!Y26/'DR_Contracted Energy'!Y$131)*Y$133),0)</f>
        <v>0</v>
      </c>
      <c r="Z28" s="166" cm="1">
        <f t="array" ref="Z28">IFERROR(_xlfn.IFS($H28="MW",0,$D28=$D$132,('DR_Contracted Energy'!Z26/'DR_Contracted Energy'!Z$130)*Z$132,'Reduced Energy Gen_UE'!$D28='Reduced Energy Gen_UE'!$D$133,('DR_Contracted Energy'!Z26/'DR_Contracted Energy'!Z$131)*Z$133),0)</f>
        <v>0</v>
      </c>
      <c r="AA28" s="166" cm="1">
        <f t="array" ref="AA28">IFERROR(_xlfn.IFS($H28="MW",0,$D28=$D$132,('DR_Contracted Energy'!AA26/'DR_Contracted Energy'!AA$130)*AA$132,'Reduced Energy Gen_UE'!$D28='Reduced Energy Gen_UE'!$D$133,('DR_Contracted Energy'!AA26/'DR_Contracted Energy'!AA$131)*AA$133),0)</f>
        <v>0</v>
      </c>
      <c r="AB28" s="166" cm="1">
        <f t="array" ref="AB28">IFERROR(_xlfn.IFS($H28="MW",0,$D28=$D$132,('DR_Contracted Energy'!AB26/'DR_Contracted Energy'!AB$130)*AB$132,'Reduced Energy Gen_UE'!$D28='Reduced Energy Gen_UE'!$D$133,('DR_Contracted Energy'!AB26/'DR_Contracted Energy'!AB$131)*AB$133),0)</f>
        <v>0</v>
      </c>
      <c r="AC28" s="166" cm="1">
        <f t="array" ref="AC28">IFERROR(_xlfn.IFS($H28="MW",0,$D28=$D$132,('DR_Contracted Energy'!AC26/'DR_Contracted Energy'!AC$130)*AC$132,'Reduced Energy Gen_UE'!$D28='Reduced Energy Gen_UE'!$D$133,('DR_Contracted Energy'!AC26/'DR_Contracted Energy'!AC$131)*AC$133),0)</f>
        <v>0</v>
      </c>
      <c r="AD28" s="166"/>
      <c r="AE28" s="16" t="str">
        <f t="shared" si="1"/>
        <v>FALSE</v>
      </c>
    </row>
    <row r="29" spans="3:31" ht="28.8" x14ac:dyDescent="0.3">
      <c r="C29" s="7">
        <f t="shared" ref="C29:G29" si="9">C28</f>
        <v>9</v>
      </c>
      <c r="D29" s="146" t="str">
        <f t="shared" si="9"/>
        <v>Distribution Utility 1 (DU1)</v>
      </c>
      <c r="E29" s="146">
        <f t="shared" si="9"/>
        <v>0</v>
      </c>
      <c r="F29" s="108">
        <f t="shared" si="9"/>
        <v>0</v>
      </c>
      <c r="G29">
        <f t="shared" si="9"/>
        <v>0</v>
      </c>
      <c r="H29" s="16" t="str">
        <f>'C. Details of Existing PSAs'!O24</f>
        <v>MWh</v>
      </c>
      <c r="I29" s="166" cm="1">
        <f t="array" ref="I29">IFERROR(_xlfn.IFS($H29="MW",0,$D29=$D$132,('DR_Contracted Energy'!I27/'DR_Contracted Energy'!I$130)*I$132,'Reduced Energy Gen_UE'!$D29='Reduced Energy Gen_UE'!$D$133,('DR_Contracted Energy'!I27/'DR_Contracted Energy'!I$131)*I$133),0)</f>
        <v>0</v>
      </c>
      <c r="J29" s="166" cm="1">
        <f t="array" ref="J29">IFERROR(_xlfn.IFS($H29="MW",0,$D29=$D$132,('DR_Contracted Energy'!J27/'DR_Contracted Energy'!J$130)*J$132,'Reduced Energy Gen_UE'!$D29='Reduced Energy Gen_UE'!$D$133,('DR_Contracted Energy'!J27/'DR_Contracted Energy'!J$131)*J$133),0)</f>
        <v>0</v>
      </c>
      <c r="K29" s="166" cm="1">
        <f t="array" ref="K29">IFERROR(_xlfn.IFS($H29="MW",0,$D29=$D$132,('DR_Contracted Energy'!K27/'DR_Contracted Energy'!K$130)*K$132,'Reduced Energy Gen_UE'!$D29='Reduced Energy Gen_UE'!$D$133,('DR_Contracted Energy'!K27/'DR_Contracted Energy'!K$131)*K$133),0)</f>
        <v>0</v>
      </c>
      <c r="L29" s="166" cm="1">
        <f t="array" ref="L29">IFERROR(_xlfn.IFS($H29="MW",0,$D29=$D$132,('DR_Contracted Energy'!L27/'DR_Contracted Energy'!L$130)*L$132,'Reduced Energy Gen_UE'!$D29='Reduced Energy Gen_UE'!$D$133,('DR_Contracted Energy'!L27/'DR_Contracted Energy'!L$131)*L$133),0)</f>
        <v>0</v>
      </c>
      <c r="M29" s="166" cm="1">
        <f t="array" ref="M29">IFERROR(_xlfn.IFS($H29="MW",0,$D29=$D$132,('DR_Contracted Energy'!M27/'DR_Contracted Energy'!M$130)*M$132,'Reduced Energy Gen_UE'!$D29='Reduced Energy Gen_UE'!$D$133,('DR_Contracted Energy'!M27/'DR_Contracted Energy'!M$131)*M$133),0)</f>
        <v>0</v>
      </c>
      <c r="N29" s="166" cm="1">
        <f t="array" ref="N29">IFERROR(_xlfn.IFS($H29="MW",0,$D29=$D$132,('DR_Contracted Energy'!N27/'DR_Contracted Energy'!N$130)*N$132,'Reduced Energy Gen_UE'!$D29='Reduced Energy Gen_UE'!$D$133,('DR_Contracted Energy'!N27/'DR_Contracted Energy'!N$131)*N$133),0)</f>
        <v>0</v>
      </c>
      <c r="O29" s="166" cm="1">
        <f t="array" ref="O29">IFERROR(_xlfn.IFS($H29="MW",0,$D29=$D$132,('DR_Contracted Energy'!O27/'DR_Contracted Energy'!O$130)*O$132,'Reduced Energy Gen_UE'!$D29='Reduced Energy Gen_UE'!$D$133,('DR_Contracted Energy'!O27/'DR_Contracted Energy'!O$131)*O$133),0)</f>
        <v>0</v>
      </c>
      <c r="P29" s="166" cm="1">
        <f t="array" ref="P29">IFERROR(_xlfn.IFS($H29="MW",0,$D29=$D$132,('DR_Contracted Energy'!P27/'DR_Contracted Energy'!P$130)*P$132,'Reduced Energy Gen_UE'!$D29='Reduced Energy Gen_UE'!$D$133,('DR_Contracted Energy'!P27/'DR_Contracted Energy'!P$131)*P$133),0)</f>
        <v>0</v>
      </c>
      <c r="Q29" s="166" cm="1">
        <f t="array" ref="Q29">IFERROR(_xlfn.IFS($H29="MW",0,$D29=$D$132,('DR_Contracted Energy'!Q27/'DR_Contracted Energy'!Q$130)*Q$132,'Reduced Energy Gen_UE'!$D29='Reduced Energy Gen_UE'!$D$133,('DR_Contracted Energy'!Q27/'DR_Contracted Energy'!Q$131)*Q$133),0)</f>
        <v>0</v>
      </c>
      <c r="R29" s="166" cm="1">
        <f t="array" ref="R29">IFERROR(_xlfn.IFS($H29="MW",0,$D29=$D$132,('DR_Contracted Energy'!R27/'DR_Contracted Energy'!R$130)*R$132,'Reduced Energy Gen_UE'!$D29='Reduced Energy Gen_UE'!$D$133,('DR_Contracted Energy'!R27/'DR_Contracted Energy'!R$131)*R$133),0)</f>
        <v>0</v>
      </c>
      <c r="S29" s="166" cm="1">
        <f t="array" ref="S29">IFERROR(_xlfn.IFS($H29="MW",0,$D29=$D$132,('DR_Contracted Energy'!S27/'DR_Contracted Energy'!S$130)*S$132,'Reduced Energy Gen_UE'!$D29='Reduced Energy Gen_UE'!$D$133,('DR_Contracted Energy'!S27/'DR_Contracted Energy'!S$131)*S$133),0)</f>
        <v>0</v>
      </c>
      <c r="T29" s="166" cm="1">
        <f t="array" ref="T29">IFERROR(_xlfn.IFS($H29="MW",0,$D29=$D$132,('DR_Contracted Energy'!T27/'DR_Contracted Energy'!T$130)*T$132,'Reduced Energy Gen_UE'!$D29='Reduced Energy Gen_UE'!$D$133,('DR_Contracted Energy'!T27/'DR_Contracted Energy'!T$131)*T$133),0)</f>
        <v>0</v>
      </c>
      <c r="U29" s="166" cm="1">
        <f t="array" ref="U29">IFERROR(_xlfn.IFS($H29="MW",0,$D29=$D$132,('DR_Contracted Energy'!U27/'DR_Contracted Energy'!U$130)*U$132,'Reduced Energy Gen_UE'!$D29='Reduced Energy Gen_UE'!$D$133,('DR_Contracted Energy'!U27/'DR_Contracted Energy'!U$131)*U$133),0)</f>
        <v>0</v>
      </c>
      <c r="V29" s="166" cm="1">
        <f t="array" ref="V29">IFERROR(_xlfn.IFS($H29="MW",0,$D29=$D$132,('DR_Contracted Energy'!V27/'DR_Contracted Energy'!V$130)*V$132,'Reduced Energy Gen_UE'!$D29='Reduced Energy Gen_UE'!$D$133,('DR_Contracted Energy'!V27/'DR_Contracted Energy'!V$131)*V$133),0)</f>
        <v>0</v>
      </c>
      <c r="W29" s="166" cm="1">
        <f t="array" ref="W29">IFERROR(_xlfn.IFS($H29="MW",0,$D29=$D$132,('DR_Contracted Energy'!W27/'DR_Contracted Energy'!W$130)*W$132,'Reduced Energy Gen_UE'!$D29='Reduced Energy Gen_UE'!$D$133,('DR_Contracted Energy'!W27/'DR_Contracted Energy'!W$131)*W$133),0)</f>
        <v>0</v>
      </c>
      <c r="X29" s="166" cm="1">
        <f t="array" ref="X29">IFERROR(_xlfn.IFS($H29="MW",0,$D29=$D$132,('DR_Contracted Energy'!X27/'DR_Contracted Energy'!X$130)*X$132,'Reduced Energy Gen_UE'!$D29='Reduced Energy Gen_UE'!$D$133,('DR_Contracted Energy'!X27/'DR_Contracted Energy'!X$131)*X$133),0)</f>
        <v>0</v>
      </c>
      <c r="Y29" s="166" cm="1">
        <f t="array" ref="Y29">IFERROR(_xlfn.IFS($H29="MW",0,$D29=$D$132,('DR_Contracted Energy'!Y27/'DR_Contracted Energy'!Y$130)*Y$132,'Reduced Energy Gen_UE'!$D29='Reduced Energy Gen_UE'!$D$133,('DR_Contracted Energy'!Y27/'DR_Contracted Energy'!Y$131)*Y$133),0)</f>
        <v>0</v>
      </c>
      <c r="Z29" s="166" cm="1">
        <f t="array" ref="Z29">IFERROR(_xlfn.IFS($H29="MW",0,$D29=$D$132,('DR_Contracted Energy'!Z27/'DR_Contracted Energy'!Z$130)*Z$132,'Reduced Energy Gen_UE'!$D29='Reduced Energy Gen_UE'!$D$133,('DR_Contracted Energy'!Z27/'DR_Contracted Energy'!Z$131)*Z$133),0)</f>
        <v>0</v>
      </c>
      <c r="AA29" s="166" cm="1">
        <f t="array" ref="AA29">IFERROR(_xlfn.IFS($H29="MW",0,$D29=$D$132,('DR_Contracted Energy'!AA27/'DR_Contracted Energy'!AA$130)*AA$132,'Reduced Energy Gen_UE'!$D29='Reduced Energy Gen_UE'!$D$133,('DR_Contracted Energy'!AA27/'DR_Contracted Energy'!AA$131)*AA$133),0)</f>
        <v>0</v>
      </c>
      <c r="AB29" s="166" cm="1">
        <f t="array" ref="AB29">IFERROR(_xlfn.IFS($H29="MW",0,$D29=$D$132,('DR_Contracted Energy'!AB27/'DR_Contracted Energy'!AB$130)*AB$132,'Reduced Energy Gen_UE'!$D29='Reduced Energy Gen_UE'!$D$133,('DR_Contracted Energy'!AB27/'DR_Contracted Energy'!AB$131)*AB$133),0)</f>
        <v>0</v>
      </c>
      <c r="AC29" s="166" cm="1">
        <f t="array" ref="AC29">IFERROR(_xlfn.IFS($H29="MW",0,$D29=$D$132,('DR_Contracted Energy'!AC27/'DR_Contracted Energy'!AC$130)*AC$132,'Reduced Energy Gen_UE'!$D29='Reduced Energy Gen_UE'!$D$133,('DR_Contracted Energy'!AC27/'DR_Contracted Energy'!AC$131)*AC$133),0)</f>
        <v>0</v>
      </c>
      <c r="AD29" s="166"/>
      <c r="AE29" s="16" t="str">
        <f t="shared" si="1"/>
        <v>FALSE</v>
      </c>
    </row>
    <row r="30" spans="3:31" ht="28.8" x14ac:dyDescent="0.3">
      <c r="C30" s="7">
        <f>'C. Details of Existing PSAs'!C25</f>
        <v>10</v>
      </c>
      <c r="D30" s="146" t="str">
        <f>'C. Details of Existing PSAs'!D25</f>
        <v>Distribution Utility 1 (DU1)</v>
      </c>
      <c r="E30" s="146">
        <f>'C. Details of Existing PSAs'!E25</f>
        <v>0</v>
      </c>
      <c r="F30" s="108">
        <f>'C. Details of Existing PSAs'!F25</f>
        <v>0</v>
      </c>
      <c r="G30">
        <f>'C. Details of Existing PSAs'!G25</f>
        <v>0</v>
      </c>
      <c r="H30" s="16" t="str">
        <f>'C. Details of Existing PSAs'!O25</f>
        <v>MW</v>
      </c>
      <c r="I30" s="166" cm="1">
        <f t="array" ref="I30">IFERROR(_xlfn.IFS($H30="MW",0,$D30=$D$132,('DR_Contracted Energy'!I28/'DR_Contracted Energy'!I$130)*I$132,'Reduced Energy Gen_UE'!$D30='Reduced Energy Gen_UE'!$D$133,('DR_Contracted Energy'!I28/'DR_Contracted Energy'!I$131)*I$133),0)</f>
        <v>0</v>
      </c>
      <c r="J30" s="166" cm="1">
        <f t="array" ref="J30">IFERROR(_xlfn.IFS($H30="MW",0,$D30=$D$132,('DR_Contracted Energy'!J28/'DR_Contracted Energy'!J$130)*J$132,'Reduced Energy Gen_UE'!$D30='Reduced Energy Gen_UE'!$D$133,('DR_Contracted Energy'!J28/'DR_Contracted Energy'!J$131)*J$133),0)</f>
        <v>0</v>
      </c>
      <c r="K30" s="166" cm="1">
        <f t="array" ref="K30">IFERROR(_xlfn.IFS($H30="MW",0,$D30=$D$132,('DR_Contracted Energy'!K28/'DR_Contracted Energy'!K$130)*K$132,'Reduced Energy Gen_UE'!$D30='Reduced Energy Gen_UE'!$D$133,('DR_Contracted Energy'!K28/'DR_Contracted Energy'!K$131)*K$133),0)</f>
        <v>0</v>
      </c>
      <c r="L30" s="166" cm="1">
        <f t="array" ref="L30">IFERROR(_xlfn.IFS($H30="MW",0,$D30=$D$132,('DR_Contracted Energy'!L28/'DR_Contracted Energy'!L$130)*L$132,'Reduced Energy Gen_UE'!$D30='Reduced Energy Gen_UE'!$D$133,('DR_Contracted Energy'!L28/'DR_Contracted Energy'!L$131)*L$133),0)</f>
        <v>0</v>
      </c>
      <c r="M30" s="166" cm="1">
        <f t="array" ref="M30">IFERROR(_xlfn.IFS($H30="MW",0,$D30=$D$132,('DR_Contracted Energy'!M28/'DR_Contracted Energy'!M$130)*M$132,'Reduced Energy Gen_UE'!$D30='Reduced Energy Gen_UE'!$D$133,('DR_Contracted Energy'!M28/'DR_Contracted Energy'!M$131)*M$133),0)</f>
        <v>0</v>
      </c>
      <c r="N30" s="166" cm="1">
        <f t="array" ref="N30">IFERROR(_xlfn.IFS($H30="MW",0,$D30=$D$132,('DR_Contracted Energy'!N28/'DR_Contracted Energy'!N$130)*N$132,'Reduced Energy Gen_UE'!$D30='Reduced Energy Gen_UE'!$D$133,('DR_Contracted Energy'!N28/'DR_Contracted Energy'!N$131)*N$133),0)</f>
        <v>0</v>
      </c>
      <c r="O30" s="166" cm="1">
        <f t="array" ref="O30">IFERROR(_xlfn.IFS($H30="MW",0,$D30=$D$132,('DR_Contracted Energy'!O28/'DR_Contracted Energy'!O$130)*O$132,'Reduced Energy Gen_UE'!$D30='Reduced Energy Gen_UE'!$D$133,('DR_Contracted Energy'!O28/'DR_Contracted Energy'!O$131)*O$133),0)</f>
        <v>0</v>
      </c>
      <c r="P30" s="166" cm="1">
        <f t="array" ref="P30">IFERROR(_xlfn.IFS($H30="MW",0,$D30=$D$132,('DR_Contracted Energy'!P28/'DR_Contracted Energy'!P$130)*P$132,'Reduced Energy Gen_UE'!$D30='Reduced Energy Gen_UE'!$D$133,('DR_Contracted Energy'!P28/'DR_Contracted Energy'!P$131)*P$133),0)</f>
        <v>0</v>
      </c>
      <c r="Q30" s="166" cm="1">
        <f t="array" ref="Q30">IFERROR(_xlfn.IFS($H30="MW",0,$D30=$D$132,('DR_Contracted Energy'!Q28/'DR_Contracted Energy'!Q$130)*Q$132,'Reduced Energy Gen_UE'!$D30='Reduced Energy Gen_UE'!$D$133,('DR_Contracted Energy'!Q28/'DR_Contracted Energy'!Q$131)*Q$133),0)</f>
        <v>0</v>
      </c>
      <c r="R30" s="166" cm="1">
        <f t="array" ref="R30">IFERROR(_xlfn.IFS($H30="MW",0,$D30=$D$132,('DR_Contracted Energy'!R28/'DR_Contracted Energy'!R$130)*R$132,'Reduced Energy Gen_UE'!$D30='Reduced Energy Gen_UE'!$D$133,('DR_Contracted Energy'!R28/'DR_Contracted Energy'!R$131)*R$133),0)</f>
        <v>0</v>
      </c>
      <c r="S30" s="166" cm="1">
        <f t="array" ref="S30">IFERROR(_xlfn.IFS($H30="MW",0,$D30=$D$132,('DR_Contracted Energy'!S28/'DR_Contracted Energy'!S$130)*S$132,'Reduced Energy Gen_UE'!$D30='Reduced Energy Gen_UE'!$D$133,('DR_Contracted Energy'!S28/'DR_Contracted Energy'!S$131)*S$133),0)</f>
        <v>0</v>
      </c>
      <c r="T30" s="166" cm="1">
        <f t="array" ref="T30">IFERROR(_xlfn.IFS($H30="MW",0,$D30=$D$132,('DR_Contracted Energy'!T28/'DR_Contracted Energy'!T$130)*T$132,'Reduced Energy Gen_UE'!$D30='Reduced Energy Gen_UE'!$D$133,('DR_Contracted Energy'!T28/'DR_Contracted Energy'!T$131)*T$133),0)</f>
        <v>0</v>
      </c>
      <c r="U30" s="166" cm="1">
        <f t="array" ref="U30">IFERROR(_xlfn.IFS($H30="MW",0,$D30=$D$132,('DR_Contracted Energy'!U28/'DR_Contracted Energy'!U$130)*U$132,'Reduced Energy Gen_UE'!$D30='Reduced Energy Gen_UE'!$D$133,('DR_Contracted Energy'!U28/'DR_Contracted Energy'!U$131)*U$133),0)</f>
        <v>0</v>
      </c>
      <c r="V30" s="166" cm="1">
        <f t="array" ref="V30">IFERROR(_xlfn.IFS($H30="MW",0,$D30=$D$132,('DR_Contracted Energy'!V28/'DR_Contracted Energy'!V$130)*V$132,'Reduced Energy Gen_UE'!$D30='Reduced Energy Gen_UE'!$D$133,('DR_Contracted Energy'!V28/'DR_Contracted Energy'!V$131)*V$133),0)</f>
        <v>0</v>
      </c>
      <c r="W30" s="166" cm="1">
        <f t="array" ref="W30">IFERROR(_xlfn.IFS($H30="MW",0,$D30=$D$132,('DR_Contracted Energy'!W28/'DR_Contracted Energy'!W$130)*W$132,'Reduced Energy Gen_UE'!$D30='Reduced Energy Gen_UE'!$D$133,('DR_Contracted Energy'!W28/'DR_Contracted Energy'!W$131)*W$133),0)</f>
        <v>0</v>
      </c>
      <c r="X30" s="166" cm="1">
        <f t="array" ref="X30">IFERROR(_xlfn.IFS($H30="MW",0,$D30=$D$132,('DR_Contracted Energy'!X28/'DR_Contracted Energy'!X$130)*X$132,'Reduced Energy Gen_UE'!$D30='Reduced Energy Gen_UE'!$D$133,('DR_Contracted Energy'!X28/'DR_Contracted Energy'!X$131)*X$133),0)</f>
        <v>0</v>
      </c>
      <c r="Y30" s="166" cm="1">
        <f t="array" ref="Y30">IFERROR(_xlfn.IFS($H30="MW",0,$D30=$D$132,('DR_Contracted Energy'!Y28/'DR_Contracted Energy'!Y$130)*Y$132,'Reduced Energy Gen_UE'!$D30='Reduced Energy Gen_UE'!$D$133,('DR_Contracted Energy'!Y28/'DR_Contracted Energy'!Y$131)*Y$133),0)</f>
        <v>0</v>
      </c>
      <c r="Z30" s="166" cm="1">
        <f t="array" ref="Z30">IFERROR(_xlfn.IFS($H30="MW",0,$D30=$D$132,('DR_Contracted Energy'!Z28/'DR_Contracted Energy'!Z$130)*Z$132,'Reduced Energy Gen_UE'!$D30='Reduced Energy Gen_UE'!$D$133,('DR_Contracted Energy'!Z28/'DR_Contracted Energy'!Z$131)*Z$133),0)</f>
        <v>0</v>
      </c>
      <c r="AA30" s="166" cm="1">
        <f t="array" ref="AA30">IFERROR(_xlfn.IFS($H30="MW",0,$D30=$D$132,('DR_Contracted Energy'!AA28/'DR_Contracted Energy'!AA$130)*AA$132,'Reduced Energy Gen_UE'!$D30='Reduced Energy Gen_UE'!$D$133,('DR_Contracted Energy'!AA28/'DR_Contracted Energy'!AA$131)*AA$133),0)</f>
        <v>0</v>
      </c>
      <c r="AB30" s="166" cm="1">
        <f t="array" ref="AB30">IFERROR(_xlfn.IFS($H30="MW",0,$D30=$D$132,('DR_Contracted Energy'!AB28/'DR_Contracted Energy'!AB$130)*AB$132,'Reduced Energy Gen_UE'!$D30='Reduced Energy Gen_UE'!$D$133,('DR_Contracted Energy'!AB28/'DR_Contracted Energy'!AB$131)*AB$133),0)</f>
        <v>0</v>
      </c>
      <c r="AC30" s="166" cm="1">
        <f t="array" ref="AC30">IFERROR(_xlfn.IFS($H30="MW",0,$D30=$D$132,('DR_Contracted Energy'!AC28/'DR_Contracted Energy'!AC$130)*AC$132,'Reduced Energy Gen_UE'!$D30='Reduced Energy Gen_UE'!$D$133,('DR_Contracted Energy'!AC28/'DR_Contracted Energy'!AC$131)*AC$133),0)</f>
        <v>0</v>
      </c>
      <c r="AD30" s="166"/>
      <c r="AE30" s="16" t="str">
        <f t="shared" si="1"/>
        <v>FALSE</v>
      </c>
    </row>
    <row r="31" spans="3:31" ht="28.8" x14ac:dyDescent="0.3">
      <c r="C31" s="7">
        <f t="shared" ref="C31:G31" si="10">C30</f>
        <v>10</v>
      </c>
      <c r="D31" s="146" t="str">
        <f t="shared" si="10"/>
        <v>Distribution Utility 1 (DU1)</v>
      </c>
      <c r="E31" s="146">
        <f t="shared" si="10"/>
        <v>0</v>
      </c>
      <c r="F31" s="108">
        <f t="shared" si="10"/>
        <v>0</v>
      </c>
      <c r="G31">
        <f t="shared" si="10"/>
        <v>0</v>
      </c>
      <c r="H31" s="16" t="str">
        <f>'C. Details of Existing PSAs'!O26</f>
        <v>MWh</v>
      </c>
      <c r="I31" s="166" cm="1">
        <f t="array" ref="I31">IFERROR(_xlfn.IFS($H31="MW",0,$D31=$D$132,('DR_Contracted Energy'!I29/'DR_Contracted Energy'!I$130)*I$132,'Reduced Energy Gen_UE'!$D31='Reduced Energy Gen_UE'!$D$133,('DR_Contracted Energy'!I29/'DR_Contracted Energy'!I$131)*I$133),0)</f>
        <v>0</v>
      </c>
      <c r="J31" s="166" cm="1">
        <f t="array" ref="J31">IFERROR(_xlfn.IFS($H31="MW",0,$D31=$D$132,('DR_Contracted Energy'!J29/'DR_Contracted Energy'!J$130)*J$132,'Reduced Energy Gen_UE'!$D31='Reduced Energy Gen_UE'!$D$133,('DR_Contracted Energy'!J29/'DR_Contracted Energy'!J$131)*J$133),0)</f>
        <v>0</v>
      </c>
      <c r="K31" s="166" cm="1">
        <f t="array" ref="K31">IFERROR(_xlfn.IFS($H31="MW",0,$D31=$D$132,('DR_Contracted Energy'!K29/'DR_Contracted Energy'!K$130)*K$132,'Reduced Energy Gen_UE'!$D31='Reduced Energy Gen_UE'!$D$133,('DR_Contracted Energy'!K29/'DR_Contracted Energy'!K$131)*K$133),0)</f>
        <v>0</v>
      </c>
      <c r="L31" s="166" cm="1">
        <f t="array" ref="L31">IFERROR(_xlfn.IFS($H31="MW",0,$D31=$D$132,('DR_Contracted Energy'!L29/'DR_Contracted Energy'!L$130)*L$132,'Reduced Energy Gen_UE'!$D31='Reduced Energy Gen_UE'!$D$133,('DR_Contracted Energy'!L29/'DR_Contracted Energy'!L$131)*L$133),0)</f>
        <v>0</v>
      </c>
      <c r="M31" s="166" cm="1">
        <f t="array" ref="M31">IFERROR(_xlfn.IFS($H31="MW",0,$D31=$D$132,('DR_Contracted Energy'!M29/'DR_Contracted Energy'!M$130)*M$132,'Reduced Energy Gen_UE'!$D31='Reduced Energy Gen_UE'!$D$133,('DR_Contracted Energy'!M29/'DR_Contracted Energy'!M$131)*M$133),0)</f>
        <v>0</v>
      </c>
      <c r="N31" s="166" cm="1">
        <f t="array" ref="N31">IFERROR(_xlfn.IFS($H31="MW",0,$D31=$D$132,('DR_Contracted Energy'!N29/'DR_Contracted Energy'!N$130)*N$132,'Reduced Energy Gen_UE'!$D31='Reduced Energy Gen_UE'!$D$133,('DR_Contracted Energy'!N29/'DR_Contracted Energy'!N$131)*N$133),0)</f>
        <v>0</v>
      </c>
      <c r="O31" s="166" cm="1">
        <f t="array" ref="O31">IFERROR(_xlfn.IFS($H31="MW",0,$D31=$D$132,('DR_Contracted Energy'!O29/'DR_Contracted Energy'!O$130)*O$132,'Reduced Energy Gen_UE'!$D31='Reduced Energy Gen_UE'!$D$133,('DR_Contracted Energy'!O29/'DR_Contracted Energy'!O$131)*O$133),0)</f>
        <v>0</v>
      </c>
      <c r="P31" s="166" cm="1">
        <f t="array" ref="P31">IFERROR(_xlfn.IFS($H31="MW",0,$D31=$D$132,('DR_Contracted Energy'!P29/'DR_Contracted Energy'!P$130)*P$132,'Reduced Energy Gen_UE'!$D31='Reduced Energy Gen_UE'!$D$133,('DR_Contracted Energy'!P29/'DR_Contracted Energy'!P$131)*P$133),0)</f>
        <v>0</v>
      </c>
      <c r="Q31" s="166" cm="1">
        <f t="array" ref="Q31">IFERROR(_xlfn.IFS($H31="MW",0,$D31=$D$132,('DR_Contracted Energy'!Q29/'DR_Contracted Energy'!Q$130)*Q$132,'Reduced Energy Gen_UE'!$D31='Reduced Energy Gen_UE'!$D$133,('DR_Contracted Energy'!Q29/'DR_Contracted Energy'!Q$131)*Q$133),0)</f>
        <v>0</v>
      </c>
      <c r="R31" s="166" cm="1">
        <f t="array" ref="R31">IFERROR(_xlfn.IFS($H31="MW",0,$D31=$D$132,('DR_Contracted Energy'!R29/'DR_Contracted Energy'!R$130)*R$132,'Reduced Energy Gen_UE'!$D31='Reduced Energy Gen_UE'!$D$133,('DR_Contracted Energy'!R29/'DR_Contracted Energy'!R$131)*R$133),0)</f>
        <v>0</v>
      </c>
      <c r="S31" s="166" cm="1">
        <f t="array" ref="S31">IFERROR(_xlfn.IFS($H31="MW",0,$D31=$D$132,('DR_Contracted Energy'!S29/'DR_Contracted Energy'!S$130)*S$132,'Reduced Energy Gen_UE'!$D31='Reduced Energy Gen_UE'!$D$133,('DR_Contracted Energy'!S29/'DR_Contracted Energy'!S$131)*S$133),0)</f>
        <v>0</v>
      </c>
      <c r="T31" s="166" cm="1">
        <f t="array" ref="T31">IFERROR(_xlfn.IFS($H31="MW",0,$D31=$D$132,('DR_Contracted Energy'!T29/'DR_Contracted Energy'!T$130)*T$132,'Reduced Energy Gen_UE'!$D31='Reduced Energy Gen_UE'!$D$133,('DR_Contracted Energy'!T29/'DR_Contracted Energy'!T$131)*T$133),0)</f>
        <v>0</v>
      </c>
      <c r="U31" s="166" cm="1">
        <f t="array" ref="U31">IFERROR(_xlfn.IFS($H31="MW",0,$D31=$D$132,('DR_Contracted Energy'!U29/'DR_Contracted Energy'!U$130)*U$132,'Reduced Energy Gen_UE'!$D31='Reduced Energy Gen_UE'!$D$133,('DR_Contracted Energy'!U29/'DR_Contracted Energy'!U$131)*U$133),0)</f>
        <v>0</v>
      </c>
      <c r="V31" s="166" cm="1">
        <f t="array" ref="V31">IFERROR(_xlfn.IFS($H31="MW",0,$D31=$D$132,('DR_Contracted Energy'!V29/'DR_Contracted Energy'!V$130)*V$132,'Reduced Energy Gen_UE'!$D31='Reduced Energy Gen_UE'!$D$133,('DR_Contracted Energy'!V29/'DR_Contracted Energy'!V$131)*V$133),0)</f>
        <v>0</v>
      </c>
      <c r="W31" s="166" cm="1">
        <f t="array" ref="W31">IFERROR(_xlfn.IFS($H31="MW",0,$D31=$D$132,('DR_Contracted Energy'!W29/'DR_Contracted Energy'!W$130)*W$132,'Reduced Energy Gen_UE'!$D31='Reduced Energy Gen_UE'!$D$133,('DR_Contracted Energy'!W29/'DR_Contracted Energy'!W$131)*W$133),0)</f>
        <v>0</v>
      </c>
      <c r="X31" s="166" cm="1">
        <f t="array" ref="X31">IFERROR(_xlfn.IFS($H31="MW",0,$D31=$D$132,('DR_Contracted Energy'!X29/'DR_Contracted Energy'!X$130)*X$132,'Reduced Energy Gen_UE'!$D31='Reduced Energy Gen_UE'!$D$133,('DR_Contracted Energy'!X29/'DR_Contracted Energy'!X$131)*X$133),0)</f>
        <v>0</v>
      </c>
      <c r="Y31" s="166" cm="1">
        <f t="array" ref="Y31">IFERROR(_xlfn.IFS($H31="MW",0,$D31=$D$132,('DR_Contracted Energy'!Y29/'DR_Contracted Energy'!Y$130)*Y$132,'Reduced Energy Gen_UE'!$D31='Reduced Energy Gen_UE'!$D$133,('DR_Contracted Energy'!Y29/'DR_Contracted Energy'!Y$131)*Y$133),0)</f>
        <v>0</v>
      </c>
      <c r="Z31" s="166" cm="1">
        <f t="array" ref="Z31">IFERROR(_xlfn.IFS($H31="MW",0,$D31=$D$132,('DR_Contracted Energy'!Z29/'DR_Contracted Energy'!Z$130)*Z$132,'Reduced Energy Gen_UE'!$D31='Reduced Energy Gen_UE'!$D$133,('DR_Contracted Energy'!Z29/'DR_Contracted Energy'!Z$131)*Z$133),0)</f>
        <v>0</v>
      </c>
      <c r="AA31" s="166" cm="1">
        <f t="array" ref="AA31">IFERROR(_xlfn.IFS($H31="MW",0,$D31=$D$132,('DR_Contracted Energy'!AA29/'DR_Contracted Energy'!AA$130)*AA$132,'Reduced Energy Gen_UE'!$D31='Reduced Energy Gen_UE'!$D$133,('DR_Contracted Energy'!AA29/'DR_Contracted Energy'!AA$131)*AA$133),0)</f>
        <v>0</v>
      </c>
      <c r="AB31" s="166" cm="1">
        <f t="array" ref="AB31">IFERROR(_xlfn.IFS($H31="MW",0,$D31=$D$132,('DR_Contracted Energy'!AB29/'DR_Contracted Energy'!AB$130)*AB$132,'Reduced Energy Gen_UE'!$D31='Reduced Energy Gen_UE'!$D$133,('DR_Contracted Energy'!AB29/'DR_Contracted Energy'!AB$131)*AB$133),0)</f>
        <v>0</v>
      </c>
      <c r="AC31" s="166" cm="1">
        <f t="array" ref="AC31">IFERROR(_xlfn.IFS($H31="MW",0,$D31=$D$132,('DR_Contracted Energy'!AC29/'DR_Contracted Energy'!AC$130)*AC$132,'Reduced Energy Gen_UE'!$D31='Reduced Energy Gen_UE'!$D$133,('DR_Contracted Energy'!AC29/'DR_Contracted Energy'!AC$131)*AC$133),0)</f>
        <v>0</v>
      </c>
      <c r="AD31" s="166"/>
      <c r="AE31" s="16" t="str">
        <f t="shared" si="1"/>
        <v>FALSE</v>
      </c>
    </row>
    <row r="32" spans="3:31" ht="28.8" x14ac:dyDescent="0.3">
      <c r="C32" s="7">
        <f>'C. Details of Existing PSAs'!C27</f>
        <v>11</v>
      </c>
      <c r="D32" s="146" t="str">
        <f>'C. Details of Existing PSAs'!D27</f>
        <v>Distribution Utility 1 (DU1)</v>
      </c>
      <c r="E32" s="146">
        <f>'C. Details of Existing PSAs'!E27</f>
        <v>0</v>
      </c>
      <c r="F32" s="108">
        <f>'C. Details of Existing PSAs'!F27</f>
        <v>0</v>
      </c>
      <c r="G32">
        <f>'C. Details of Existing PSAs'!G27</f>
        <v>0</v>
      </c>
      <c r="H32" s="16" t="str">
        <f>'C. Details of Existing PSAs'!O27</f>
        <v>MW</v>
      </c>
      <c r="I32" s="166" cm="1">
        <f t="array" ref="I32">IFERROR(_xlfn.IFS($H32="MW",0,$D32=$D$132,('DR_Contracted Energy'!I30/'DR_Contracted Energy'!I$130)*I$132,'Reduced Energy Gen_UE'!$D32='Reduced Energy Gen_UE'!$D$133,('DR_Contracted Energy'!I30/'DR_Contracted Energy'!I$131)*I$133),0)</f>
        <v>0</v>
      </c>
      <c r="J32" s="166" cm="1">
        <f t="array" ref="J32">IFERROR(_xlfn.IFS($H32="MW",0,$D32=$D$132,('DR_Contracted Energy'!J30/'DR_Contracted Energy'!J$130)*J$132,'Reduced Energy Gen_UE'!$D32='Reduced Energy Gen_UE'!$D$133,('DR_Contracted Energy'!J30/'DR_Contracted Energy'!J$131)*J$133),0)</f>
        <v>0</v>
      </c>
      <c r="K32" s="166" cm="1">
        <f t="array" ref="K32">IFERROR(_xlfn.IFS($H32="MW",0,$D32=$D$132,('DR_Contracted Energy'!K30/'DR_Contracted Energy'!K$130)*K$132,'Reduced Energy Gen_UE'!$D32='Reduced Energy Gen_UE'!$D$133,('DR_Contracted Energy'!K30/'DR_Contracted Energy'!K$131)*K$133),0)</f>
        <v>0</v>
      </c>
      <c r="L32" s="166" cm="1">
        <f t="array" ref="L32">IFERROR(_xlfn.IFS($H32="MW",0,$D32=$D$132,('DR_Contracted Energy'!L30/'DR_Contracted Energy'!L$130)*L$132,'Reduced Energy Gen_UE'!$D32='Reduced Energy Gen_UE'!$D$133,('DR_Contracted Energy'!L30/'DR_Contracted Energy'!L$131)*L$133),0)</f>
        <v>0</v>
      </c>
      <c r="M32" s="166" cm="1">
        <f t="array" ref="M32">IFERROR(_xlfn.IFS($H32="MW",0,$D32=$D$132,('DR_Contracted Energy'!M30/'DR_Contracted Energy'!M$130)*M$132,'Reduced Energy Gen_UE'!$D32='Reduced Energy Gen_UE'!$D$133,('DR_Contracted Energy'!M30/'DR_Contracted Energy'!M$131)*M$133),0)</f>
        <v>0</v>
      </c>
      <c r="N32" s="166" cm="1">
        <f t="array" ref="N32">IFERROR(_xlfn.IFS($H32="MW",0,$D32=$D$132,('DR_Contracted Energy'!N30/'DR_Contracted Energy'!N$130)*N$132,'Reduced Energy Gen_UE'!$D32='Reduced Energy Gen_UE'!$D$133,('DR_Contracted Energy'!N30/'DR_Contracted Energy'!N$131)*N$133),0)</f>
        <v>0</v>
      </c>
      <c r="O32" s="166" cm="1">
        <f t="array" ref="O32">IFERROR(_xlfn.IFS($H32="MW",0,$D32=$D$132,('DR_Contracted Energy'!O30/'DR_Contracted Energy'!O$130)*O$132,'Reduced Energy Gen_UE'!$D32='Reduced Energy Gen_UE'!$D$133,('DR_Contracted Energy'!O30/'DR_Contracted Energy'!O$131)*O$133),0)</f>
        <v>0</v>
      </c>
      <c r="P32" s="166" cm="1">
        <f t="array" ref="P32">IFERROR(_xlfn.IFS($H32="MW",0,$D32=$D$132,('DR_Contracted Energy'!P30/'DR_Contracted Energy'!P$130)*P$132,'Reduced Energy Gen_UE'!$D32='Reduced Energy Gen_UE'!$D$133,('DR_Contracted Energy'!P30/'DR_Contracted Energy'!P$131)*P$133),0)</f>
        <v>0</v>
      </c>
      <c r="Q32" s="166" cm="1">
        <f t="array" ref="Q32">IFERROR(_xlfn.IFS($H32="MW",0,$D32=$D$132,('DR_Contracted Energy'!Q30/'DR_Contracted Energy'!Q$130)*Q$132,'Reduced Energy Gen_UE'!$D32='Reduced Energy Gen_UE'!$D$133,('DR_Contracted Energy'!Q30/'DR_Contracted Energy'!Q$131)*Q$133),0)</f>
        <v>0</v>
      </c>
      <c r="R32" s="166" cm="1">
        <f t="array" ref="R32">IFERROR(_xlfn.IFS($H32="MW",0,$D32=$D$132,('DR_Contracted Energy'!R30/'DR_Contracted Energy'!R$130)*R$132,'Reduced Energy Gen_UE'!$D32='Reduced Energy Gen_UE'!$D$133,('DR_Contracted Energy'!R30/'DR_Contracted Energy'!R$131)*R$133),0)</f>
        <v>0</v>
      </c>
      <c r="S32" s="166" cm="1">
        <f t="array" ref="S32">IFERROR(_xlfn.IFS($H32="MW",0,$D32=$D$132,('DR_Contracted Energy'!S30/'DR_Contracted Energy'!S$130)*S$132,'Reduced Energy Gen_UE'!$D32='Reduced Energy Gen_UE'!$D$133,('DR_Contracted Energy'!S30/'DR_Contracted Energy'!S$131)*S$133),0)</f>
        <v>0</v>
      </c>
      <c r="T32" s="166" cm="1">
        <f t="array" ref="T32">IFERROR(_xlfn.IFS($H32="MW",0,$D32=$D$132,('DR_Contracted Energy'!T30/'DR_Contracted Energy'!T$130)*T$132,'Reduced Energy Gen_UE'!$D32='Reduced Energy Gen_UE'!$D$133,('DR_Contracted Energy'!T30/'DR_Contracted Energy'!T$131)*T$133),0)</f>
        <v>0</v>
      </c>
      <c r="U32" s="166" cm="1">
        <f t="array" ref="U32">IFERROR(_xlfn.IFS($H32="MW",0,$D32=$D$132,('DR_Contracted Energy'!U30/'DR_Contracted Energy'!U$130)*U$132,'Reduced Energy Gen_UE'!$D32='Reduced Energy Gen_UE'!$D$133,('DR_Contracted Energy'!U30/'DR_Contracted Energy'!U$131)*U$133),0)</f>
        <v>0</v>
      </c>
      <c r="V32" s="166" cm="1">
        <f t="array" ref="V32">IFERROR(_xlfn.IFS($H32="MW",0,$D32=$D$132,('DR_Contracted Energy'!V30/'DR_Contracted Energy'!V$130)*V$132,'Reduced Energy Gen_UE'!$D32='Reduced Energy Gen_UE'!$D$133,('DR_Contracted Energy'!V30/'DR_Contracted Energy'!V$131)*V$133),0)</f>
        <v>0</v>
      </c>
      <c r="W32" s="166" cm="1">
        <f t="array" ref="W32">IFERROR(_xlfn.IFS($H32="MW",0,$D32=$D$132,('DR_Contracted Energy'!W30/'DR_Contracted Energy'!W$130)*W$132,'Reduced Energy Gen_UE'!$D32='Reduced Energy Gen_UE'!$D$133,('DR_Contracted Energy'!W30/'DR_Contracted Energy'!W$131)*W$133),0)</f>
        <v>0</v>
      </c>
      <c r="X32" s="166" cm="1">
        <f t="array" ref="X32">IFERROR(_xlfn.IFS($H32="MW",0,$D32=$D$132,('DR_Contracted Energy'!X30/'DR_Contracted Energy'!X$130)*X$132,'Reduced Energy Gen_UE'!$D32='Reduced Energy Gen_UE'!$D$133,('DR_Contracted Energy'!X30/'DR_Contracted Energy'!X$131)*X$133),0)</f>
        <v>0</v>
      </c>
      <c r="Y32" s="166" cm="1">
        <f t="array" ref="Y32">IFERROR(_xlfn.IFS($H32="MW",0,$D32=$D$132,('DR_Contracted Energy'!Y30/'DR_Contracted Energy'!Y$130)*Y$132,'Reduced Energy Gen_UE'!$D32='Reduced Energy Gen_UE'!$D$133,('DR_Contracted Energy'!Y30/'DR_Contracted Energy'!Y$131)*Y$133),0)</f>
        <v>0</v>
      </c>
      <c r="Z32" s="166" cm="1">
        <f t="array" ref="Z32">IFERROR(_xlfn.IFS($H32="MW",0,$D32=$D$132,('DR_Contracted Energy'!Z30/'DR_Contracted Energy'!Z$130)*Z$132,'Reduced Energy Gen_UE'!$D32='Reduced Energy Gen_UE'!$D$133,('DR_Contracted Energy'!Z30/'DR_Contracted Energy'!Z$131)*Z$133),0)</f>
        <v>0</v>
      </c>
      <c r="AA32" s="166" cm="1">
        <f t="array" ref="AA32">IFERROR(_xlfn.IFS($H32="MW",0,$D32=$D$132,('DR_Contracted Energy'!AA30/'DR_Contracted Energy'!AA$130)*AA$132,'Reduced Energy Gen_UE'!$D32='Reduced Energy Gen_UE'!$D$133,('DR_Contracted Energy'!AA30/'DR_Contracted Energy'!AA$131)*AA$133),0)</f>
        <v>0</v>
      </c>
      <c r="AB32" s="166" cm="1">
        <f t="array" ref="AB32">IFERROR(_xlfn.IFS($H32="MW",0,$D32=$D$132,('DR_Contracted Energy'!AB30/'DR_Contracted Energy'!AB$130)*AB$132,'Reduced Energy Gen_UE'!$D32='Reduced Energy Gen_UE'!$D$133,('DR_Contracted Energy'!AB30/'DR_Contracted Energy'!AB$131)*AB$133),0)</f>
        <v>0</v>
      </c>
      <c r="AC32" s="166" cm="1">
        <f t="array" ref="AC32">IFERROR(_xlfn.IFS($H32="MW",0,$D32=$D$132,('DR_Contracted Energy'!AC30/'DR_Contracted Energy'!AC$130)*AC$132,'Reduced Energy Gen_UE'!$D32='Reduced Energy Gen_UE'!$D$133,('DR_Contracted Energy'!AC30/'DR_Contracted Energy'!AC$131)*AC$133),0)</f>
        <v>0</v>
      </c>
      <c r="AD32" s="166"/>
      <c r="AE32" s="16" t="str">
        <f t="shared" si="1"/>
        <v>FALSE</v>
      </c>
    </row>
    <row r="33" spans="3:31" ht="28.8" x14ac:dyDescent="0.3">
      <c r="C33" s="7">
        <f t="shared" ref="C33:G33" si="11">C32</f>
        <v>11</v>
      </c>
      <c r="D33" s="146" t="str">
        <f t="shared" si="11"/>
        <v>Distribution Utility 1 (DU1)</v>
      </c>
      <c r="E33" s="146">
        <f t="shared" si="11"/>
        <v>0</v>
      </c>
      <c r="F33" s="108">
        <f t="shared" si="11"/>
        <v>0</v>
      </c>
      <c r="G33">
        <f t="shared" si="11"/>
        <v>0</v>
      </c>
      <c r="H33" s="16" t="str">
        <f>'C. Details of Existing PSAs'!O28</f>
        <v>MWh</v>
      </c>
      <c r="I33" s="166" cm="1">
        <f t="array" ref="I33">IFERROR(_xlfn.IFS($H33="MW",0,$D33=$D$132,('DR_Contracted Energy'!I31/'DR_Contracted Energy'!I$130)*I$132,'Reduced Energy Gen_UE'!$D33='Reduced Energy Gen_UE'!$D$133,('DR_Contracted Energy'!I31/'DR_Contracted Energy'!I$131)*I$133),0)</f>
        <v>0</v>
      </c>
      <c r="J33" s="166" cm="1">
        <f t="array" ref="J33">IFERROR(_xlfn.IFS($H33="MW",0,$D33=$D$132,('DR_Contracted Energy'!J31/'DR_Contracted Energy'!J$130)*J$132,'Reduced Energy Gen_UE'!$D33='Reduced Energy Gen_UE'!$D$133,('DR_Contracted Energy'!J31/'DR_Contracted Energy'!J$131)*J$133),0)</f>
        <v>0</v>
      </c>
      <c r="K33" s="166" cm="1">
        <f t="array" ref="K33">IFERROR(_xlfn.IFS($H33="MW",0,$D33=$D$132,('DR_Contracted Energy'!K31/'DR_Contracted Energy'!K$130)*K$132,'Reduced Energy Gen_UE'!$D33='Reduced Energy Gen_UE'!$D$133,('DR_Contracted Energy'!K31/'DR_Contracted Energy'!K$131)*K$133),0)</f>
        <v>0</v>
      </c>
      <c r="L33" s="166" cm="1">
        <f t="array" ref="L33">IFERROR(_xlfn.IFS($H33="MW",0,$D33=$D$132,('DR_Contracted Energy'!L31/'DR_Contracted Energy'!L$130)*L$132,'Reduced Energy Gen_UE'!$D33='Reduced Energy Gen_UE'!$D$133,('DR_Contracted Energy'!L31/'DR_Contracted Energy'!L$131)*L$133),0)</f>
        <v>0</v>
      </c>
      <c r="M33" s="166" cm="1">
        <f t="array" ref="M33">IFERROR(_xlfn.IFS($H33="MW",0,$D33=$D$132,('DR_Contracted Energy'!M31/'DR_Contracted Energy'!M$130)*M$132,'Reduced Energy Gen_UE'!$D33='Reduced Energy Gen_UE'!$D$133,('DR_Contracted Energy'!M31/'DR_Contracted Energy'!M$131)*M$133),0)</f>
        <v>0</v>
      </c>
      <c r="N33" s="166" cm="1">
        <f t="array" ref="N33">IFERROR(_xlfn.IFS($H33="MW",0,$D33=$D$132,('DR_Contracted Energy'!N31/'DR_Contracted Energy'!N$130)*N$132,'Reduced Energy Gen_UE'!$D33='Reduced Energy Gen_UE'!$D$133,('DR_Contracted Energy'!N31/'DR_Contracted Energy'!N$131)*N$133),0)</f>
        <v>0</v>
      </c>
      <c r="O33" s="166" cm="1">
        <f t="array" ref="O33">IFERROR(_xlfn.IFS($H33="MW",0,$D33=$D$132,('DR_Contracted Energy'!O31/'DR_Contracted Energy'!O$130)*O$132,'Reduced Energy Gen_UE'!$D33='Reduced Energy Gen_UE'!$D$133,('DR_Contracted Energy'!O31/'DR_Contracted Energy'!O$131)*O$133),0)</f>
        <v>0</v>
      </c>
      <c r="P33" s="166" cm="1">
        <f t="array" ref="P33">IFERROR(_xlfn.IFS($H33="MW",0,$D33=$D$132,('DR_Contracted Energy'!P31/'DR_Contracted Energy'!P$130)*P$132,'Reduced Energy Gen_UE'!$D33='Reduced Energy Gen_UE'!$D$133,('DR_Contracted Energy'!P31/'DR_Contracted Energy'!P$131)*P$133),0)</f>
        <v>0</v>
      </c>
      <c r="Q33" s="166" cm="1">
        <f t="array" ref="Q33">IFERROR(_xlfn.IFS($H33="MW",0,$D33=$D$132,('DR_Contracted Energy'!Q31/'DR_Contracted Energy'!Q$130)*Q$132,'Reduced Energy Gen_UE'!$D33='Reduced Energy Gen_UE'!$D$133,('DR_Contracted Energy'!Q31/'DR_Contracted Energy'!Q$131)*Q$133),0)</f>
        <v>0</v>
      </c>
      <c r="R33" s="166" cm="1">
        <f t="array" ref="R33">IFERROR(_xlfn.IFS($H33="MW",0,$D33=$D$132,('DR_Contracted Energy'!R31/'DR_Contracted Energy'!R$130)*R$132,'Reduced Energy Gen_UE'!$D33='Reduced Energy Gen_UE'!$D$133,('DR_Contracted Energy'!R31/'DR_Contracted Energy'!R$131)*R$133),0)</f>
        <v>0</v>
      </c>
      <c r="S33" s="166" cm="1">
        <f t="array" ref="S33">IFERROR(_xlfn.IFS($H33="MW",0,$D33=$D$132,('DR_Contracted Energy'!S31/'DR_Contracted Energy'!S$130)*S$132,'Reduced Energy Gen_UE'!$D33='Reduced Energy Gen_UE'!$D$133,('DR_Contracted Energy'!S31/'DR_Contracted Energy'!S$131)*S$133),0)</f>
        <v>0</v>
      </c>
      <c r="T33" s="166" cm="1">
        <f t="array" ref="T33">IFERROR(_xlfn.IFS($H33="MW",0,$D33=$D$132,('DR_Contracted Energy'!T31/'DR_Contracted Energy'!T$130)*T$132,'Reduced Energy Gen_UE'!$D33='Reduced Energy Gen_UE'!$D$133,('DR_Contracted Energy'!T31/'DR_Contracted Energy'!T$131)*T$133),0)</f>
        <v>0</v>
      </c>
      <c r="U33" s="166" cm="1">
        <f t="array" ref="U33">IFERROR(_xlfn.IFS($H33="MW",0,$D33=$D$132,('DR_Contracted Energy'!U31/'DR_Contracted Energy'!U$130)*U$132,'Reduced Energy Gen_UE'!$D33='Reduced Energy Gen_UE'!$D$133,('DR_Contracted Energy'!U31/'DR_Contracted Energy'!U$131)*U$133),0)</f>
        <v>0</v>
      </c>
      <c r="V33" s="166" cm="1">
        <f t="array" ref="V33">IFERROR(_xlfn.IFS($H33="MW",0,$D33=$D$132,('DR_Contracted Energy'!V31/'DR_Contracted Energy'!V$130)*V$132,'Reduced Energy Gen_UE'!$D33='Reduced Energy Gen_UE'!$D$133,('DR_Contracted Energy'!V31/'DR_Contracted Energy'!V$131)*V$133),0)</f>
        <v>0</v>
      </c>
      <c r="W33" s="166" cm="1">
        <f t="array" ref="W33">IFERROR(_xlfn.IFS($H33="MW",0,$D33=$D$132,('DR_Contracted Energy'!W31/'DR_Contracted Energy'!W$130)*W$132,'Reduced Energy Gen_UE'!$D33='Reduced Energy Gen_UE'!$D$133,('DR_Contracted Energy'!W31/'DR_Contracted Energy'!W$131)*W$133),0)</f>
        <v>0</v>
      </c>
      <c r="X33" s="166" cm="1">
        <f t="array" ref="X33">IFERROR(_xlfn.IFS($H33="MW",0,$D33=$D$132,('DR_Contracted Energy'!X31/'DR_Contracted Energy'!X$130)*X$132,'Reduced Energy Gen_UE'!$D33='Reduced Energy Gen_UE'!$D$133,('DR_Contracted Energy'!X31/'DR_Contracted Energy'!X$131)*X$133),0)</f>
        <v>0</v>
      </c>
      <c r="Y33" s="166" cm="1">
        <f t="array" ref="Y33">IFERROR(_xlfn.IFS($H33="MW",0,$D33=$D$132,('DR_Contracted Energy'!Y31/'DR_Contracted Energy'!Y$130)*Y$132,'Reduced Energy Gen_UE'!$D33='Reduced Energy Gen_UE'!$D$133,('DR_Contracted Energy'!Y31/'DR_Contracted Energy'!Y$131)*Y$133),0)</f>
        <v>0</v>
      </c>
      <c r="Z33" s="166" cm="1">
        <f t="array" ref="Z33">IFERROR(_xlfn.IFS($H33="MW",0,$D33=$D$132,('DR_Contracted Energy'!Z31/'DR_Contracted Energy'!Z$130)*Z$132,'Reduced Energy Gen_UE'!$D33='Reduced Energy Gen_UE'!$D$133,('DR_Contracted Energy'!Z31/'DR_Contracted Energy'!Z$131)*Z$133),0)</f>
        <v>0</v>
      </c>
      <c r="AA33" s="166" cm="1">
        <f t="array" ref="AA33">IFERROR(_xlfn.IFS($H33="MW",0,$D33=$D$132,('DR_Contracted Energy'!AA31/'DR_Contracted Energy'!AA$130)*AA$132,'Reduced Energy Gen_UE'!$D33='Reduced Energy Gen_UE'!$D$133,('DR_Contracted Energy'!AA31/'DR_Contracted Energy'!AA$131)*AA$133),0)</f>
        <v>0</v>
      </c>
      <c r="AB33" s="166" cm="1">
        <f t="array" ref="AB33">IFERROR(_xlfn.IFS($H33="MW",0,$D33=$D$132,('DR_Contracted Energy'!AB31/'DR_Contracted Energy'!AB$130)*AB$132,'Reduced Energy Gen_UE'!$D33='Reduced Energy Gen_UE'!$D$133,('DR_Contracted Energy'!AB31/'DR_Contracted Energy'!AB$131)*AB$133),0)</f>
        <v>0</v>
      </c>
      <c r="AC33" s="166" cm="1">
        <f t="array" ref="AC33">IFERROR(_xlfn.IFS($H33="MW",0,$D33=$D$132,('DR_Contracted Energy'!AC31/'DR_Contracted Energy'!AC$130)*AC$132,'Reduced Energy Gen_UE'!$D33='Reduced Energy Gen_UE'!$D$133,('DR_Contracted Energy'!AC31/'DR_Contracted Energy'!AC$131)*AC$133),0)</f>
        <v>0</v>
      </c>
      <c r="AD33" s="166"/>
      <c r="AE33" s="16" t="str">
        <f t="shared" si="1"/>
        <v>FALSE</v>
      </c>
    </row>
    <row r="34" spans="3:31" ht="28.8" x14ac:dyDescent="0.3">
      <c r="C34" s="7">
        <f>'C. Details of Existing PSAs'!C29</f>
        <v>12</v>
      </c>
      <c r="D34" s="146" t="str">
        <f>'C. Details of Existing PSAs'!D29</f>
        <v>Distribution Utility 1 (DU1)</v>
      </c>
      <c r="E34" s="146">
        <f>'C. Details of Existing PSAs'!E29</f>
        <v>0</v>
      </c>
      <c r="F34" s="108">
        <f>'C. Details of Existing PSAs'!F29</f>
        <v>0</v>
      </c>
      <c r="G34">
        <f>'C. Details of Existing PSAs'!G29</f>
        <v>0</v>
      </c>
      <c r="H34" s="16" t="str">
        <f>'C. Details of Existing PSAs'!O29</f>
        <v>MW</v>
      </c>
      <c r="I34" s="166" cm="1">
        <f t="array" ref="I34">IFERROR(_xlfn.IFS($H34="MW",0,$D34=$D$132,('DR_Contracted Energy'!I32/'DR_Contracted Energy'!I$130)*I$132,'Reduced Energy Gen_UE'!$D34='Reduced Energy Gen_UE'!$D$133,('DR_Contracted Energy'!I32/'DR_Contracted Energy'!I$131)*I$133),0)</f>
        <v>0</v>
      </c>
      <c r="J34" s="166" cm="1">
        <f t="array" ref="J34">IFERROR(_xlfn.IFS($H34="MW",0,$D34=$D$132,('DR_Contracted Energy'!J32/'DR_Contracted Energy'!J$130)*J$132,'Reduced Energy Gen_UE'!$D34='Reduced Energy Gen_UE'!$D$133,('DR_Contracted Energy'!J32/'DR_Contracted Energy'!J$131)*J$133),0)</f>
        <v>0</v>
      </c>
      <c r="K34" s="166" cm="1">
        <f t="array" ref="K34">IFERROR(_xlfn.IFS($H34="MW",0,$D34=$D$132,('DR_Contracted Energy'!K32/'DR_Contracted Energy'!K$130)*K$132,'Reduced Energy Gen_UE'!$D34='Reduced Energy Gen_UE'!$D$133,('DR_Contracted Energy'!K32/'DR_Contracted Energy'!K$131)*K$133),0)</f>
        <v>0</v>
      </c>
      <c r="L34" s="166" cm="1">
        <f t="array" ref="L34">IFERROR(_xlfn.IFS($H34="MW",0,$D34=$D$132,('DR_Contracted Energy'!L32/'DR_Contracted Energy'!L$130)*L$132,'Reduced Energy Gen_UE'!$D34='Reduced Energy Gen_UE'!$D$133,('DR_Contracted Energy'!L32/'DR_Contracted Energy'!L$131)*L$133),0)</f>
        <v>0</v>
      </c>
      <c r="M34" s="166" cm="1">
        <f t="array" ref="M34">IFERROR(_xlfn.IFS($H34="MW",0,$D34=$D$132,('DR_Contracted Energy'!M32/'DR_Contracted Energy'!M$130)*M$132,'Reduced Energy Gen_UE'!$D34='Reduced Energy Gen_UE'!$D$133,('DR_Contracted Energy'!M32/'DR_Contracted Energy'!M$131)*M$133),0)</f>
        <v>0</v>
      </c>
      <c r="N34" s="166" cm="1">
        <f t="array" ref="N34">IFERROR(_xlfn.IFS($H34="MW",0,$D34=$D$132,('DR_Contracted Energy'!N32/'DR_Contracted Energy'!N$130)*N$132,'Reduced Energy Gen_UE'!$D34='Reduced Energy Gen_UE'!$D$133,('DR_Contracted Energy'!N32/'DR_Contracted Energy'!N$131)*N$133),0)</f>
        <v>0</v>
      </c>
      <c r="O34" s="166" cm="1">
        <f t="array" ref="O34">IFERROR(_xlfn.IFS($H34="MW",0,$D34=$D$132,('DR_Contracted Energy'!O32/'DR_Contracted Energy'!O$130)*O$132,'Reduced Energy Gen_UE'!$D34='Reduced Energy Gen_UE'!$D$133,('DR_Contracted Energy'!O32/'DR_Contracted Energy'!O$131)*O$133),0)</f>
        <v>0</v>
      </c>
      <c r="P34" s="166" cm="1">
        <f t="array" ref="P34">IFERROR(_xlfn.IFS($H34="MW",0,$D34=$D$132,('DR_Contracted Energy'!P32/'DR_Contracted Energy'!P$130)*P$132,'Reduced Energy Gen_UE'!$D34='Reduced Energy Gen_UE'!$D$133,('DR_Contracted Energy'!P32/'DR_Contracted Energy'!P$131)*P$133),0)</f>
        <v>0</v>
      </c>
      <c r="Q34" s="166" cm="1">
        <f t="array" ref="Q34">IFERROR(_xlfn.IFS($H34="MW",0,$D34=$D$132,('DR_Contracted Energy'!Q32/'DR_Contracted Energy'!Q$130)*Q$132,'Reduced Energy Gen_UE'!$D34='Reduced Energy Gen_UE'!$D$133,('DR_Contracted Energy'!Q32/'DR_Contracted Energy'!Q$131)*Q$133),0)</f>
        <v>0</v>
      </c>
      <c r="R34" s="166" cm="1">
        <f t="array" ref="R34">IFERROR(_xlfn.IFS($H34="MW",0,$D34=$D$132,('DR_Contracted Energy'!R32/'DR_Contracted Energy'!R$130)*R$132,'Reduced Energy Gen_UE'!$D34='Reduced Energy Gen_UE'!$D$133,('DR_Contracted Energy'!R32/'DR_Contracted Energy'!R$131)*R$133),0)</f>
        <v>0</v>
      </c>
      <c r="S34" s="166" cm="1">
        <f t="array" ref="S34">IFERROR(_xlfn.IFS($H34="MW",0,$D34=$D$132,('DR_Contracted Energy'!S32/'DR_Contracted Energy'!S$130)*S$132,'Reduced Energy Gen_UE'!$D34='Reduced Energy Gen_UE'!$D$133,('DR_Contracted Energy'!S32/'DR_Contracted Energy'!S$131)*S$133),0)</f>
        <v>0</v>
      </c>
      <c r="T34" s="166" cm="1">
        <f t="array" ref="T34">IFERROR(_xlfn.IFS($H34="MW",0,$D34=$D$132,('DR_Contracted Energy'!T32/'DR_Contracted Energy'!T$130)*T$132,'Reduced Energy Gen_UE'!$D34='Reduced Energy Gen_UE'!$D$133,('DR_Contracted Energy'!T32/'DR_Contracted Energy'!T$131)*T$133),0)</f>
        <v>0</v>
      </c>
      <c r="U34" s="166" cm="1">
        <f t="array" ref="U34">IFERROR(_xlfn.IFS($H34="MW",0,$D34=$D$132,('DR_Contracted Energy'!U32/'DR_Contracted Energy'!U$130)*U$132,'Reduced Energy Gen_UE'!$D34='Reduced Energy Gen_UE'!$D$133,('DR_Contracted Energy'!U32/'DR_Contracted Energy'!U$131)*U$133),0)</f>
        <v>0</v>
      </c>
      <c r="V34" s="166" cm="1">
        <f t="array" ref="V34">IFERROR(_xlfn.IFS($H34="MW",0,$D34=$D$132,('DR_Contracted Energy'!V32/'DR_Contracted Energy'!V$130)*V$132,'Reduced Energy Gen_UE'!$D34='Reduced Energy Gen_UE'!$D$133,('DR_Contracted Energy'!V32/'DR_Contracted Energy'!V$131)*V$133),0)</f>
        <v>0</v>
      </c>
      <c r="W34" s="166" cm="1">
        <f t="array" ref="W34">IFERROR(_xlfn.IFS($H34="MW",0,$D34=$D$132,('DR_Contracted Energy'!W32/'DR_Contracted Energy'!W$130)*W$132,'Reduced Energy Gen_UE'!$D34='Reduced Energy Gen_UE'!$D$133,('DR_Contracted Energy'!W32/'DR_Contracted Energy'!W$131)*W$133),0)</f>
        <v>0</v>
      </c>
      <c r="X34" s="166" cm="1">
        <f t="array" ref="X34">IFERROR(_xlfn.IFS($H34="MW",0,$D34=$D$132,('DR_Contracted Energy'!X32/'DR_Contracted Energy'!X$130)*X$132,'Reduced Energy Gen_UE'!$D34='Reduced Energy Gen_UE'!$D$133,('DR_Contracted Energy'!X32/'DR_Contracted Energy'!X$131)*X$133),0)</f>
        <v>0</v>
      </c>
      <c r="Y34" s="166" cm="1">
        <f t="array" ref="Y34">IFERROR(_xlfn.IFS($H34="MW",0,$D34=$D$132,('DR_Contracted Energy'!Y32/'DR_Contracted Energy'!Y$130)*Y$132,'Reduced Energy Gen_UE'!$D34='Reduced Energy Gen_UE'!$D$133,('DR_Contracted Energy'!Y32/'DR_Contracted Energy'!Y$131)*Y$133),0)</f>
        <v>0</v>
      </c>
      <c r="Z34" s="166" cm="1">
        <f t="array" ref="Z34">IFERROR(_xlfn.IFS($H34="MW",0,$D34=$D$132,('DR_Contracted Energy'!Z32/'DR_Contracted Energy'!Z$130)*Z$132,'Reduced Energy Gen_UE'!$D34='Reduced Energy Gen_UE'!$D$133,('DR_Contracted Energy'!Z32/'DR_Contracted Energy'!Z$131)*Z$133),0)</f>
        <v>0</v>
      </c>
      <c r="AA34" s="166" cm="1">
        <f t="array" ref="AA34">IFERROR(_xlfn.IFS($H34="MW",0,$D34=$D$132,('DR_Contracted Energy'!AA32/'DR_Contracted Energy'!AA$130)*AA$132,'Reduced Energy Gen_UE'!$D34='Reduced Energy Gen_UE'!$D$133,('DR_Contracted Energy'!AA32/'DR_Contracted Energy'!AA$131)*AA$133),0)</f>
        <v>0</v>
      </c>
      <c r="AB34" s="166" cm="1">
        <f t="array" ref="AB34">IFERROR(_xlfn.IFS($H34="MW",0,$D34=$D$132,('DR_Contracted Energy'!AB32/'DR_Contracted Energy'!AB$130)*AB$132,'Reduced Energy Gen_UE'!$D34='Reduced Energy Gen_UE'!$D$133,('DR_Contracted Energy'!AB32/'DR_Contracted Energy'!AB$131)*AB$133),0)</f>
        <v>0</v>
      </c>
      <c r="AC34" s="166" cm="1">
        <f t="array" ref="AC34">IFERROR(_xlfn.IFS($H34="MW",0,$D34=$D$132,('DR_Contracted Energy'!AC32/'DR_Contracted Energy'!AC$130)*AC$132,'Reduced Energy Gen_UE'!$D34='Reduced Energy Gen_UE'!$D$133,('DR_Contracted Energy'!AC32/'DR_Contracted Energy'!AC$131)*AC$133),0)</f>
        <v>0</v>
      </c>
      <c r="AD34" s="166"/>
      <c r="AE34" s="16" t="str">
        <f t="shared" si="1"/>
        <v>FALSE</v>
      </c>
    </row>
    <row r="35" spans="3:31" ht="28.8" x14ac:dyDescent="0.3">
      <c r="C35" s="7">
        <f t="shared" ref="C35:G35" si="12">C34</f>
        <v>12</v>
      </c>
      <c r="D35" s="146" t="str">
        <f t="shared" si="12"/>
        <v>Distribution Utility 1 (DU1)</v>
      </c>
      <c r="E35" s="146">
        <f t="shared" si="12"/>
        <v>0</v>
      </c>
      <c r="F35" s="108">
        <f t="shared" si="12"/>
        <v>0</v>
      </c>
      <c r="G35">
        <f t="shared" si="12"/>
        <v>0</v>
      </c>
      <c r="H35" s="16" t="str">
        <f>'C. Details of Existing PSAs'!O30</f>
        <v>MWh</v>
      </c>
      <c r="I35" s="166" cm="1">
        <f t="array" ref="I35">IFERROR(_xlfn.IFS($H35="MW",0,$D35=$D$132,('DR_Contracted Energy'!I33/'DR_Contracted Energy'!I$130)*I$132,'Reduced Energy Gen_UE'!$D35='Reduced Energy Gen_UE'!$D$133,('DR_Contracted Energy'!I33/'DR_Contracted Energy'!I$131)*I$133),0)</f>
        <v>0</v>
      </c>
      <c r="J35" s="166" cm="1">
        <f t="array" ref="J35">IFERROR(_xlfn.IFS($H35="MW",0,$D35=$D$132,('DR_Contracted Energy'!J33/'DR_Contracted Energy'!J$130)*J$132,'Reduced Energy Gen_UE'!$D35='Reduced Energy Gen_UE'!$D$133,('DR_Contracted Energy'!J33/'DR_Contracted Energy'!J$131)*J$133),0)</f>
        <v>0</v>
      </c>
      <c r="K35" s="166" cm="1">
        <f t="array" ref="K35">IFERROR(_xlfn.IFS($H35="MW",0,$D35=$D$132,('DR_Contracted Energy'!K33/'DR_Contracted Energy'!K$130)*K$132,'Reduced Energy Gen_UE'!$D35='Reduced Energy Gen_UE'!$D$133,('DR_Contracted Energy'!K33/'DR_Contracted Energy'!K$131)*K$133),0)</f>
        <v>0</v>
      </c>
      <c r="L35" s="166" cm="1">
        <f t="array" ref="L35">IFERROR(_xlfn.IFS($H35="MW",0,$D35=$D$132,('DR_Contracted Energy'!L33/'DR_Contracted Energy'!L$130)*L$132,'Reduced Energy Gen_UE'!$D35='Reduced Energy Gen_UE'!$D$133,('DR_Contracted Energy'!L33/'DR_Contracted Energy'!L$131)*L$133),0)</f>
        <v>0</v>
      </c>
      <c r="M35" s="166" cm="1">
        <f t="array" ref="M35">IFERROR(_xlfn.IFS($H35="MW",0,$D35=$D$132,('DR_Contracted Energy'!M33/'DR_Contracted Energy'!M$130)*M$132,'Reduced Energy Gen_UE'!$D35='Reduced Energy Gen_UE'!$D$133,('DR_Contracted Energy'!M33/'DR_Contracted Energy'!M$131)*M$133),0)</f>
        <v>0</v>
      </c>
      <c r="N35" s="166" cm="1">
        <f t="array" ref="N35">IFERROR(_xlfn.IFS($H35="MW",0,$D35=$D$132,('DR_Contracted Energy'!N33/'DR_Contracted Energy'!N$130)*N$132,'Reduced Energy Gen_UE'!$D35='Reduced Energy Gen_UE'!$D$133,('DR_Contracted Energy'!N33/'DR_Contracted Energy'!N$131)*N$133),0)</f>
        <v>0</v>
      </c>
      <c r="O35" s="166" cm="1">
        <f t="array" ref="O35">IFERROR(_xlfn.IFS($H35="MW",0,$D35=$D$132,('DR_Contracted Energy'!O33/'DR_Contracted Energy'!O$130)*O$132,'Reduced Energy Gen_UE'!$D35='Reduced Energy Gen_UE'!$D$133,('DR_Contracted Energy'!O33/'DR_Contracted Energy'!O$131)*O$133),0)</f>
        <v>0</v>
      </c>
      <c r="P35" s="166" cm="1">
        <f t="array" ref="P35">IFERROR(_xlfn.IFS($H35="MW",0,$D35=$D$132,('DR_Contracted Energy'!P33/'DR_Contracted Energy'!P$130)*P$132,'Reduced Energy Gen_UE'!$D35='Reduced Energy Gen_UE'!$D$133,('DR_Contracted Energy'!P33/'DR_Contracted Energy'!P$131)*P$133),0)</f>
        <v>0</v>
      </c>
      <c r="Q35" s="166" cm="1">
        <f t="array" ref="Q35">IFERROR(_xlfn.IFS($H35="MW",0,$D35=$D$132,('DR_Contracted Energy'!Q33/'DR_Contracted Energy'!Q$130)*Q$132,'Reduced Energy Gen_UE'!$D35='Reduced Energy Gen_UE'!$D$133,('DR_Contracted Energy'!Q33/'DR_Contracted Energy'!Q$131)*Q$133),0)</f>
        <v>0</v>
      </c>
      <c r="R35" s="166" cm="1">
        <f t="array" ref="R35">IFERROR(_xlfn.IFS($H35="MW",0,$D35=$D$132,('DR_Contracted Energy'!R33/'DR_Contracted Energy'!R$130)*R$132,'Reduced Energy Gen_UE'!$D35='Reduced Energy Gen_UE'!$D$133,('DR_Contracted Energy'!R33/'DR_Contracted Energy'!R$131)*R$133),0)</f>
        <v>0</v>
      </c>
      <c r="S35" s="166" cm="1">
        <f t="array" ref="S35">IFERROR(_xlfn.IFS($H35="MW",0,$D35=$D$132,('DR_Contracted Energy'!S33/'DR_Contracted Energy'!S$130)*S$132,'Reduced Energy Gen_UE'!$D35='Reduced Energy Gen_UE'!$D$133,('DR_Contracted Energy'!S33/'DR_Contracted Energy'!S$131)*S$133),0)</f>
        <v>0</v>
      </c>
      <c r="T35" s="166" cm="1">
        <f t="array" ref="T35">IFERROR(_xlfn.IFS($H35="MW",0,$D35=$D$132,('DR_Contracted Energy'!T33/'DR_Contracted Energy'!T$130)*T$132,'Reduced Energy Gen_UE'!$D35='Reduced Energy Gen_UE'!$D$133,('DR_Contracted Energy'!T33/'DR_Contracted Energy'!T$131)*T$133),0)</f>
        <v>0</v>
      </c>
      <c r="U35" s="166" cm="1">
        <f t="array" ref="U35">IFERROR(_xlfn.IFS($H35="MW",0,$D35=$D$132,('DR_Contracted Energy'!U33/'DR_Contracted Energy'!U$130)*U$132,'Reduced Energy Gen_UE'!$D35='Reduced Energy Gen_UE'!$D$133,('DR_Contracted Energy'!U33/'DR_Contracted Energy'!U$131)*U$133),0)</f>
        <v>0</v>
      </c>
      <c r="V35" s="166" cm="1">
        <f t="array" ref="V35">IFERROR(_xlfn.IFS($H35="MW",0,$D35=$D$132,('DR_Contracted Energy'!V33/'DR_Contracted Energy'!V$130)*V$132,'Reduced Energy Gen_UE'!$D35='Reduced Energy Gen_UE'!$D$133,('DR_Contracted Energy'!V33/'DR_Contracted Energy'!V$131)*V$133),0)</f>
        <v>0</v>
      </c>
      <c r="W35" s="166" cm="1">
        <f t="array" ref="W35">IFERROR(_xlfn.IFS($H35="MW",0,$D35=$D$132,('DR_Contracted Energy'!W33/'DR_Contracted Energy'!W$130)*W$132,'Reduced Energy Gen_UE'!$D35='Reduced Energy Gen_UE'!$D$133,('DR_Contracted Energy'!W33/'DR_Contracted Energy'!W$131)*W$133),0)</f>
        <v>0</v>
      </c>
      <c r="X35" s="166" cm="1">
        <f t="array" ref="X35">IFERROR(_xlfn.IFS($H35="MW",0,$D35=$D$132,('DR_Contracted Energy'!X33/'DR_Contracted Energy'!X$130)*X$132,'Reduced Energy Gen_UE'!$D35='Reduced Energy Gen_UE'!$D$133,('DR_Contracted Energy'!X33/'DR_Contracted Energy'!X$131)*X$133),0)</f>
        <v>0</v>
      </c>
      <c r="Y35" s="166" cm="1">
        <f t="array" ref="Y35">IFERROR(_xlfn.IFS($H35="MW",0,$D35=$D$132,('DR_Contracted Energy'!Y33/'DR_Contracted Energy'!Y$130)*Y$132,'Reduced Energy Gen_UE'!$D35='Reduced Energy Gen_UE'!$D$133,('DR_Contracted Energy'!Y33/'DR_Contracted Energy'!Y$131)*Y$133),0)</f>
        <v>0</v>
      </c>
      <c r="Z35" s="166" cm="1">
        <f t="array" ref="Z35">IFERROR(_xlfn.IFS($H35="MW",0,$D35=$D$132,('DR_Contracted Energy'!Z33/'DR_Contracted Energy'!Z$130)*Z$132,'Reduced Energy Gen_UE'!$D35='Reduced Energy Gen_UE'!$D$133,('DR_Contracted Energy'!Z33/'DR_Contracted Energy'!Z$131)*Z$133),0)</f>
        <v>0</v>
      </c>
      <c r="AA35" s="166" cm="1">
        <f t="array" ref="AA35">IFERROR(_xlfn.IFS($H35="MW",0,$D35=$D$132,('DR_Contracted Energy'!AA33/'DR_Contracted Energy'!AA$130)*AA$132,'Reduced Energy Gen_UE'!$D35='Reduced Energy Gen_UE'!$D$133,('DR_Contracted Energy'!AA33/'DR_Contracted Energy'!AA$131)*AA$133),0)</f>
        <v>0</v>
      </c>
      <c r="AB35" s="166" cm="1">
        <f t="array" ref="AB35">IFERROR(_xlfn.IFS($H35="MW",0,$D35=$D$132,('DR_Contracted Energy'!AB33/'DR_Contracted Energy'!AB$130)*AB$132,'Reduced Energy Gen_UE'!$D35='Reduced Energy Gen_UE'!$D$133,('DR_Contracted Energy'!AB33/'DR_Contracted Energy'!AB$131)*AB$133),0)</f>
        <v>0</v>
      </c>
      <c r="AC35" s="166" cm="1">
        <f t="array" ref="AC35">IFERROR(_xlfn.IFS($H35="MW",0,$D35=$D$132,('DR_Contracted Energy'!AC33/'DR_Contracted Energy'!AC$130)*AC$132,'Reduced Energy Gen_UE'!$D35='Reduced Energy Gen_UE'!$D$133,('DR_Contracted Energy'!AC33/'DR_Contracted Energy'!AC$131)*AC$133),0)</f>
        <v>0</v>
      </c>
      <c r="AD35" s="166"/>
      <c r="AE35" s="16" t="str">
        <f t="shared" si="1"/>
        <v>FALSE</v>
      </c>
    </row>
    <row r="36" spans="3:31" ht="28.8" x14ac:dyDescent="0.3">
      <c r="C36" s="7">
        <f>'C. Details of Existing PSAs'!C31</f>
        <v>13</v>
      </c>
      <c r="D36" s="146" t="str">
        <f>'C. Details of Existing PSAs'!D31</f>
        <v>Distribution Utility 1 (DU1)</v>
      </c>
      <c r="E36" s="146">
        <f>'C. Details of Existing PSAs'!E31</f>
        <v>0</v>
      </c>
      <c r="F36" s="108">
        <f>'C. Details of Existing PSAs'!F31</f>
        <v>0</v>
      </c>
      <c r="G36">
        <f>'C. Details of Existing PSAs'!G31</f>
        <v>0</v>
      </c>
      <c r="H36" s="16" t="str">
        <f>'C. Details of Existing PSAs'!O31</f>
        <v>MW</v>
      </c>
      <c r="I36" s="166" cm="1">
        <f t="array" ref="I36">IFERROR(_xlfn.IFS($H36="MW",0,$D36=$D$132,('DR_Contracted Energy'!I34/'DR_Contracted Energy'!I$130)*I$132,'Reduced Energy Gen_UE'!$D36='Reduced Energy Gen_UE'!$D$133,('DR_Contracted Energy'!I34/'DR_Contracted Energy'!I$131)*I$133),0)</f>
        <v>0</v>
      </c>
      <c r="J36" s="166" cm="1">
        <f t="array" ref="J36">IFERROR(_xlfn.IFS($H36="MW",0,$D36=$D$132,('DR_Contracted Energy'!J34/'DR_Contracted Energy'!J$130)*J$132,'Reduced Energy Gen_UE'!$D36='Reduced Energy Gen_UE'!$D$133,('DR_Contracted Energy'!J34/'DR_Contracted Energy'!J$131)*J$133),0)</f>
        <v>0</v>
      </c>
      <c r="K36" s="166" cm="1">
        <f t="array" ref="K36">IFERROR(_xlfn.IFS($H36="MW",0,$D36=$D$132,('DR_Contracted Energy'!K34/'DR_Contracted Energy'!K$130)*K$132,'Reduced Energy Gen_UE'!$D36='Reduced Energy Gen_UE'!$D$133,('DR_Contracted Energy'!K34/'DR_Contracted Energy'!K$131)*K$133),0)</f>
        <v>0</v>
      </c>
      <c r="L36" s="166" cm="1">
        <f t="array" ref="L36">IFERROR(_xlfn.IFS($H36="MW",0,$D36=$D$132,('DR_Contracted Energy'!L34/'DR_Contracted Energy'!L$130)*L$132,'Reduced Energy Gen_UE'!$D36='Reduced Energy Gen_UE'!$D$133,('DR_Contracted Energy'!L34/'DR_Contracted Energy'!L$131)*L$133),0)</f>
        <v>0</v>
      </c>
      <c r="M36" s="166" cm="1">
        <f t="array" ref="M36">IFERROR(_xlfn.IFS($H36="MW",0,$D36=$D$132,('DR_Contracted Energy'!M34/'DR_Contracted Energy'!M$130)*M$132,'Reduced Energy Gen_UE'!$D36='Reduced Energy Gen_UE'!$D$133,('DR_Contracted Energy'!M34/'DR_Contracted Energy'!M$131)*M$133),0)</f>
        <v>0</v>
      </c>
      <c r="N36" s="166" cm="1">
        <f t="array" ref="N36">IFERROR(_xlfn.IFS($H36="MW",0,$D36=$D$132,('DR_Contracted Energy'!N34/'DR_Contracted Energy'!N$130)*N$132,'Reduced Energy Gen_UE'!$D36='Reduced Energy Gen_UE'!$D$133,('DR_Contracted Energy'!N34/'DR_Contracted Energy'!N$131)*N$133),0)</f>
        <v>0</v>
      </c>
      <c r="O36" s="166" cm="1">
        <f t="array" ref="O36">IFERROR(_xlfn.IFS($H36="MW",0,$D36=$D$132,('DR_Contracted Energy'!O34/'DR_Contracted Energy'!O$130)*O$132,'Reduced Energy Gen_UE'!$D36='Reduced Energy Gen_UE'!$D$133,('DR_Contracted Energy'!O34/'DR_Contracted Energy'!O$131)*O$133),0)</f>
        <v>0</v>
      </c>
      <c r="P36" s="166" cm="1">
        <f t="array" ref="P36">IFERROR(_xlfn.IFS($H36="MW",0,$D36=$D$132,('DR_Contracted Energy'!P34/'DR_Contracted Energy'!P$130)*P$132,'Reduced Energy Gen_UE'!$D36='Reduced Energy Gen_UE'!$D$133,('DR_Contracted Energy'!P34/'DR_Contracted Energy'!P$131)*P$133),0)</f>
        <v>0</v>
      </c>
      <c r="Q36" s="166" cm="1">
        <f t="array" ref="Q36">IFERROR(_xlfn.IFS($H36="MW",0,$D36=$D$132,('DR_Contracted Energy'!Q34/'DR_Contracted Energy'!Q$130)*Q$132,'Reduced Energy Gen_UE'!$D36='Reduced Energy Gen_UE'!$D$133,('DR_Contracted Energy'!Q34/'DR_Contracted Energy'!Q$131)*Q$133),0)</f>
        <v>0</v>
      </c>
      <c r="R36" s="166" cm="1">
        <f t="array" ref="R36">IFERROR(_xlfn.IFS($H36="MW",0,$D36=$D$132,('DR_Contracted Energy'!R34/'DR_Contracted Energy'!R$130)*R$132,'Reduced Energy Gen_UE'!$D36='Reduced Energy Gen_UE'!$D$133,('DR_Contracted Energy'!R34/'DR_Contracted Energy'!R$131)*R$133),0)</f>
        <v>0</v>
      </c>
      <c r="S36" s="166" cm="1">
        <f t="array" ref="S36">IFERROR(_xlfn.IFS($H36="MW",0,$D36=$D$132,('DR_Contracted Energy'!S34/'DR_Contracted Energy'!S$130)*S$132,'Reduced Energy Gen_UE'!$D36='Reduced Energy Gen_UE'!$D$133,('DR_Contracted Energy'!S34/'DR_Contracted Energy'!S$131)*S$133),0)</f>
        <v>0</v>
      </c>
      <c r="T36" s="166" cm="1">
        <f t="array" ref="T36">IFERROR(_xlfn.IFS($H36="MW",0,$D36=$D$132,('DR_Contracted Energy'!T34/'DR_Contracted Energy'!T$130)*T$132,'Reduced Energy Gen_UE'!$D36='Reduced Energy Gen_UE'!$D$133,('DR_Contracted Energy'!T34/'DR_Contracted Energy'!T$131)*T$133),0)</f>
        <v>0</v>
      </c>
      <c r="U36" s="166" cm="1">
        <f t="array" ref="U36">IFERROR(_xlfn.IFS($H36="MW",0,$D36=$D$132,('DR_Contracted Energy'!U34/'DR_Contracted Energy'!U$130)*U$132,'Reduced Energy Gen_UE'!$D36='Reduced Energy Gen_UE'!$D$133,('DR_Contracted Energy'!U34/'DR_Contracted Energy'!U$131)*U$133),0)</f>
        <v>0</v>
      </c>
      <c r="V36" s="166" cm="1">
        <f t="array" ref="V36">IFERROR(_xlfn.IFS($H36="MW",0,$D36=$D$132,('DR_Contracted Energy'!V34/'DR_Contracted Energy'!V$130)*V$132,'Reduced Energy Gen_UE'!$D36='Reduced Energy Gen_UE'!$D$133,('DR_Contracted Energy'!V34/'DR_Contracted Energy'!V$131)*V$133),0)</f>
        <v>0</v>
      </c>
      <c r="W36" s="166" cm="1">
        <f t="array" ref="W36">IFERROR(_xlfn.IFS($H36="MW",0,$D36=$D$132,('DR_Contracted Energy'!W34/'DR_Contracted Energy'!W$130)*W$132,'Reduced Energy Gen_UE'!$D36='Reduced Energy Gen_UE'!$D$133,('DR_Contracted Energy'!W34/'DR_Contracted Energy'!W$131)*W$133),0)</f>
        <v>0</v>
      </c>
      <c r="X36" s="166" cm="1">
        <f t="array" ref="X36">IFERROR(_xlfn.IFS($H36="MW",0,$D36=$D$132,('DR_Contracted Energy'!X34/'DR_Contracted Energy'!X$130)*X$132,'Reduced Energy Gen_UE'!$D36='Reduced Energy Gen_UE'!$D$133,('DR_Contracted Energy'!X34/'DR_Contracted Energy'!X$131)*X$133),0)</f>
        <v>0</v>
      </c>
      <c r="Y36" s="166" cm="1">
        <f t="array" ref="Y36">IFERROR(_xlfn.IFS($H36="MW",0,$D36=$D$132,('DR_Contracted Energy'!Y34/'DR_Contracted Energy'!Y$130)*Y$132,'Reduced Energy Gen_UE'!$D36='Reduced Energy Gen_UE'!$D$133,('DR_Contracted Energy'!Y34/'DR_Contracted Energy'!Y$131)*Y$133),0)</f>
        <v>0</v>
      </c>
      <c r="Z36" s="166" cm="1">
        <f t="array" ref="Z36">IFERROR(_xlfn.IFS($H36="MW",0,$D36=$D$132,('DR_Contracted Energy'!Z34/'DR_Contracted Energy'!Z$130)*Z$132,'Reduced Energy Gen_UE'!$D36='Reduced Energy Gen_UE'!$D$133,('DR_Contracted Energy'!Z34/'DR_Contracted Energy'!Z$131)*Z$133),0)</f>
        <v>0</v>
      </c>
      <c r="AA36" s="166" cm="1">
        <f t="array" ref="AA36">IFERROR(_xlfn.IFS($H36="MW",0,$D36=$D$132,('DR_Contracted Energy'!AA34/'DR_Contracted Energy'!AA$130)*AA$132,'Reduced Energy Gen_UE'!$D36='Reduced Energy Gen_UE'!$D$133,('DR_Contracted Energy'!AA34/'DR_Contracted Energy'!AA$131)*AA$133),0)</f>
        <v>0</v>
      </c>
      <c r="AB36" s="166" cm="1">
        <f t="array" ref="AB36">IFERROR(_xlfn.IFS($H36="MW",0,$D36=$D$132,('DR_Contracted Energy'!AB34/'DR_Contracted Energy'!AB$130)*AB$132,'Reduced Energy Gen_UE'!$D36='Reduced Energy Gen_UE'!$D$133,('DR_Contracted Energy'!AB34/'DR_Contracted Energy'!AB$131)*AB$133),0)</f>
        <v>0</v>
      </c>
      <c r="AC36" s="166" cm="1">
        <f t="array" ref="AC36">IFERROR(_xlfn.IFS($H36="MW",0,$D36=$D$132,('DR_Contracted Energy'!AC34/'DR_Contracted Energy'!AC$130)*AC$132,'Reduced Energy Gen_UE'!$D36='Reduced Energy Gen_UE'!$D$133,('DR_Contracted Energy'!AC34/'DR_Contracted Energy'!AC$131)*AC$133),0)</f>
        <v>0</v>
      </c>
      <c r="AD36" s="166"/>
      <c r="AE36" s="16" t="str">
        <f t="shared" si="1"/>
        <v>FALSE</v>
      </c>
    </row>
    <row r="37" spans="3:31" ht="28.8" x14ac:dyDescent="0.3">
      <c r="C37" s="7">
        <f t="shared" ref="C37:G37" si="13">C36</f>
        <v>13</v>
      </c>
      <c r="D37" s="146" t="str">
        <f t="shared" si="13"/>
        <v>Distribution Utility 1 (DU1)</v>
      </c>
      <c r="E37" s="146">
        <f t="shared" si="13"/>
        <v>0</v>
      </c>
      <c r="F37" s="108">
        <f t="shared" si="13"/>
        <v>0</v>
      </c>
      <c r="G37">
        <f t="shared" si="13"/>
        <v>0</v>
      </c>
      <c r="H37" s="16" t="str">
        <f>'C. Details of Existing PSAs'!O32</f>
        <v>MWh</v>
      </c>
      <c r="I37" s="166" cm="1">
        <f t="array" ref="I37">IFERROR(_xlfn.IFS($H37="MW",0,$D37=$D$132,('DR_Contracted Energy'!I35/'DR_Contracted Energy'!I$130)*I$132,'Reduced Energy Gen_UE'!$D37='Reduced Energy Gen_UE'!$D$133,('DR_Contracted Energy'!I35/'DR_Contracted Energy'!I$131)*I$133),0)</f>
        <v>0</v>
      </c>
      <c r="J37" s="166" cm="1">
        <f t="array" ref="J37">IFERROR(_xlfn.IFS($H37="MW",0,$D37=$D$132,('DR_Contracted Energy'!J35/'DR_Contracted Energy'!J$130)*J$132,'Reduced Energy Gen_UE'!$D37='Reduced Energy Gen_UE'!$D$133,('DR_Contracted Energy'!J35/'DR_Contracted Energy'!J$131)*J$133),0)</f>
        <v>0</v>
      </c>
      <c r="K37" s="166" cm="1">
        <f t="array" ref="K37">IFERROR(_xlfn.IFS($H37="MW",0,$D37=$D$132,('DR_Contracted Energy'!K35/'DR_Contracted Energy'!K$130)*K$132,'Reduced Energy Gen_UE'!$D37='Reduced Energy Gen_UE'!$D$133,('DR_Contracted Energy'!K35/'DR_Contracted Energy'!K$131)*K$133),0)</f>
        <v>0</v>
      </c>
      <c r="L37" s="166" cm="1">
        <f t="array" ref="L37">IFERROR(_xlfn.IFS($H37="MW",0,$D37=$D$132,('DR_Contracted Energy'!L35/'DR_Contracted Energy'!L$130)*L$132,'Reduced Energy Gen_UE'!$D37='Reduced Energy Gen_UE'!$D$133,('DR_Contracted Energy'!L35/'DR_Contracted Energy'!L$131)*L$133),0)</f>
        <v>0</v>
      </c>
      <c r="M37" s="166" cm="1">
        <f t="array" ref="M37">IFERROR(_xlfn.IFS($H37="MW",0,$D37=$D$132,('DR_Contracted Energy'!M35/'DR_Contracted Energy'!M$130)*M$132,'Reduced Energy Gen_UE'!$D37='Reduced Energy Gen_UE'!$D$133,('DR_Contracted Energy'!M35/'DR_Contracted Energy'!M$131)*M$133),0)</f>
        <v>0</v>
      </c>
      <c r="N37" s="166" cm="1">
        <f t="array" ref="N37">IFERROR(_xlfn.IFS($H37="MW",0,$D37=$D$132,('DR_Contracted Energy'!N35/'DR_Contracted Energy'!N$130)*N$132,'Reduced Energy Gen_UE'!$D37='Reduced Energy Gen_UE'!$D$133,('DR_Contracted Energy'!N35/'DR_Contracted Energy'!N$131)*N$133),0)</f>
        <v>0</v>
      </c>
      <c r="O37" s="166" cm="1">
        <f t="array" ref="O37">IFERROR(_xlfn.IFS($H37="MW",0,$D37=$D$132,('DR_Contracted Energy'!O35/'DR_Contracted Energy'!O$130)*O$132,'Reduced Energy Gen_UE'!$D37='Reduced Energy Gen_UE'!$D$133,('DR_Contracted Energy'!O35/'DR_Contracted Energy'!O$131)*O$133),0)</f>
        <v>0</v>
      </c>
      <c r="P37" s="166" cm="1">
        <f t="array" ref="P37">IFERROR(_xlfn.IFS($H37="MW",0,$D37=$D$132,('DR_Contracted Energy'!P35/'DR_Contracted Energy'!P$130)*P$132,'Reduced Energy Gen_UE'!$D37='Reduced Energy Gen_UE'!$D$133,('DR_Contracted Energy'!P35/'DR_Contracted Energy'!P$131)*P$133),0)</f>
        <v>0</v>
      </c>
      <c r="Q37" s="166" cm="1">
        <f t="array" ref="Q37">IFERROR(_xlfn.IFS($H37="MW",0,$D37=$D$132,('DR_Contracted Energy'!Q35/'DR_Contracted Energy'!Q$130)*Q$132,'Reduced Energy Gen_UE'!$D37='Reduced Energy Gen_UE'!$D$133,('DR_Contracted Energy'!Q35/'DR_Contracted Energy'!Q$131)*Q$133),0)</f>
        <v>0</v>
      </c>
      <c r="R37" s="166" cm="1">
        <f t="array" ref="R37">IFERROR(_xlfn.IFS($H37="MW",0,$D37=$D$132,('DR_Contracted Energy'!R35/'DR_Contracted Energy'!R$130)*R$132,'Reduced Energy Gen_UE'!$D37='Reduced Energy Gen_UE'!$D$133,('DR_Contracted Energy'!R35/'DR_Contracted Energy'!R$131)*R$133),0)</f>
        <v>0</v>
      </c>
      <c r="S37" s="166" cm="1">
        <f t="array" ref="S37">IFERROR(_xlfn.IFS($H37="MW",0,$D37=$D$132,('DR_Contracted Energy'!S35/'DR_Contracted Energy'!S$130)*S$132,'Reduced Energy Gen_UE'!$D37='Reduced Energy Gen_UE'!$D$133,('DR_Contracted Energy'!S35/'DR_Contracted Energy'!S$131)*S$133),0)</f>
        <v>0</v>
      </c>
      <c r="T37" s="166" cm="1">
        <f t="array" ref="T37">IFERROR(_xlfn.IFS($H37="MW",0,$D37=$D$132,('DR_Contracted Energy'!T35/'DR_Contracted Energy'!T$130)*T$132,'Reduced Energy Gen_UE'!$D37='Reduced Energy Gen_UE'!$D$133,('DR_Contracted Energy'!T35/'DR_Contracted Energy'!T$131)*T$133),0)</f>
        <v>0</v>
      </c>
      <c r="U37" s="166" cm="1">
        <f t="array" ref="U37">IFERROR(_xlfn.IFS($H37="MW",0,$D37=$D$132,('DR_Contracted Energy'!U35/'DR_Contracted Energy'!U$130)*U$132,'Reduced Energy Gen_UE'!$D37='Reduced Energy Gen_UE'!$D$133,('DR_Contracted Energy'!U35/'DR_Contracted Energy'!U$131)*U$133),0)</f>
        <v>0</v>
      </c>
      <c r="V37" s="166" cm="1">
        <f t="array" ref="V37">IFERROR(_xlfn.IFS($H37="MW",0,$D37=$D$132,('DR_Contracted Energy'!V35/'DR_Contracted Energy'!V$130)*V$132,'Reduced Energy Gen_UE'!$D37='Reduced Energy Gen_UE'!$D$133,('DR_Contracted Energy'!V35/'DR_Contracted Energy'!V$131)*V$133),0)</f>
        <v>0</v>
      </c>
      <c r="W37" s="166" cm="1">
        <f t="array" ref="W37">IFERROR(_xlfn.IFS($H37="MW",0,$D37=$D$132,('DR_Contracted Energy'!W35/'DR_Contracted Energy'!W$130)*W$132,'Reduced Energy Gen_UE'!$D37='Reduced Energy Gen_UE'!$D$133,('DR_Contracted Energy'!W35/'DR_Contracted Energy'!W$131)*W$133),0)</f>
        <v>0</v>
      </c>
      <c r="X37" s="166" cm="1">
        <f t="array" ref="X37">IFERROR(_xlfn.IFS($H37="MW",0,$D37=$D$132,('DR_Contracted Energy'!X35/'DR_Contracted Energy'!X$130)*X$132,'Reduced Energy Gen_UE'!$D37='Reduced Energy Gen_UE'!$D$133,('DR_Contracted Energy'!X35/'DR_Contracted Energy'!X$131)*X$133),0)</f>
        <v>0</v>
      </c>
      <c r="Y37" s="166" cm="1">
        <f t="array" ref="Y37">IFERROR(_xlfn.IFS($H37="MW",0,$D37=$D$132,('DR_Contracted Energy'!Y35/'DR_Contracted Energy'!Y$130)*Y$132,'Reduced Energy Gen_UE'!$D37='Reduced Energy Gen_UE'!$D$133,('DR_Contracted Energy'!Y35/'DR_Contracted Energy'!Y$131)*Y$133),0)</f>
        <v>0</v>
      </c>
      <c r="Z37" s="166" cm="1">
        <f t="array" ref="Z37">IFERROR(_xlfn.IFS($H37="MW",0,$D37=$D$132,('DR_Contracted Energy'!Z35/'DR_Contracted Energy'!Z$130)*Z$132,'Reduced Energy Gen_UE'!$D37='Reduced Energy Gen_UE'!$D$133,('DR_Contracted Energy'!Z35/'DR_Contracted Energy'!Z$131)*Z$133),0)</f>
        <v>0</v>
      </c>
      <c r="AA37" s="166" cm="1">
        <f t="array" ref="AA37">IFERROR(_xlfn.IFS($H37="MW",0,$D37=$D$132,('DR_Contracted Energy'!AA35/'DR_Contracted Energy'!AA$130)*AA$132,'Reduced Energy Gen_UE'!$D37='Reduced Energy Gen_UE'!$D$133,('DR_Contracted Energy'!AA35/'DR_Contracted Energy'!AA$131)*AA$133),0)</f>
        <v>0</v>
      </c>
      <c r="AB37" s="166" cm="1">
        <f t="array" ref="AB37">IFERROR(_xlfn.IFS($H37="MW",0,$D37=$D$132,('DR_Contracted Energy'!AB35/'DR_Contracted Energy'!AB$130)*AB$132,'Reduced Energy Gen_UE'!$D37='Reduced Energy Gen_UE'!$D$133,('DR_Contracted Energy'!AB35/'DR_Contracted Energy'!AB$131)*AB$133),0)</f>
        <v>0</v>
      </c>
      <c r="AC37" s="166" cm="1">
        <f t="array" ref="AC37">IFERROR(_xlfn.IFS($H37="MW",0,$D37=$D$132,('DR_Contracted Energy'!AC35/'DR_Contracted Energy'!AC$130)*AC$132,'Reduced Energy Gen_UE'!$D37='Reduced Energy Gen_UE'!$D$133,('DR_Contracted Energy'!AC35/'DR_Contracted Energy'!AC$131)*AC$133),0)</f>
        <v>0</v>
      </c>
      <c r="AD37" s="166"/>
      <c r="AE37" s="16" t="str">
        <f t="shared" si="1"/>
        <v>FALSE</v>
      </c>
    </row>
    <row r="38" spans="3:31" ht="28.8" x14ac:dyDescent="0.3">
      <c r="C38" s="7">
        <f>'C. Details of Existing PSAs'!C33</f>
        <v>14</v>
      </c>
      <c r="D38" s="146" t="str">
        <f>'C. Details of Existing PSAs'!D33</f>
        <v>Distribution Utility 1 (DU1)</v>
      </c>
      <c r="E38" s="146">
        <f>'C. Details of Existing PSAs'!E33</f>
        <v>0</v>
      </c>
      <c r="F38" s="108">
        <f>'C. Details of Existing PSAs'!F33</f>
        <v>0</v>
      </c>
      <c r="G38">
        <f>'C. Details of Existing PSAs'!G33</f>
        <v>0</v>
      </c>
      <c r="H38" s="16" t="str">
        <f>'C. Details of Existing PSAs'!O33</f>
        <v>MW</v>
      </c>
      <c r="I38" s="166" cm="1">
        <f t="array" ref="I38">IFERROR(_xlfn.IFS($H38="MW",0,$D38=$D$132,('DR_Contracted Energy'!I36/'DR_Contracted Energy'!I$130)*I$132,'Reduced Energy Gen_UE'!$D38='Reduced Energy Gen_UE'!$D$133,('DR_Contracted Energy'!I36/'DR_Contracted Energy'!I$131)*I$133),0)</f>
        <v>0</v>
      </c>
      <c r="J38" s="166" cm="1">
        <f t="array" ref="J38">IFERROR(_xlfn.IFS($H38="MW",0,$D38=$D$132,('DR_Contracted Energy'!J36/'DR_Contracted Energy'!J$130)*J$132,'Reduced Energy Gen_UE'!$D38='Reduced Energy Gen_UE'!$D$133,('DR_Contracted Energy'!J36/'DR_Contracted Energy'!J$131)*J$133),0)</f>
        <v>0</v>
      </c>
      <c r="K38" s="166" cm="1">
        <f t="array" ref="K38">IFERROR(_xlfn.IFS($H38="MW",0,$D38=$D$132,('DR_Contracted Energy'!K36/'DR_Contracted Energy'!K$130)*K$132,'Reduced Energy Gen_UE'!$D38='Reduced Energy Gen_UE'!$D$133,('DR_Contracted Energy'!K36/'DR_Contracted Energy'!K$131)*K$133),0)</f>
        <v>0</v>
      </c>
      <c r="L38" s="166" cm="1">
        <f t="array" ref="L38">IFERROR(_xlfn.IFS($H38="MW",0,$D38=$D$132,('DR_Contracted Energy'!L36/'DR_Contracted Energy'!L$130)*L$132,'Reduced Energy Gen_UE'!$D38='Reduced Energy Gen_UE'!$D$133,('DR_Contracted Energy'!L36/'DR_Contracted Energy'!L$131)*L$133),0)</f>
        <v>0</v>
      </c>
      <c r="M38" s="166" cm="1">
        <f t="array" ref="M38">IFERROR(_xlfn.IFS($H38="MW",0,$D38=$D$132,('DR_Contracted Energy'!M36/'DR_Contracted Energy'!M$130)*M$132,'Reduced Energy Gen_UE'!$D38='Reduced Energy Gen_UE'!$D$133,('DR_Contracted Energy'!M36/'DR_Contracted Energy'!M$131)*M$133),0)</f>
        <v>0</v>
      </c>
      <c r="N38" s="166" cm="1">
        <f t="array" ref="N38">IFERROR(_xlfn.IFS($H38="MW",0,$D38=$D$132,('DR_Contracted Energy'!N36/'DR_Contracted Energy'!N$130)*N$132,'Reduced Energy Gen_UE'!$D38='Reduced Energy Gen_UE'!$D$133,('DR_Contracted Energy'!N36/'DR_Contracted Energy'!N$131)*N$133),0)</f>
        <v>0</v>
      </c>
      <c r="O38" s="166" cm="1">
        <f t="array" ref="O38">IFERROR(_xlfn.IFS($H38="MW",0,$D38=$D$132,('DR_Contracted Energy'!O36/'DR_Contracted Energy'!O$130)*O$132,'Reduced Energy Gen_UE'!$D38='Reduced Energy Gen_UE'!$D$133,('DR_Contracted Energy'!O36/'DR_Contracted Energy'!O$131)*O$133),0)</f>
        <v>0</v>
      </c>
      <c r="P38" s="166" cm="1">
        <f t="array" ref="P38">IFERROR(_xlfn.IFS($H38="MW",0,$D38=$D$132,('DR_Contracted Energy'!P36/'DR_Contracted Energy'!P$130)*P$132,'Reduced Energy Gen_UE'!$D38='Reduced Energy Gen_UE'!$D$133,('DR_Contracted Energy'!P36/'DR_Contracted Energy'!P$131)*P$133),0)</f>
        <v>0</v>
      </c>
      <c r="Q38" s="166" cm="1">
        <f t="array" ref="Q38">IFERROR(_xlfn.IFS($H38="MW",0,$D38=$D$132,('DR_Contracted Energy'!Q36/'DR_Contracted Energy'!Q$130)*Q$132,'Reduced Energy Gen_UE'!$D38='Reduced Energy Gen_UE'!$D$133,('DR_Contracted Energy'!Q36/'DR_Contracted Energy'!Q$131)*Q$133),0)</f>
        <v>0</v>
      </c>
      <c r="R38" s="166" cm="1">
        <f t="array" ref="R38">IFERROR(_xlfn.IFS($H38="MW",0,$D38=$D$132,('DR_Contracted Energy'!R36/'DR_Contracted Energy'!R$130)*R$132,'Reduced Energy Gen_UE'!$D38='Reduced Energy Gen_UE'!$D$133,('DR_Contracted Energy'!R36/'DR_Contracted Energy'!R$131)*R$133),0)</f>
        <v>0</v>
      </c>
      <c r="S38" s="166" cm="1">
        <f t="array" ref="S38">IFERROR(_xlfn.IFS($H38="MW",0,$D38=$D$132,('DR_Contracted Energy'!S36/'DR_Contracted Energy'!S$130)*S$132,'Reduced Energy Gen_UE'!$D38='Reduced Energy Gen_UE'!$D$133,('DR_Contracted Energy'!S36/'DR_Contracted Energy'!S$131)*S$133),0)</f>
        <v>0</v>
      </c>
      <c r="T38" s="166" cm="1">
        <f t="array" ref="T38">IFERROR(_xlfn.IFS($H38="MW",0,$D38=$D$132,('DR_Contracted Energy'!T36/'DR_Contracted Energy'!T$130)*T$132,'Reduced Energy Gen_UE'!$D38='Reduced Energy Gen_UE'!$D$133,('DR_Contracted Energy'!T36/'DR_Contracted Energy'!T$131)*T$133),0)</f>
        <v>0</v>
      </c>
      <c r="U38" s="166" cm="1">
        <f t="array" ref="U38">IFERROR(_xlfn.IFS($H38="MW",0,$D38=$D$132,('DR_Contracted Energy'!U36/'DR_Contracted Energy'!U$130)*U$132,'Reduced Energy Gen_UE'!$D38='Reduced Energy Gen_UE'!$D$133,('DR_Contracted Energy'!U36/'DR_Contracted Energy'!U$131)*U$133),0)</f>
        <v>0</v>
      </c>
      <c r="V38" s="166" cm="1">
        <f t="array" ref="V38">IFERROR(_xlfn.IFS($H38="MW",0,$D38=$D$132,('DR_Contracted Energy'!V36/'DR_Contracted Energy'!V$130)*V$132,'Reduced Energy Gen_UE'!$D38='Reduced Energy Gen_UE'!$D$133,('DR_Contracted Energy'!V36/'DR_Contracted Energy'!V$131)*V$133),0)</f>
        <v>0</v>
      </c>
      <c r="W38" s="166" cm="1">
        <f t="array" ref="W38">IFERROR(_xlfn.IFS($H38="MW",0,$D38=$D$132,('DR_Contracted Energy'!W36/'DR_Contracted Energy'!W$130)*W$132,'Reduced Energy Gen_UE'!$D38='Reduced Energy Gen_UE'!$D$133,('DR_Contracted Energy'!W36/'DR_Contracted Energy'!W$131)*W$133),0)</f>
        <v>0</v>
      </c>
      <c r="X38" s="166" cm="1">
        <f t="array" ref="X38">IFERROR(_xlfn.IFS($H38="MW",0,$D38=$D$132,('DR_Contracted Energy'!X36/'DR_Contracted Energy'!X$130)*X$132,'Reduced Energy Gen_UE'!$D38='Reduced Energy Gen_UE'!$D$133,('DR_Contracted Energy'!X36/'DR_Contracted Energy'!X$131)*X$133),0)</f>
        <v>0</v>
      </c>
      <c r="Y38" s="166" cm="1">
        <f t="array" ref="Y38">IFERROR(_xlfn.IFS($H38="MW",0,$D38=$D$132,('DR_Contracted Energy'!Y36/'DR_Contracted Energy'!Y$130)*Y$132,'Reduced Energy Gen_UE'!$D38='Reduced Energy Gen_UE'!$D$133,('DR_Contracted Energy'!Y36/'DR_Contracted Energy'!Y$131)*Y$133),0)</f>
        <v>0</v>
      </c>
      <c r="Z38" s="166" cm="1">
        <f t="array" ref="Z38">IFERROR(_xlfn.IFS($H38="MW",0,$D38=$D$132,('DR_Contracted Energy'!Z36/'DR_Contracted Energy'!Z$130)*Z$132,'Reduced Energy Gen_UE'!$D38='Reduced Energy Gen_UE'!$D$133,('DR_Contracted Energy'!Z36/'DR_Contracted Energy'!Z$131)*Z$133),0)</f>
        <v>0</v>
      </c>
      <c r="AA38" s="166" cm="1">
        <f t="array" ref="AA38">IFERROR(_xlfn.IFS($H38="MW",0,$D38=$D$132,('DR_Contracted Energy'!AA36/'DR_Contracted Energy'!AA$130)*AA$132,'Reduced Energy Gen_UE'!$D38='Reduced Energy Gen_UE'!$D$133,('DR_Contracted Energy'!AA36/'DR_Contracted Energy'!AA$131)*AA$133),0)</f>
        <v>0</v>
      </c>
      <c r="AB38" s="166" cm="1">
        <f t="array" ref="AB38">IFERROR(_xlfn.IFS($H38="MW",0,$D38=$D$132,('DR_Contracted Energy'!AB36/'DR_Contracted Energy'!AB$130)*AB$132,'Reduced Energy Gen_UE'!$D38='Reduced Energy Gen_UE'!$D$133,('DR_Contracted Energy'!AB36/'DR_Contracted Energy'!AB$131)*AB$133),0)</f>
        <v>0</v>
      </c>
      <c r="AC38" s="166" cm="1">
        <f t="array" ref="AC38">IFERROR(_xlfn.IFS($H38="MW",0,$D38=$D$132,('DR_Contracted Energy'!AC36/'DR_Contracted Energy'!AC$130)*AC$132,'Reduced Energy Gen_UE'!$D38='Reduced Energy Gen_UE'!$D$133,('DR_Contracted Energy'!AC36/'DR_Contracted Energy'!AC$131)*AC$133),0)</f>
        <v>0</v>
      </c>
      <c r="AD38" s="166"/>
      <c r="AE38" s="16" t="str">
        <f t="shared" si="1"/>
        <v>FALSE</v>
      </c>
    </row>
    <row r="39" spans="3:31" ht="28.8" x14ac:dyDescent="0.3">
      <c r="C39" s="7">
        <f t="shared" ref="C39:G39" si="14">C38</f>
        <v>14</v>
      </c>
      <c r="D39" s="146" t="str">
        <f t="shared" si="14"/>
        <v>Distribution Utility 1 (DU1)</v>
      </c>
      <c r="E39" s="146">
        <f t="shared" si="14"/>
        <v>0</v>
      </c>
      <c r="F39" s="108">
        <f t="shared" si="14"/>
        <v>0</v>
      </c>
      <c r="G39">
        <f t="shared" si="14"/>
        <v>0</v>
      </c>
      <c r="H39" s="16" t="str">
        <f>'C. Details of Existing PSAs'!O34</f>
        <v>MWh</v>
      </c>
      <c r="I39" s="166" cm="1">
        <f t="array" ref="I39">IFERROR(_xlfn.IFS($H39="MW",0,$D39=$D$132,('DR_Contracted Energy'!I37/'DR_Contracted Energy'!I$130)*I$132,'Reduced Energy Gen_UE'!$D39='Reduced Energy Gen_UE'!$D$133,('DR_Contracted Energy'!I37/'DR_Contracted Energy'!I$131)*I$133),0)</f>
        <v>0</v>
      </c>
      <c r="J39" s="166" cm="1">
        <f t="array" ref="J39">IFERROR(_xlfn.IFS($H39="MW",0,$D39=$D$132,('DR_Contracted Energy'!J37/'DR_Contracted Energy'!J$130)*J$132,'Reduced Energy Gen_UE'!$D39='Reduced Energy Gen_UE'!$D$133,('DR_Contracted Energy'!J37/'DR_Contracted Energy'!J$131)*J$133),0)</f>
        <v>0</v>
      </c>
      <c r="K39" s="166" cm="1">
        <f t="array" ref="K39">IFERROR(_xlfn.IFS($H39="MW",0,$D39=$D$132,('DR_Contracted Energy'!K37/'DR_Contracted Energy'!K$130)*K$132,'Reduced Energy Gen_UE'!$D39='Reduced Energy Gen_UE'!$D$133,('DR_Contracted Energy'!K37/'DR_Contracted Energy'!K$131)*K$133),0)</f>
        <v>0</v>
      </c>
      <c r="L39" s="166" cm="1">
        <f t="array" ref="L39">IFERROR(_xlfn.IFS($H39="MW",0,$D39=$D$132,('DR_Contracted Energy'!L37/'DR_Contracted Energy'!L$130)*L$132,'Reduced Energy Gen_UE'!$D39='Reduced Energy Gen_UE'!$D$133,('DR_Contracted Energy'!L37/'DR_Contracted Energy'!L$131)*L$133),0)</f>
        <v>0</v>
      </c>
      <c r="M39" s="166" cm="1">
        <f t="array" ref="M39">IFERROR(_xlfn.IFS($H39="MW",0,$D39=$D$132,('DR_Contracted Energy'!M37/'DR_Contracted Energy'!M$130)*M$132,'Reduced Energy Gen_UE'!$D39='Reduced Energy Gen_UE'!$D$133,('DR_Contracted Energy'!M37/'DR_Contracted Energy'!M$131)*M$133),0)</f>
        <v>0</v>
      </c>
      <c r="N39" s="166" cm="1">
        <f t="array" ref="N39">IFERROR(_xlfn.IFS($H39="MW",0,$D39=$D$132,('DR_Contracted Energy'!N37/'DR_Contracted Energy'!N$130)*N$132,'Reduced Energy Gen_UE'!$D39='Reduced Energy Gen_UE'!$D$133,('DR_Contracted Energy'!N37/'DR_Contracted Energy'!N$131)*N$133),0)</f>
        <v>0</v>
      </c>
      <c r="O39" s="166" cm="1">
        <f t="array" ref="O39">IFERROR(_xlfn.IFS($H39="MW",0,$D39=$D$132,('DR_Contracted Energy'!O37/'DR_Contracted Energy'!O$130)*O$132,'Reduced Energy Gen_UE'!$D39='Reduced Energy Gen_UE'!$D$133,('DR_Contracted Energy'!O37/'DR_Contracted Energy'!O$131)*O$133),0)</f>
        <v>0</v>
      </c>
      <c r="P39" s="166" cm="1">
        <f t="array" ref="P39">IFERROR(_xlfn.IFS($H39="MW",0,$D39=$D$132,('DR_Contracted Energy'!P37/'DR_Contracted Energy'!P$130)*P$132,'Reduced Energy Gen_UE'!$D39='Reduced Energy Gen_UE'!$D$133,('DR_Contracted Energy'!P37/'DR_Contracted Energy'!P$131)*P$133),0)</f>
        <v>0</v>
      </c>
      <c r="Q39" s="166" cm="1">
        <f t="array" ref="Q39">IFERROR(_xlfn.IFS($H39="MW",0,$D39=$D$132,('DR_Contracted Energy'!Q37/'DR_Contracted Energy'!Q$130)*Q$132,'Reduced Energy Gen_UE'!$D39='Reduced Energy Gen_UE'!$D$133,('DR_Contracted Energy'!Q37/'DR_Contracted Energy'!Q$131)*Q$133),0)</f>
        <v>0</v>
      </c>
      <c r="R39" s="166" cm="1">
        <f t="array" ref="R39">IFERROR(_xlfn.IFS($H39="MW",0,$D39=$D$132,('DR_Contracted Energy'!R37/'DR_Contracted Energy'!R$130)*R$132,'Reduced Energy Gen_UE'!$D39='Reduced Energy Gen_UE'!$D$133,('DR_Contracted Energy'!R37/'DR_Contracted Energy'!R$131)*R$133),0)</f>
        <v>0</v>
      </c>
      <c r="S39" s="166" cm="1">
        <f t="array" ref="S39">IFERROR(_xlfn.IFS($H39="MW",0,$D39=$D$132,('DR_Contracted Energy'!S37/'DR_Contracted Energy'!S$130)*S$132,'Reduced Energy Gen_UE'!$D39='Reduced Energy Gen_UE'!$D$133,('DR_Contracted Energy'!S37/'DR_Contracted Energy'!S$131)*S$133),0)</f>
        <v>0</v>
      </c>
      <c r="T39" s="166" cm="1">
        <f t="array" ref="T39">IFERROR(_xlfn.IFS($H39="MW",0,$D39=$D$132,('DR_Contracted Energy'!T37/'DR_Contracted Energy'!T$130)*T$132,'Reduced Energy Gen_UE'!$D39='Reduced Energy Gen_UE'!$D$133,('DR_Contracted Energy'!T37/'DR_Contracted Energy'!T$131)*T$133),0)</f>
        <v>0</v>
      </c>
      <c r="U39" s="166" cm="1">
        <f t="array" ref="U39">IFERROR(_xlfn.IFS($H39="MW",0,$D39=$D$132,('DR_Contracted Energy'!U37/'DR_Contracted Energy'!U$130)*U$132,'Reduced Energy Gen_UE'!$D39='Reduced Energy Gen_UE'!$D$133,('DR_Contracted Energy'!U37/'DR_Contracted Energy'!U$131)*U$133),0)</f>
        <v>0</v>
      </c>
      <c r="V39" s="166" cm="1">
        <f t="array" ref="V39">IFERROR(_xlfn.IFS($H39="MW",0,$D39=$D$132,('DR_Contracted Energy'!V37/'DR_Contracted Energy'!V$130)*V$132,'Reduced Energy Gen_UE'!$D39='Reduced Energy Gen_UE'!$D$133,('DR_Contracted Energy'!V37/'DR_Contracted Energy'!V$131)*V$133),0)</f>
        <v>0</v>
      </c>
      <c r="W39" s="166" cm="1">
        <f t="array" ref="W39">IFERROR(_xlfn.IFS($H39="MW",0,$D39=$D$132,('DR_Contracted Energy'!W37/'DR_Contracted Energy'!W$130)*W$132,'Reduced Energy Gen_UE'!$D39='Reduced Energy Gen_UE'!$D$133,('DR_Contracted Energy'!W37/'DR_Contracted Energy'!W$131)*W$133),0)</f>
        <v>0</v>
      </c>
      <c r="X39" s="166" cm="1">
        <f t="array" ref="X39">IFERROR(_xlfn.IFS($H39="MW",0,$D39=$D$132,('DR_Contracted Energy'!X37/'DR_Contracted Energy'!X$130)*X$132,'Reduced Energy Gen_UE'!$D39='Reduced Energy Gen_UE'!$D$133,('DR_Contracted Energy'!X37/'DR_Contracted Energy'!X$131)*X$133),0)</f>
        <v>0</v>
      </c>
      <c r="Y39" s="166" cm="1">
        <f t="array" ref="Y39">IFERROR(_xlfn.IFS($H39="MW",0,$D39=$D$132,('DR_Contracted Energy'!Y37/'DR_Contracted Energy'!Y$130)*Y$132,'Reduced Energy Gen_UE'!$D39='Reduced Energy Gen_UE'!$D$133,('DR_Contracted Energy'!Y37/'DR_Contracted Energy'!Y$131)*Y$133),0)</f>
        <v>0</v>
      </c>
      <c r="Z39" s="166" cm="1">
        <f t="array" ref="Z39">IFERROR(_xlfn.IFS($H39="MW",0,$D39=$D$132,('DR_Contracted Energy'!Z37/'DR_Contracted Energy'!Z$130)*Z$132,'Reduced Energy Gen_UE'!$D39='Reduced Energy Gen_UE'!$D$133,('DR_Contracted Energy'!Z37/'DR_Contracted Energy'!Z$131)*Z$133),0)</f>
        <v>0</v>
      </c>
      <c r="AA39" s="166" cm="1">
        <f t="array" ref="AA39">IFERROR(_xlfn.IFS($H39="MW",0,$D39=$D$132,('DR_Contracted Energy'!AA37/'DR_Contracted Energy'!AA$130)*AA$132,'Reduced Energy Gen_UE'!$D39='Reduced Energy Gen_UE'!$D$133,('DR_Contracted Energy'!AA37/'DR_Contracted Energy'!AA$131)*AA$133),0)</f>
        <v>0</v>
      </c>
      <c r="AB39" s="166" cm="1">
        <f t="array" ref="AB39">IFERROR(_xlfn.IFS($H39="MW",0,$D39=$D$132,('DR_Contracted Energy'!AB37/'DR_Contracted Energy'!AB$130)*AB$132,'Reduced Energy Gen_UE'!$D39='Reduced Energy Gen_UE'!$D$133,('DR_Contracted Energy'!AB37/'DR_Contracted Energy'!AB$131)*AB$133),0)</f>
        <v>0</v>
      </c>
      <c r="AC39" s="166" cm="1">
        <f t="array" ref="AC39">IFERROR(_xlfn.IFS($H39="MW",0,$D39=$D$132,('DR_Contracted Energy'!AC37/'DR_Contracted Energy'!AC$130)*AC$132,'Reduced Energy Gen_UE'!$D39='Reduced Energy Gen_UE'!$D$133,('DR_Contracted Energy'!AC37/'DR_Contracted Energy'!AC$131)*AC$133),0)</f>
        <v>0</v>
      </c>
      <c r="AD39" s="166"/>
      <c r="AE39" s="16" t="str">
        <f t="shared" si="1"/>
        <v>FALSE</v>
      </c>
    </row>
    <row r="40" spans="3:31" ht="28.8" x14ac:dyDescent="0.3">
      <c r="C40" s="7">
        <f>'C. Details of Existing PSAs'!C35</f>
        <v>15</v>
      </c>
      <c r="D40" s="146" t="str">
        <f>'C. Details of Existing PSAs'!D35</f>
        <v>Distribution Utility 1 (DU1)</v>
      </c>
      <c r="E40" s="146">
        <f>'C. Details of Existing PSAs'!E35</f>
        <v>0</v>
      </c>
      <c r="F40" s="108">
        <f>'C. Details of Existing PSAs'!F35</f>
        <v>0</v>
      </c>
      <c r="G40">
        <f>'C. Details of Existing PSAs'!G35</f>
        <v>0</v>
      </c>
      <c r="H40" s="16" t="str">
        <f>'C. Details of Existing PSAs'!O35</f>
        <v>MW</v>
      </c>
      <c r="I40" s="166" cm="1">
        <f t="array" ref="I40">IFERROR(_xlfn.IFS($H40="MW",0,$D40=$D$132,('DR_Contracted Energy'!I38/'DR_Contracted Energy'!I$130)*I$132,'Reduced Energy Gen_UE'!$D40='Reduced Energy Gen_UE'!$D$133,('DR_Contracted Energy'!I38/'DR_Contracted Energy'!I$131)*I$133),0)</f>
        <v>0</v>
      </c>
      <c r="J40" s="166" cm="1">
        <f t="array" ref="J40">IFERROR(_xlfn.IFS($H40="MW",0,$D40=$D$132,('DR_Contracted Energy'!J38/'DR_Contracted Energy'!J$130)*J$132,'Reduced Energy Gen_UE'!$D40='Reduced Energy Gen_UE'!$D$133,('DR_Contracted Energy'!J38/'DR_Contracted Energy'!J$131)*J$133),0)</f>
        <v>0</v>
      </c>
      <c r="K40" s="166" cm="1">
        <f t="array" ref="K40">IFERROR(_xlfn.IFS($H40="MW",0,$D40=$D$132,('DR_Contracted Energy'!K38/'DR_Contracted Energy'!K$130)*K$132,'Reduced Energy Gen_UE'!$D40='Reduced Energy Gen_UE'!$D$133,('DR_Contracted Energy'!K38/'DR_Contracted Energy'!K$131)*K$133),0)</f>
        <v>0</v>
      </c>
      <c r="L40" s="166" cm="1">
        <f t="array" ref="L40">IFERROR(_xlfn.IFS($H40="MW",0,$D40=$D$132,('DR_Contracted Energy'!L38/'DR_Contracted Energy'!L$130)*L$132,'Reduced Energy Gen_UE'!$D40='Reduced Energy Gen_UE'!$D$133,('DR_Contracted Energy'!L38/'DR_Contracted Energy'!L$131)*L$133),0)</f>
        <v>0</v>
      </c>
      <c r="M40" s="166" cm="1">
        <f t="array" ref="M40">IFERROR(_xlfn.IFS($H40="MW",0,$D40=$D$132,('DR_Contracted Energy'!M38/'DR_Contracted Energy'!M$130)*M$132,'Reduced Energy Gen_UE'!$D40='Reduced Energy Gen_UE'!$D$133,('DR_Contracted Energy'!M38/'DR_Contracted Energy'!M$131)*M$133),0)</f>
        <v>0</v>
      </c>
      <c r="N40" s="166" cm="1">
        <f t="array" ref="N40">IFERROR(_xlfn.IFS($H40="MW",0,$D40=$D$132,('DR_Contracted Energy'!N38/'DR_Contracted Energy'!N$130)*N$132,'Reduced Energy Gen_UE'!$D40='Reduced Energy Gen_UE'!$D$133,('DR_Contracted Energy'!N38/'DR_Contracted Energy'!N$131)*N$133),0)</f>
        <v>0</v>
      </c>
      <c r="O40" s="166" cm="1">
        <f t="array" ref="O40">IFERROR(_xlfn.IFS($H40="MW",0,$D40=$D$132,('DR_Contracted Energy'!O38/'DR_Contracted Energy'!O$130)*O$132,'Reduced Energy Gen_UE'!$D40='Reduced Energy Gen_UE'!$D$133,('DR_Contracted Energy'!O38/'DR_Contracted Energy'!O$131)*O$133),0)</f>
        <v>0</v>
      </c>
      <c r="P40" s="166" cm="1">
        <f t="array" ref="P40">IFERROR(_xlfn.IFS($H40="MW",0,$D40=$D$132,('DR_Contracted Energy'!P38/'DR_Contracted Energy'!P$130)*P$132,'Reduced Energy Gen_UE'!$D40='Reduced Energy Gen_UE'!$D$133,('DR_Contracted Energy'!P38/'DR_Contracted Energy'!P$131)*P$133),0)</f>
        <v>0</v>
      </c>
      <c r="Q40" s="166" cm="1">
        <f t="array" ref="Q40">IFERROR(_xlfn.IFS($H40="MW",0,$D40=$D$132,('DR_Contracted Energy'!Q38/'DR_Contracted Energy'!Q$130)*Q$132,'Reduced Energy Gen_UE'!$D40='Reduced Energy Gen_UE'!$D$133,('DR_Contracted Energy'!Q38/'DR_Contracted Energy'!Q$131)*Q$133),0)</f>
        <v>0</v>
      </c>
      <c r="R40" s="166" cm="1">
        <f t="array" ref="R40">IFERROR(_xlfn.IFS($H40="MW",0,$D40=$D$132,('DR_Contracted Energy'!R38/'DR_Contracted Energy'!R$130)*R$132,'Reduced Energy Gen_UE'!$D40='Reduced Energy Gen_UE'!$D$133,('DR_Contracted Energy'!R38/'DR_Contracted Energy'!R$131)*R$133),0)</f>
        <v>0</v>
      </c>
      <c r="S40" s="166" cm="1">
        <f t="array" ref="S40">IFERROR(_xlfn.IFS($H40="MW",0,$D40=$D$132,('DR_Contracted Energy'!S38/'DR_Contracted Energy'!S$130)*S$132,'Reduced Energy Gen_UE'!$D40='Reduced Energy Gen_UE'!$D$133,('DR_Contracted Energy'!S38/'DR_Contracted Energy'!S$131)*S$133),0)</f>
        <v>0</v>
      </c>
      <c r="T40" s="166" cm="1">
        <f t="array" ref="T40">IFERROR(_xlfn.IFS($H40="MW",0,$D40=$D$132,('DR_Contracted Energy'!T38/'DR_Contracted Energy'!T$130)*T$132,'Reduced Energy Gen_UE'!$D40='Reduced Energy Gen_UE'!$D$133,('DR_Contracted Energy'!T38/'DR_Contracted Energy'!T$131)*T$133),0)</f>
        <v>0</v>
      </c>
      <c r="U40" s="166" cm="1">
        <f t="array" ref="U40">IFERROR(_xlfn.IFS($H40="MW",0,$D40=$D$132,('DR_Contracted Energy'!U38/'DR_Contracted Energy'!U$130)*U$132,'Reduced Energy Gen_UE'!$D40='Reduced Energy Gen_UE'!$D$133,('DR_Contracted Energy'!U38/'DR_Contracted Energy'!U$131)*U$133),0)</f>
        <v>0</v>
      </c>
      <c r="V40" s="166" cm="1">
        <f t="array" ref="V40">IFERROR(_xlfn.IFS($H40="MW",0,$D40=$D$132,('DR_Contracted Energy'!V38/'DR_Contracted Energy'!V$130)*V$132,'Reduced Energy Gen_UE'!$D40='Reduced Energy Gen_UE'!$D$133,('DR_Contracted Energy'!V38/'DR_Contracted Energy'!V$131)*V$133),0)</f>
        <v>0</v>
      </c>
      <c r="W40" s="166" cm="1">
        <f t="array" ref="W40">IFERROR(_xlfn.IFS($H40="MW",0,$D40=$D$132,('DR_Contracted Energy'!W38/'DR_Contracted Energy'!W$130)*W$132,'Reduced Energy Gen_UE'!$D40='Reduced Energy Gen_UE'!$D$133,('DR_Contracted Energy'!W38/'DR_Contracted Energy'!W$131)*W$133),0)</f>
        <v>0</v>
      </c>
      <c r="X40" s="166" cm="1">
        <f t="array" ref="X40">IFERROR(_xlfn.IFS($H40="MW",0,$D40=$D$132,('DR_Contracted Energy'!X38/'DR_Contracted Energy'!X$130)*X$132,'Reduced Energy Gen_UE'!$D40='Reduced Energy Gen_UE'!$D$133,('DR_Contracted Energy'!X38/'DR_Contracted Energy'!X$131)*X$133),0)</f>
        <v>0</v>
      </c>
      <c r="Y40" s="166" cm="1">
        <f t="array" ref="Y40">IFERROR(_xlfn.IFS($H40="MW",0,$D40=$D$132,('DR_Contracted Energy'!Y38/'DR_Contracted Energy'!Y$130)*Y$132,'Reduced Energy Gen_UE'!$D40='Reduced Energy Gen_UE'!$D$133,('DR_Contracted Energy'!Y38/'DR_Contracted Energy'!Y$131)*Y$133),0)</f>
        <v>0</v>
      </c>
      <c r="Z40" s="166" cm="1">
        <f t="array" ref="Z40">IFERROR(_xlfn.IFS($H40="MW",0,$D40=$D$132,('DR_Contracted Energy'!Z38/'DR_Contracted Energy'!Z$130)*Z$132,'Reduced Energy Gen_UE'!$D40='Reduced Energy Gen_UE'!$D$133,('DR_Contracted Energy'!Z38/'DR_Contracted Energy'!Z$131)*Z$133),0)</f>
        <v>0</v>
      </c>
      <c r="AA40" s="166" cm="1">
        <f t="array" ref="AA40">IFERROR(_xlfn.IFS($H40="MW",0,$D40=$D$132,('DR_Contracted Energy'!AA38/'DR_Contracted Energy'!AA$130)*AA$132,'Reduced Energy Gen_UE'!$D40='Reduced Energy Gen_UE'!$D$133,('DR_Contracted Energy'!AA38/'DR_Contracted Energy'!AA$131)*AA$133),0)</f>
        <v>0</v>
      </c>
      <c r="AB40" s="166" cm="1">
        <f t="array" ref="AB40">IFERROR(_xlfn.IFS($H40="MW",0,$D40=$D$132,('DR_Contracted Energy'!AB38/'DR_Contracted Energy'!AB$130)*AB$132,'Reduced Energy Gen_UE'!$D40='Reduced Energy Gen_UE'!$D$133,('DR_Contracted Energy'!AB38/'DR_Contracted Energy'!AB$131)*AB$133),0)</f>
        <v>0</v>
      </c>
      <c r="AC40" s="166" cm="1">
        <f t="array" ref="AC40">IFERROR(_xlfn.IFS($H40="MW",0,$D40=$D$132,('DR_Contracted Energy'!AC38/'DR_Contracted Energy'!AC$130)*AC$132,'Reduced Energy Gen_UE'!$D40='Reduced Energy Gen_UE'!$D$133,('DR_Contracted Energy'!AC38/'DR_Contracted Energy'!AC$131)*AC$133),0)</f>
        <v>0</v>
      </c>
      <c r="AD40" s="166"/>
      <c r="AE40" s="16" t="str">
        <f t="shared" si="1"/>
        <v>FALSE</v>
      </c>
    </row>
    <row r="41" spans="3:31" ht="28.8" x14ac:dyDescent="0.3">
      <c r="C41" s="7">
        <f t="shared" ref="C41:G41" si="15">C40</f>
        <v>15</v>
      </c>
      <c r="D41" s="146" t="str">
        <f t="shared" si="15"/>
        <v>Distribution Utility 1 (DU1)</v>
      </c>
      <c r="E41" s="146">
        <f t="shared" si="15"/>
        <v>0</v>
      </c>
      <c r="F41" s="108">
        <f t="shared" si="15"/>
        <v>0</v>
      </c>
      <c r="G41">
        <f t="shared" si="15"/>
        <v>0</v>
      </c>
      <c r="H41" s="16" t="str">
        <f>'C. Details of Existing PSAs'!O36</f>
        <v>MWh</v>
      </c>
      <c r="I41" s="166" cm="1">
        <f t="array" ref="I41">IFERROR(_xlfn.IFS($H41="MW",0,$D41=$D$132,('DR_Contracted Energy'!I39/'DR_Contracted Energy'!I$130)*I$132,'Reduced Energy Gen_UE'!$D41='Reduced Energy Gen_UE'!$D$133,('DR_Contracted Energy'!I39/'DR_Contracted Energy'!I$131)*I$133),0)</f>
        <v>0</v>
      </c>
      <c r="J41" s="166" cm="1">
        <f t="array" ref="J41">IFERROR(_xlfn.IFS($H41="MW",0,$D41=$D$132,('DR_Contracted Energy'!J39/'DR_Contracted Energy'!J$130)*J$132,'Reduced Energy Gen_UE'!$D41='Reduced Energy Gen_UE'!$D$133,('DR_Contracted Energy'!J39/'DR_Contracted Energy'!J$131)*J$133),0)</f>
        <v>0</v>
      </c>
      <c r="K41" s="166" cm="1">
        <f t="array" ref="K41">IFERROR(_xlfn.IFS($H41="MW",0,$D41=$D$132,('DR_Contracted Energy'!K39/'DR_Contracted Energy'!K$130)*K$132,'Reduced Energy Gen_UE'!$D41='Reduced Energy Gen_UE'!$D$133,('DR_Contracted Energy'!K39/'DR_Contracted Energy'!K$131)*K$133),0)</f>
        <v>0</v>
      </c>
      <c r="L41" s="166" cm="1">
        <f t="array" ref="L41">IFERROR(_xlfn.IFS($H41="MW",0,$D41=$D$132,('DR_Contracted Energy'!L39/'DR_Contracted Energy'!L$130)*L$132,'Reduced Energy Gen_UE'!$D41='Reduced Energy Gen_UE'!$D$133,('DR_Contracted Energy'!L39/'DR_Contracted Energy'!L$131)*L$133),0)</f>
        <v>0</v>
      </c>
      <c r="M41" s="166" cm="1">
        <f t="array" ref="M41">IFERROR(_xlfn.IFS($H41="MW",0,$D41=$D$132,('DR_Contracted Energy'!M39/'DR_Contracted Energy'!M$130)*M$132,'Reduced Energy Gen_UE'!$D41='Reduced Energy Gen_UE'!$D$133,('DR_Contracted Energy'!M39/'DR_Contracted Energy'!M$131)*M$133),0)</f>
        <v>0</v>
      </c>
      <c r="N41" s="166" cm="1">
        <f t="array" ref="N41">IFERROR(_xlfn.IFS($H41="MW",0,$D41=$D$132,('DR_Contracted Energy'!N39/'DR_Contracted Energy'!N$130)*N$132,'Reduced Energy Gen_UE'!$D41='Reduced Energy Gen_UE'!$D$133,('DR_Contracted Energy'!N39/'DR_Contracted Energy'!N$131)*N$133),0)</f>
        <v>0</v>
      </c>
      <c r="O41" s="166" cm="1">
        <f t="array" ref="O41">IFERROR(_xlfn.IFS($H41="MW",0,$D41=$D$132,('DR_Contracted Energy'!O39/'DR_Contracted Energy'!O$130)*O$132,'Reduced Energy Gen_UE'!$D41='Reduced Energy Gen_UE'!$D$133,('DR_Contracted Energy'!O39/'DR_Contracted Energy'!O$131)*O$133),0)</f>
        <v>0</v>
      </c>
      <c r="P41" s="166" cm="1">
        <f t="array" ref="P41">IFERROR(_xlfn.IFS($H41="MW",0,$D41=$D$132,('DR_Contracted Energy'!P39/'DR_Contracted Energy'!P$130)*P$132,'Reduced Energy Gen_UE'!$D41='Reduced Energy Gen_UE'!$D$133,('DR_Contracted Energy'!P39/'DR_Contracted Energy'!P$131)*P$133),0)</f>
        <v>0</v>
      </c>
      <c r="Q41" s="166" cm="1">
        <f t="array" ref="Q41">IFERROR(_xlfn.IFS($H41="MW",0,$D41=$D$132,('DR_Contracted Energy'!Q39/'DR_Contracted Energy'!Q$130)*Q$132,'Reduced Energy Gen_UE'!$D41='Reduced Energy Gen_UE'!$D$133,('DR_Contracted Energy'!Q39/'DR_Contracted Energy'!Q$131)*Q$133),0)</f>
        <v>0</v>
      </c>
      <c r="R41" s="166" cm="1">
        <f t="array" ref="R41">IFERROR(_xlfn.IFS($H41="MW",0,$D41=$D$132,('DR_Contracted Energy'!R39/'DR_Contracted Energy'!R$130)*R$132,'Reduced Energy Gen_UE'!$D41='Reduced Energy Gen_UE'!$D$133,('DR_Contracted Energy'!R39/'DR_Contracted Energy'!R$131)*R$133),0)</f>
        <v>0</v>
      </c>
      <c r="S41" s="166" cm="1">
        <f t="array" ref="S41">IFERROR(_xlfn.IFS($H41="MW",0,$D41=$D$132,('DR_Contracted Energy'!S39/'DR_Contracted Energy'!S$130)*S$132,'Reduced Energy Gen_UE'!$D41='Reduced Energy Gen_UE'!$D$133,('DR_Contracted Energy'!S39/'DR_Contracted Energy'!S$131)*S$133),0)</f>
        <v>0</v>
      </c>
      <c r="T41" s="166" cm="1">
        <f t="array" ref="T41">IFERROR(_xlfn.IFS($H41="MW",0,$D41=$D$132,('DR_Contracted Energy'!T39/'DR_Contracted Energy'!T$130)*T$132,'Reduced Energy Gen_UE'!$D41='Reduced Energy Gen_UE'!$D$133,('DR_Contracted Energy'!T39/'DR_Contracted Energy'!T$131)*T$133),0)</f>
        <v>0</v>
      </c>
      <c r="U41" s="166" cm="1">
        <f t="array" ref="U41">IFERROR(_xlfn.IFS($H41="MW",0,$D41=$D$132,('DR_Contracted Energy'!U39/'DR_Contracted Energy'!U$130)*U$132,'Reduced Energy Gen_UE'!$D41='Reduced Energy Gen_UE'!$D$133,('DR_Contracted Energy'!U39/'DR_Contracted Energy'!U$131)*U$133),0)</f>
        <v>0</v>
      </c>
      <c r="V41" s="166" cm="1">
        <f t="array" ref="V41">IFERROR(_xlfn.IFS($H41="MW",0,$D41=$D$132,('DR_Contracted Energy'!V39/'DR_Contracted Energy'!V$130)*V$132,'Reduced Energy Gen_UE'!$D41='Reduced Energy Gen_UE'!$D$133,('DR_Contracted Energy'!V39/'DR_Contracted Energy'!V$131)*V$133),0)</f>
        <v>0</v>
      </c>
      <c r="W41" s="166" cm="1">
        <f t="array" ref="W41">IFERROR(_xlfn.IFS($H41="MW",0,$D41=$D$132,('DR_Contracted Energy'!W39/'DR_Contracted Energy'!W$130)*W$132,'Reduced Energy Gen_UE'!$D41='Reduced Energy Gen_UE'!$D$133,('DR_Contracted Energy'!W39/'DR_Contracted Energy'!W$131)*W$133),0)</f>
        <v>0</v>
      </c>
      <c r="X41" s="166" cm="1">
        <f t="array" ref="X41">IFERROR(_xlfn.IFS($H41="MW",0,$D41=$D$132,('DR_Contracted Energy'!X39/'DR_Contracted Energy'!X$130)*X$132,'Reduced Energy Gen_UE'!$D41='Reduced Energy Gen_UE'!$D$133,('DR_Contracted Energy'!X39/'DR_Contracted Energy'!X$131)*X$133),0)</f>
        <v>0</v>
      </c>
      <c r="Y41" s="166" cm="1">
        <f t="array" ref="Y41">IFERROR(_xlfn.IFS($H41="MW",0,$D41=$D$132,('DR_Contracted Energy'!Y39/'DR_Contracted Energy'!Y$130)*Y$132,'Reduced Energy Gen_UE'!$D41='Reduced Energy Gen_UE'!$D$133,('DR_Contracted Energy'!Y39/'DR_Contracted Energy'!Y$131)*Y$133),0)</f>
        <v>0</v>
      </c>
      <c r="Z41" s="166" cm="1">
        <f t="array" ref="Z41">IFERROR(_xlfn.IFS($H41="MW",0,$D41=$D$132,('DR_Contracted Energy'!Z39/'DR_Contracted Energy'!Z$130)*Z$132,'Reduced Energy Gen_UE'!$D41='Reduced Energy Gen_UE'!$D$133,('DR_Contracted Energy'!Z39/'DR_Contracted Energy'!Z$131)*Z$133),0)</f>
        <v>0</v>
      </c>
      <c r="AA41" s="166" cm="1">
        <f t="array" ref="AA41">IFERROR(_xlfn.IFS($H41="MW",0,$D41=$D$132,('DR_Contracted Energy'!AA39/'DR_Contracted Energy'!AA$130)*AA$132,'Reduced Energy Gen_UE'!$D41='Reduced Energy Gen_UE'!$D$133,('DR_Contracted Energy'!AA39/'DR_Contracted Energy'!AA$131)*AA$133),0)</f>
        <v>0</v>
      </c>
      <c r="AB41" s="166" cm="1">
        <f t="array" ref="AB41">IFERROR(_xlfn.IFS($H41="MW",0,$D41=$D$132,('DR_Contracted Energy'!AB39/'DR_Contracted Energy'!AB$130)*AB$132,'Reduced Energy Gen_UE'!$D41='Reduced Energy Gen_UE'!$D$133,('DR_Contracted Energy'!AB39/'DR_Contracted Energy'!AB$131)*AB$133),0)</f>
        <v>0</v>
      </c>
      <c r="AC41" s="166" cm="1">
        <f t="array" ref="AC41">IFERROR(_xlfn.IFS($H41="MW",0,$D41=$D$132,('DR_Contracted Energy'!AC39/'DR_Contracted Energy'!AC$130)*AC$132,'Reduced Energy Gen_UE'!$D41='Reduced Energy Gen_UE'!$D$133,('DR_Contracted Energy'!AC39/'DR_Contracted Energy'!AC$131)*AC$133),0)</f>
        <v>0</v>
      </c>
      <c r="AD41" s="166"/>
      <c r="AE41" s="16" t="str">
        <f t="shared" si="1"/>
        <v>FALSE</v>
      </c>
    </row>
    <row r="42" spans="3:31" ht="28.8" x14ac:dyDescent="0.3">
      <c r="C42" s="7">
        <f>'C. Details of Existing PSAs'!C37</f>
        <v>16</v>
      </c>
      <c r="D42" s="146" t="str">
        <f>'C. Details of Existing PSAs'!D37</f>
        <v>Distribution Utility 1 (DU1)</v>
      </c>
      <c r="E42" s="146">
        <f>'C. Details of Existing PSAs'!E37</f>
        <v>0</v>
      </c>
      <c r="F42" s="108">
        <f>'C. Details of Existing PSAs'!F37</f>
        <v>0</v>
      </c>
      <c r="G42">
        <f>'C. Details of Existing PSAs'!G37</f>
        <v>0</v>
      </c>
      <c r="H42" s="16" t="str">
        <f>'C. Details of Existing PSAs'!O37</f>
        <v>MW</v>
      </c>
      <c r="I42" s="166" cm="1">
        <f t="array" ref="I42">IFERROR(_xlfn.IFS($H42="MW",0,$D42=$D$132,('DR_Contracted Energy'!I40/'DR_Contracted Energy'!I$130)*I$132,'Reduced Energy Gen_UE'!$D42='Reduced Energy Gen_UE'!$D$133,('DR_Contracted Energy'!I40/'DR_Contracted Energy'!I$131)*I$133),0)</f>
        <v>0</v>
      </c>
      <c r="J42" s="166" cm="1">
        <f t="array" ref="J42">IFERROR(_xlfn.IFS($H42="MW",0,$D42=$D$132,('DR_Contracted Energy'!J40/'DR_Contracted Energy'!J$130)*J$132,'Reduced Energy Gen_UE'!$D42='Reduced Energy Gen_UE'!$D$133,('DR_Contracted Energy'!J40/'DR_Contracted Energy'!J$131)*J$133),0)</f>
        <v>0</v>
      </c>
      <c r="K42" s="166" cm="1">
        <f t="array" ref="K42">IFERROR(_xlfn.IFS($H42="MW",0,$D42=$D$132,('DR_Contracted Energy'!K40/'DR_Contracted Energy'!K$130)*K$132,'Reduced Energy Gen_UE'!$D42='Reduced Energy Gen_UE'!$D$133,('DR_Contracted Energy'!K40/'DR_Contracted Energy'!K$131)*K$133),0)</f>
        <v>0</v>
      </c>
      <c r="L42" s="166" cm="1">
        <f t="array" ref="L42">IFERROR(_xlfn.IFS($H42="MW",0,$D42=$D$132,('DR_Contracted Energy'!L40/'DR_Contracted Energy'!L$130)*L$132,'Reduced Energy Gen_UE'!$D42='Reduced Energy Gen_UE'!$D$133,('DR_Contracted Energy'!L40/'DR_Contracted Energy'!L$131)*L$133),0)</f>
        <v>0</v>
      </c>
      <c r="M42" s="166" cm="1">
        <f t="array" ref="M42">IFERROR(_xlfn.IFS($H42="MW",0,$D42=$D$132,('DR_Contracted Energy'!M40/'DR_Contracted Energy'!M$130)*M$132,'Reduced Energy Gen_UE'!$D42='Reduced Energy Gen_UE'!$D$133,('DR_Contracted Energy'!M40/'DR_Contracted Energy'!M$131)*M$133),0)</f>
        <v>0</v>
      </c>
      <c r="N42" s="166" cm="1">
        <f t="array" ref="N42">IFERROR(_xlfn.IFS($H42="MW",0,$D42=$D$132,('DR_Contracted Energy'!N40/'DR_Contracted Energy'!N$130)*N$132,'Reduced Energy Gen_UE'!$D42='Reduced Energy Gen_UE'!$D$133,('DR_Contracted Energy'!N40/'DR_Contracted Energy'!N$131)*N$133),0)</f>
        <v>0</v>
      </c>
      <c r="O42" s="166" cm="1">
        <f t="array" ref="O42">IFERROR(_xlfn.IFS($H42="MW",0,$D42=$D$132,('DR_Contracted Energy'!O40/'DR_Contracted Energy'!O$130)*O$132,'Reduced Energy Gen_UE'!$D42='Reduced Energy Gen_UE'!$D$133,('DR_Contracted Energy'!O40/'DR_Contracted Energy'!O$131)*O$133),0)</f>
        <v>0</v>
      </c>
      <c r="P42" s="166" cm="1">
        <f t="array" ref="P42">IFERROR(_xlfn.IFS($H42="MW",0,$D42=$D$132,('DR_Contracted Energy'!P40/'DR_Contracted Energy'!P$130)*P$132,'Reduced Energy Gen_UE'!$D42='Reduced Energy Gen_UE'!$D$133,('DR_Contracted Energy'!P40/'DR_Contracted Energy'!P$131)*P$133),0)</f>
        <v>0</v>
      </c>
      <c r="Q42" s="166" cm="1">
        <f t="array" ref="Q42">IFERROR(_xlfn.IFS($H42="MW",0,$D42=$D$132,('DR_Contracted Energy'!Q40/'DR_Contracted Energy'!Q$130)*Q$132,'Reduced Energy Gen_UE'!$D42='Reduced Energy Gen_UE'!$D$133,('DR_Contracted Energy'!Q40/'DR_Contracted Energy'!Q$131)*Q$133),0)</f>
        <v>0</v>
      </c>
      <c r="R42" s="166" cm="1">
        <f t="array" ref="R42">IFERROR(_xlfn.IFS($H42="MW",0,$D42=$D$132,('DR_Contracted Energy'!R40/'DR_Contracted Energy'!R$130)*R$132,'Reduced Energy Gen_UE'!$D42='Reduced Energy Gen_UE'!$D$133,('DR_Contracted Energy'!R40/'DR_Contracted Energy'!R$131)*R$133),0)</f>
        <v>0</v>
      </c>
      <c r="S42" s="166" cm="1">
        <f t="array" ref="S42">IFERROR(_xlfn.IFS($H42="MW",0,$D42=$D$132,('DR_Contracted Energy'!S40/'DR_Contracted Energy'!S$130)*S$132,'Reduced Energy Gen_UE'!$D42='Reduced Energy Gen_UE'!$D$133,('DR_Contracted Energy'!S40/'DR_Contracted Energy'!S$131)*S$133),0)</f>
        <v>0</v>
      </c>
      <c r="T42" s="166" cm="1">
        <f t="array" ref="T42">IFERROR(_xlfn.IFS($H42="MW",0,$D42=$D$132,('DR_Contracted Energy'!T40/'DR_Contracted Energy'!T$130)*T$132,'Reduced Energy Gen_UE'!$D42='Reduced Energy Gen_UE'!$D$133,('DR_Contracted Energy'!T40/'DR_Contracted Energy'!T$131)*T$133),0)</f>
        <v>0</v>
      </c>
      <c r="U42" s="166" cm="1">
        <f t="array" ref="U42">IFERROR(_xlfn.IFS($H42="MW",0,$D42=$D$132,('DR_Contracted Energy'!U40/'DR_Contracted Energy'!U$130)*U$132,'Reduced Energy Gen_UE'!$D42='Reduced Energy Gen_UE'!$D$133,('DR_Contracted Energy'!U40/'DR_Contracted Energy'!U$131)*U$133),0)</f>
        <v>0</v>
      </c>
      <c r="V42" s="166" cm="1">
        <f t="array" ref="V42">IFERROR(_xlfn.IFS($H42="MW",0,$D42=$D$132,('DR_Contracted Energy'!V40/'DR_Contracted Energy'!V$130)*V$132,'Reduced Energy Gen_UE'!$D42='Reduced Energy Gen_UE'!$D$133,('DR_Contracted Energy'!V40/'DR_Contracted Energy'!V$131)*V$133),0)</f>
        <v>0</v>
      </c>
      <c r="W42" s="166" cm="1">
        <f t="array" ref="W42">IFERROR(_xlfn.IFS($H42="MW",0,$D42=$D$132,('DR_Contracted Energy'!W40/'DR_Contracted Energy'!W$130)*W$132,'Reduced Energy Gen_UE'!$D42='Reduced Energy Gen_UE'!$D$133,('DR_Contracted Energy'!W40/'DR_Contracted Energy'!W$131)*W$133),0)</f>
        <v>0</v>
      </c>
      <c r="X42" s="166" cm="1">
        <f t="array" ref="X42">IFERROR(_xlfn.IFS($H42="MW",0,$D42=$D$132,('DR_Contracted Energy'!X40/'DR_Contracted Energy'!X$130)*X$132,'Reduced Energy Gen_UE'!$D42='Reduced Energy Gen_UE'!$D$133,('DR_Contracted Energy'!X40/'DR_Contracted Energy'!X$131)*X$133),0)</f>
        <v>0</v>
      </c>
      <c r="Y42" s="166" cm="1">
        <f t="array" ref="Y42">IFERROR(_xlfn.IFS($H42="MW",0,$D42=$D$132,('DR_Contracted Energy'!Y40/'DR_Contracted Energy'!Y$130)*Y$132,'Reduced Energy Gen_UE'!$D42='Reduced Energy Gen_UE'!$D$133,('DR_Contracted Energy'!Y40/'DR_Contracted Energy'!Y$131)*Y$133),0)</f>
        <v>0</v>
      </c>
      <c r="Z42" s="166" cm="1">
        <f t="array" ref="Z42">IFERROR(_xlfn.IFS($H42="MW",0,$D42=$D$132,('DR_Contracted Energy'!Z40/'DR_Contracted Energy'!Z$130)*Z$132,'Reduced Energy Gen_UE'!$D42='Reduced Energy Gen_UE'!$D$133,('DR_Contracted Energy'!Z40/'DR_Contracted Energy'!Z$131)*Z$133),0)</f>
        <v>0</v>
      </c>
      <c r="AA42" s="166" cm="1">
        <f t="array" ref="AA42">IFERROR(_xlfn.IFS($H42="MW",0,$D42=$D$132,('DR_Contracted Energy'!AA40/'DR_Contracted Energy'!AA$130)*AA$132,'Reduced Energy Gen_UE'!$D42='Reduced Energy Gen_UE'!$D$133,('DR_Contracted Energy'!AA40/'DR_Contracted Energy'!AA$131)*AA$133),0)</f>
        <v>0</v>
      </c>
      <c r="AB42" s="166" cm="1">
        <f t="array" ref="AB42">IFERROR(_xlfn.IFS($H42="MW",0,$D42=$D$132,('DR_Contracted Energy'!AB40/'DR_Contracted Energy'!AB$130)*AB$132,'Reduced Energy Gen_UE'!$D42='Reduced Energy Gen_UE'!$D$133,('DR_Contracted Energy'!AB40/'DR_Contracted Energy'!AB$131)*AB$133),0)</f>
        <v>0</v>
      </c>
      <c r="AC42" s="166" cm="1">
        <f t="array" ref="AC42">IFERROR(_xlfn.IFS($H42="MW",0,$D42=$D$132,('DR_Contracted Energy'!AC40/'DR_Contracted Energy'!AC$130)*AC$132,'Reduced Energy Gen_UE'!$D42='Reduced Energy Gen_UE'!$D$133,('DR_Contracted Energy'!AC40/'DR_Contracted Energy'!AC$131)*AC$133),0)</f>
        <v>0</v>
      </c>
      <c r="AD42" s="166"/>
      <c r="AE42" s="16" t="str">
        <f t="shared" si="1"/>
        <v>FALSE</v>
      </c>
    </row>
    <row r="43" spans="3:31" ht="28.8" x14ac:dyDescent="0.3">
      <c r="C43" s="7">
        <f t="shared" ref="C43:G43" si="16">C42</f>
        <v>16</v>
      </c>
      <c r="D43" s="146" t="str">
        <f t="shared" si="16"/>
        <v>Distribution Utility 1 (DU1)</v>
      </c>
      <c r="E43" s="146">
        <f t="shared" si="16"/>
        <v>0</v>
      </c>
      <c r="F43" s="108">
        <f t="shared" si="16"/>
        <v>0</v>
      </c>
      <c r="G43">
        <f t="shared" si="16"/>
        <v>0</v>
      </c>
      <c r="H43" s="16" t="str">
        <f>'C. Details of Existing PSAs'!O38</f>
        <v>MWh</v>
      </c>
      <c r="I43" s="166" cm="1">
        <f t="array" ref="I43">IFERROR(_xlfn.IFS($H43="MW",0,$D43=$D$132,('DR_Contracted Energy'!I41/'DR_Contracted Energy'!I$130)*I$132,'Reduced Energy Gen_UE'!$D43='Reduced Energy Gen_UE'!$D$133,('DR_Contracted Energy'!I41/'DR_Contracted Energy'!I$131)*I$133),0)</f>
        <v>0</v>
      </c>
      <c r="J43" s="166" cm="1">
        <f t="array" ref="J43">IFERROR(_xlfn.IFS($H43="MW",0,$D43=$D$132,('DR_Contracted Energy'!J41/'DR_Contracted Energy'!J$130)*J$132,'Reduced Energy Gen_UE'!$D43='Reduced Energy Gen_UE'!$D$133,('DR_Contracted Energy'!J41/'DR_Contracted Energy'!J$131)*J$133),0)</f>
        <v>0</v>
      </c>
      <c r="K43" s="166" cm="1">
        <f t="array" ref="K43">IFERROR(_xlfn.IFS($H43="MW",0,$D43=$D$132,('DR_Contracted Energy'!K41/'DR_Contracted Energy'!K$130)*K$132,'Reduced Energy Gen_UE'!$D43='Reduced Energy Gen_UE'!$D$133,('DR_Contracted Energy'!K41/'DR_Contracted Energy'!K$131)*K$133),0)</f>
        <v>0</v>
      </c>
      <c r="L43" s="166" cm="1">
        <f t="array" ref="L43">IFERROR(_xlfn.IFS($H43="MW",0,$D43=$D$132,('DR_Contracted Energy'!L41/'DR_Contracted Energy'!L$130)*L$132,'Reduced Energy Gen_UE'!$D43='Reduced Energy Gen_UE'!$D$133,('DR_Contracted Energy'!L41/'DR_Contracted Energy'!L$131)*L$133),0)</f>
        <v>0</v>
      </c>
      <c r="M43" s="166" cm="1">
        <f t="array" ref="M43">IFERROR(_xlfn.IFS($H43="MW",0,$D43=$D$132,('DR_Contracted Energy'!M41/'DR_Contracted Energy'!M$130)*M$132,'Reduced Energy Gen_UE'!$D43='Reduced Energy Gen_UE'!$D$133,('DR_Contracted Energy'!M41/'DR_Contracted Energy'!M$131)*M$133),0)</f>
        <v>0</v>
      </c>
      <c r="N43" s="166" cm="1">
        <f t="array" ref="N43">IFERROR(_xlfn.IFS($H43="MW",0,$D43=$D$132,('DR_Contracted Energy'!N41/'DR_Contracted Energy'!N$130)*N$132,'Reduced Energy Gen_UE'!$D43='Reduced Energy Gen_UE'!$D$133,('DR_Contracted Energy'!N41/'DR_Contracted Energy'!N$131)*N$133),0)</f>
        <v>0</v>
      </c>
      <c r="O43" s="166" cm="1">
        <f t="array" ref="O43">IFERROR(_xlfn.IFS($H43="MW",0,$D43=$D$132,('DR_Contracted Energy'!O41/'DR_Contracted Energy'!O$130)*O$132,'Reduced Energy Gen_UE'!$D43='Reduced Energy Gen_UE'!$D$133,('DR_Contracted Energy'!O41/'DR_Contracted Energy'!O$131)*O$133),0)</f>
        <v>0</v>
      </c>
      <c r="P43" s="166" cm="1">
        <f t="array" ref="P43">IFERROR(_xlfn.IFS($H43="MW",0,$D43=$D$132,('DR_Contracted Energy'!P41/'DR_Contracted Energy'!P$130)*P$132,'Reduced Energy Gen_UE'!$D43='Reduced Energy Gen_UE'!$D$133,('DR_Contracted Energy'!P41/'DR_Contracted Energy'!P$131)*P$133),0)</f>
        <v>0</v>
      </c>
      <c r="Q43" s="166" cm="1">
        <f t="array" ref="Q43">IFERROR(_xlfn.IFS($H43="MW",0,$D43=$D$132,('DR_Contracted Energy'!Q41/'DR_Contracted Energy'!Q$130)*Q$132,'Reduced Energy Gen_UE'!$D43='Reduced Energy Gen_UE'!$D$133,('DR_Contracted Energy'!Q41/'DR_Contracted Energy'!Q$131)*Q$133),0)</f>
        <v>0</v>
      </c>
      <c r="R43" s="166" cm="1">
        <f t="array" ref="R43">IFERROR(_xlfn.IFS($H43="MW",0,$D43=$D$132,('DR_Contracted Energy'!R41/'DR_Contracted Energy'!R$130)*R$132,'Reduced Energy Gen_UE'!$D43='Reduced Energy Gen_UE'!$D$133,('DR_Contracted Energy'!R41/'DR_Contracted Energy'!R$131)*R$133),0)</f>
        <v>0</v>
      </c>
      <c r="S43" s="166" cm="1">
        <f t="array" ref="S43">IFERROR(_xlfn.IFS($H43="MW",0,$D43=$D$132,('DR_Contracted Energy'!S41/'DR_Contracted Energy'!S$130)*S$132,'Reduced Energy Gen_UE'!$D43='Reduced Energy Gen_UE'!$D$133,('DR_Contracted Energy'!S41/'DR_Contracted Energy'!S$131)*S$133),0)</f>
        <v>0</v>
      </c>
      <c r="T43" s="166" cm="1">
        <f t="array" ref="T43">IFERROR(_xlfn.IFS($H43="MW",0,$D43=$D$132,('DR_Contracted Energy'!T41/'DR_Contracted Energy'!T$130)*T$132,'Reduced Energy Gen_UE'!$D43='Reduced Energy Gen_UE'!$D$133,('DR_Contracted Energy'!T41/'DR_Contracted Energy'!T$131)*T$133),0)</f>
        <v>0</v>
      </c>
      <c r="U43" s="166" cm="1">
        <f t="array" ref="U43">IFERROR(_xlfn.IFS($H43="MW",0,$D43=$D$132,('DR_Contracted Energy'!U41/'DR_Contracted Energy'!U$130)*U$132,'Reduced Energy Gen_UE'!$D43='Reduced Energy Gen_UE'!$D$133,('DR_Contracted Energy'!U41/'DR_Contracted Energy'!U$131)*U$133),0)</f>
        <v>0</v>
      </c>
      <c r="V43" s="166" cm="1">
        <f t="array" ref="V43">IFERROR(_xlfn.IFS($H43="MW",0,$D43=$D$132,('DR_Contracted Energy'!V41/'DR_Contracted Energy'!V$130)*V$132,'Reduced Energy Gen_UE'!$D43='Reduced Energy Gen_UE'!$D$133,('DR_Contracted Energy'!V41/'DR_Contracted Energy'!V$131)*V$133),0)</f>
        <v>0</v>
      </c>
      <c r="W43" s="166" cm="1">
        <f t="array" ref="W43">IFERROR(_xlfn.IFS($H43="MW",0,$D43=$D$132,('DR_Contracted Energy'!W41/'DR_Contracted Energy'!W$130)*W$132,'Reduced Energy Gen_UE'!$D43='Reduced Energy Gen_UE'!$D$133,('DR_Contracted Energy'!W41/'DR_Contracted Energy'!W$131)*W$133),0)</f>
        <v>0</v>
      </c>
      <c r="X43" s="166" cm="1">
        <f t="array" ref="X43">IFERROR(_xlfn.IFS($H43="MW",0,$D43=$D$132,('DR_Contracted Energy'!X41/'DR_Contracted Energy'!X$130)*X$132,'Reduced Energy Gen_UE'!$D43='Reduced Energy Gen_UE'!$D$133,('DR_Contracted Energy'!X41/'DR_Contracted Energy'!X$131)*X$133),0)</f>
        <v>0</v>
      </c>
      <c r="Y43" s="166" cm="1">
        <f t="array" ref="Y43">IFERROR(_xlfn.IFS($H43="MW",0,$D43=$D$132,('DR_Contracted Energy'!Y41/'DR_Contracted Energy'!Y$130)*Y$132,'Reduced Energy Gen_UE'!$D43='Reduced Energy Gen_UE'!$D$133,('DR_Contracted Energy'!Y41/'DR_Contracted Energy'!Y$131)*Y$133),0)</f>
        <v>0</v>
      </c>
      <c r="Z43" s="166" cm="1">
        <f t="array" ref="Z43">IFERROR(_xlfn.IFS($H43="MW",0,$D43=$D$132,('DR_Contracted Energy'!Z41/'DR_Contracted Energy'!Z$130)*Z$132,'Reduced Energy Gen_UE'!$D43='Reduced Energy Gen_UE'!$D$133,('DR_Contracted Energy'!Z41/'DR_Contracted Energy'!Z$131)*Z$133),0)</f>
        <v>0</v>
      </c>
      <c r="AA43" s="166" cm="1">
        <f t="array" ref="AA43">IFERROR(_xlfn.IFS($H43="MW",0,$D43=$D$132,('DR_Contracted Energy'!AA41/'DR_Contracted Energy'!AA$130)*AA$132,'Reduced Energy Gen_UE'!$D43='Reduced Energy Gen_UE'!$D$133,('DR_Contracted Energy'!AA41/'DR_Contracted Energy'!AA$131)*AA$133),0)</f>
        <v>0</v>
      </c>
      <c r="AB43" s="166" cm="1">
        <f t="array" ref="AB43">IFERROR(_xlfn.IFS($H43="MW",0,$D43=$D$132,('DR_Contracted Energy'!AB41/'DR_Contracted Energy'!AB$130)*AB$132,'Reduced Energy Gen_UE'!$D43='Reduced Energy Gen_UE'!$D$133,('DR_Contracted Energy'!AB41/'DR_Contracted Energy'!AB$131)*AB$133),0)</f>
        <v>0</v>
      </c>
      <c r="AC43" s="166" cm="1">
        <f t="array" ref="AC43">IFERROR(_xlfn.IFS($H43="MW",0,$D43=$D$132,('DR_Contracted Energy'!AC41/'DR_Contracted Energy'!AC$130)*AC$132,'Reduced Energy Gen_UE'!$D43='Reduced Energy Gen_UE'!$D$133,('DR_Contracted Energy'!AC41/'DR_Contracted Energy'!AC$131)*AC$133),0)</f>
        <v>0</v>
      </c>
      <c r="AD43" s="166"/>
      <c r="AE43" s="16" t="str">
        <f t="shared" si="1"/>
        <v>FALSE</v>
      </c>
    </row>
    <row r="44" spans="3:31" ht="28.8" x14ac:dyDescent="0.3">
      <c r="C44" s="7">
        <f>'C. Details of Existing PSAs'!C39</f>
        <v>17</v>
      </c>
      <c r="D44" s="146" t="str">
        <f>'C. Details of Existing PSAs'!D39</f>
        <v>Distribution Utility 1 (DU1)</v>
      </c>
      <c r="E44" s="146">
        <f>'C. Details of Existing PSAs'!E39</f>
        <v>0</v>
      </c>
      <c r="F44" s="108">
        <f>'C. Details of Existing PSAs'!F39</f>
        <v>0</v>
      </c>
      <c r="G44">
        <f>'C. Details of Existing PSAs'!G39</f>
        <v>0</v>
      </c>
      <c r="H44" s="16" t="str">
        <f>'C. Details of Existing PSAs'!O39</f>
        <v>MW</v>
      </c>
      <c r="I44" s="166" cm="1">
        <f t="array" ref="I44">IFERROR(_xlfn.IFS($H44="MW",0,$D44=$D$132,('DR_Contracted Energy'!I42/'DR_Contracted Energy'!I$130)*I$132,'Reduced Energy Gen_UE'!$D44='Reduced Energy Gen_UE'!$D$133,('DR_Contracted Energy'!I42/'DR_Contracted Energy'!I$131)*I$133),0)</f>
        <v>0</v>
      </c>
      <c r="J44" s="166" cm="1">
        <f t="array" ref="J44">IFERROR(_xlfn.IFS($H44="MW",0,$D44=$D$132,('DR_Contracted Energy'!J42/'DR_Contracted Energy'!J$130)*J$132,'Reduced Energy Gen_UE'!$D44='Reduced Energy Gen_UE'!$D$133,('DR_Contracted Energy'!J42/'DR_Contracted Energy'!J$131)*J$133),0)</f>
        <v>0</v>
      </c>
      <c r="K44" s="166" cm="1">
        <f t="array" ref="K44">IFERROR(_xlfn.IFS($H44="MW",0,$D44=$D$132,('DR_Contracted Energy'!K42/'DR_Contracted Energy'!K$130)*K$132,'Reduced Energy Gen_UE'!$D44='Reduced Energy Gen_UE'!$D$133,('DR_Contracted Energy'!K42/'DR_Contracted Energy'!K$131)*K$133),0)</f>
        <v>0</v>
      </c>
      <c r="L44" s="166" cm="1">
        <f t="array" ref="L44">IFERROR(_xlfn.IFS($H44="MW",0,$D44=$D$132,('DR_Contracted Energy'!L42/'DR_Contracted Energy'!L$130)*L$132,'Reduced Energy Gen_UE'!$D44='Reduced Energy Gen_UE'!$D$133,('DR_Contracted Energy'!L42/'DR_Contracted Energy'!L$131)*L$133),0)</f>
        <v>0</v>
      </c>
      <c r="M44" s="166" cm="1">
        <f t="array" ref="M44">IFERROR(_xlfn.IFS($H44="MW",0,$D44=$D$132,('DR_Contracted Energy'!M42/'DR_Contracted Energy'!M$130)*M$132,'Reduced Energy Gen_UE'!$D44='Reduced Energy Gen_UE'!$D$133,('DR_Contracted Energy'!M42/'DR_Contracted Energy'!M$131)*M$133),0)</f>
        <v>0</v>
      </c>
      <c r="N44" s="166" cm="1">
        <f t="array" ref="N44">IFERROR(_xlfn.IFS($H44="MW",0,$D44=$D$132,('DR_Contracted Energy'!N42/'DR_Contracted Energy'!N$130)*N$132,'Reduced Energy Gen_UE'!$D44='Reduced Energy Gen_UE'!$D$133,('DR_Contracted Energy'!N42/'DR_Contracted Energy'!N$131)*N$133),0)</f>
        <v>0</v>
      </c>
      <c r="O44" s="166" cm="1">
        <f t="array" ref="O44">IFERROR(_xlfn.IFS($H44="MW",0,$D44=$D$132,('DR_Contracted Energy'!O42/'DR_Contracted Energy'!O$130)*O$132,'Reduced Energy Gen_UE'!$D44='Reduced Energy Gen_UE'!$D$133,('DR_Contracted Energy'!O42/'DR_Contracted Energy'!O$131)*O$133),0)</f>
        <v>0</v>
      </c>
      <c r="P44" s="166" cm="1">
        <f t="array" ref="P44">IFERROR(_xlfn.IFS($H44="MW",0,$D44=$D$132,('DR_Contracted Energy'!P42/'DR_Contracted Energy'!P$130)*P$132,'Reduced Energy Gen_UE'!$D44='Reduced Energy Gen_UE'!$D$133,('DR_Contracted Energy'!P42/'DR_Contracted Energy'!P$131)*P$133),0)</f>
        <v>0</v>
      </c>
      <c r="Q44" s="166" cm="1">
        <f t="array" ref="Q44">IFERROR(_xlfn.IFS($H44="MW",0,$D44=$D$132,('DR_Contracted Energy'!Q42/'DR_Contracted Energy'!Q$130)*Q$132,'Reduced Energy Gen_UE'!$D44='Reduced Energy Gen_UE'!$D$133,('DR_Contracted Energy'!Q42/'DR_Contracted Energy'!Q$131)*Q$133),0)</f>
        <v>0</v>
      </c>
      <c r="R44" s="166" cm="1">
        <f t="array" ref="R44">IFERROR(_xlfn.IFS($H44="MW",0,$D44=$D$132,('DR_Contracted Energy'!R42/'DR_Contracted Energy'!R$130)*R$132,'Reduced Energy Gen_UE'!$D44='Reduced Energy Gen_UE'!$D$133,('DR_Contracted Energy'!R42/'DR_Contracted Energy'!R$131)*R$133),0)</f>
        <v>0</v>
      </c>
      <c r="S44" s="166" cm="1">
        <f t="array" ref="S44">IFERROR(_xlfn.IFS($H44="MW",0,$D44=$D$132,('DR_Contracted Energy'!S42/'DR_Contracted Energy'!S$130)*S$132,'Reduced Energy Gen_UE'!$D44='Reduced Energy Gen_UE'!$D$133,('DR_Contracted Energy'!S42/'DR_Contracted Energy'!S$131)*S$133),0)</f>
        <v>0</v>
      </c>
      <c r="T44" s="166" cm="1">
        <f t="array" ref="T44">IFERROR(_xlfn.IFS($H44="MW",0,$D44=$D$132,('DR_Contracted Energy'!T42/'DR_Contracted Energy'!T$130)*T$132,'Reduced Energy Gen_UE'!$D44='Reduced Energy Gen_UE'!$D$133,('DR_Contracted Energy'!T42/'DR_Contracted Energy'!T$131)*T$133),0)</f>
        <v>0</v>
      </c>
      <c r="U44" s="166" cm="1">
        <f t="array" ref="U44">IFERROR(_xlfn.IFS($H44="MW",0,$D44=$D$132,('DR_Contracted Energy'!U42/'DR_Contracted Energy'!U$130)*U$132,'Reduced Energy Gen_UE'!$D44='Reduced Energy Gen_UE'!$D$133,('DR_Contracted Energy'!U42/'DR_Contracted Energy'!U$131)*U$133),0)</f>
        <v>0</v>
      </c>
      <c r="V44" s="166" cm="1">
        <f t="array" ref="V44">IFERROR(_xlfn.IFS($H44="MW",0,$D44=$D$132,('DR_Contracted Energy'!V42/'DR_Contracted Energy'!V$130)*V$132,'Reduced Energy Gen_UE'!$D44='Reduced Energy Gen_UE'!$D$133,('DR_Contracted Energy'!V42/'DR_Contracted Energy'!V$131)*V$133),0)</f>
        <v>0</v>
      </c>
      <c r="W44" s="166" cm="1">
        <f t="array" ref="W44">IFERROR(_xlfn.IFS($H44="MW",0,$D44=$D$132,('DR_Contracted Energy'!W42/'DR_Contracted Energy'!W$130)*W$132,'Reduced Energy Gen_UE'!$D44='Reduced Energy Gen_UE'!$D$133,('DR_Contracted Energy'!W42/'DR_Contracted Energy'!W$131)*W$133),0)</f>
        <v>0</v>
      </c>
      <c r="X44" s="166" cm="1">
        <f t="array" ref="X44">IFERROR(_xlfn.IFS($H44="MW",0,$D44=$D$132,('DR_Contracted Energy'!X42/'DR_Contracted Energy'!X$130)*X$132,'Reduced Energy Gen_UE'!$D44='Reduced Energy Gen_UE'!$D$133,('DR_Contracted Energy'!X42/'DR_Contracted Energy'!X$131)*X$133),0)</f>
        <v>0</v>
      </c>
      <c r="Y44" s="166" cm="1">
        <f t="array" ref="Y44">IFERROR(_xlfn.IFS($H44="MW",0,$D44=$D$132,('DR_Contracted Energy'!Y42/'DR_Contracted Energy'!Y$130)*Y$132,'Reduced Energy Gen_UE'!$D44='Reduced Energy Gen_UE'!$D$133,('DR_Contracted Energy'!Y42/'DR_Contracted Energy'!Y$131)*Y$133),0)</f>
        <v>0</v>
      </c>
      <c r="Z44" s="166" cm="1">
        <f t="array" ref="Z44">IFERROR(_xlfn.IFS($H44="MW",0,$D44=$D$132,('DR_Contracted Energy'!Z42/'DR_Contracted Energy'!Z$130)*Z$132,'Reduced Energy Gen_UE'!$D44='Reduced Energy Gen_UE'!$D$133,('DR_Contracted Energy'!Z42/'DR_Contracted Energy'!Z$131)*Z$133),0)</f>
        <v>0</v>
      </c>
      <c r="AA44" s="166" cm="1">
        <f t="array" ref="AA44">IFERROR(_xlfn.IFS($H44="MW",0,$D44=$D$132,('DR_Contracted Energy'!AA42/'DR_Contracted Energy'!AA$130)*AA$132,'Reduced Energy Gen_UE'!$D44='Reduced Energy Gen_UE'!$D$133,('DR_Contracted Energy'!AA42/'DR_Contracted Energy'!AA$131)*AA$133),0)</f>
        <v>0</v>
      </c>
      <c r="AB44" s="166" cm="1">
        <f t="array" ref="AB44">IFERROR(_xlfn.IFS($H44="MW",0,$D44=$D$132,('DR_Contracted Energy'!AB42/'DR_Contracted Energy'!AB$130)*AB$132,'Reduced Energy Gen_UE'!$D44='Reduced Energy Gen_UE'!$D$133,('DR_Contracted Energy'!AB42/'DR_Contracted Energy'!AB$131)*AB$133),0)</f>
        <v>0</v>
      </c>
      <c r="AC44" s="166" cm="1">
        <f t="array" ref="AC44">IFERROR(_xlfn.IFS($H44="MW",0,$D44=$D$132,('DR_Contracted Energy'!AC42/'DR_Contracted Energy'!AC$130)*AC$132,'Reduced Energy Gen_UE'!$D44='Reduced Energy Gen_UE'!$D$133,('DR_Contracted Energy'!AC42/'DR_Contracted Energy'!AC$131)*AC$133),0)</f>
        <v>0</v>
      </c>
      <c r="AD44" s="166"/>
      <c r="AE44" s="16" t="str">
        <f t="shared" si="1"/>
        <v>FALSE</v>
      </c>
    </row>
    <row r="45" spans="3:31" ht="28.8" x14ac:dyDescent="0.3">
      <c r="C45" s="7">
        <f t="shared" ref="C45:G45" si="17">C44</f>
        <v>17</v>
      </c>
      <c r="D45" s="146" t="str">
        <f t="shared" si="17"/>
        <v>Distribution Utility 1 (DU1)</v>
      </c>
      <c r="E45" s="146">
        <f t="shared" si="17"/>
        <v>0</v>
      </c>
      <c r="F45" s="108">
        <f t="shared" si="17"/>
        <v>0</v>
      </c>
      <c r="G45">
        <f t="shared" si="17"/>
        <v>0</v>
      </c>
      <c r="H45" s="16" t="str">
        <f>'C. Details of Existing PSAs'!O40</f>
        <v>MWh</v>
      </c>
      <c r="I45" s="166" cm="1">
        <f t="array" ref="I45">IFERROR(_xlfn.IFS($H45="MW",0,$D45=$D$132,('DR_Contracted Energy'!I43/'DR_Contracted Energy'!I$130)*I$132,'Reduced Energy Gen_UE'!$D45='Reduced Energy Gen_UE'!$D$133,('DR_Contracted Energy'!I43/'DR_Contracted Energy'!I$131)*I$133),0)</f>
        <v>0</v>
      </c>
      <c r="J45" s="166" cm="1">
        <f t="array" ref="J45">IFERROR(_xlfn.IFS($H45="MW",0,$D45=$D$132,('DR_Contracted Energy'!J43/'DR_Contracted Energy'!J$130)*J$132,'Reduced Energy Gen_UE'!$D45='Reduced Energy Gen_UE'!$D$133,('DR_Contracted Energy'!J43/'DR_Contracted Energy'!J$131)*J$133),0)</f>
        <v>0</v>
      </c>
      <c r="K45" s="166" cm="1">
        <f t="array" ref="K45">IFERROR(_xlfn.IFS($H45="MW",0,$D45=$D$132,('DR_Contracted Energy'!K43/'DR_Contracted Energy'!K$130)*K$132,'Reduced Energy Gen_UE'!$D45='Reduced Energy Gen_UE'!$D$133,('DR_Contracted Energy'!K43/'DR_Contracted Energy'!K$131)*K$133),0)</f>
        <v>0</v>
      </c>
      <c r="L45" s="166" cm="1">
        <f t="array" ref="L45">IFERROR(_xlfn.IFS($H45="MW",0,$D45=$D$132,('DR_Contracted Energy'!L43/'DR_Contracted Energy'!L$130)*L$132,'Reduced Energy Gen_UE'!$D45='Reduced Energy Gen_UE'!$D$133,('DR_Contracted Energy'!L43/'DR_Contracted Energy'!L$131)*L$133),0)</f>
        <v>0</v>
      </c>
      <c r="M45" s="166" cm="1">
        <f t="array" ref="M45">IFERROR(_xlfn.IFS($H45="MW",0,$D45=$D$132,('DR_Contracted Energy'!M43/'DR_Contracted Energy'!M$130)*M$132,'Reduced Energy Gen_UE'!$D45='Reduced Energy Gen_UE'!$D$133,('DR_Contracted Energy'!M43/'DR_Contracted Energy'!M$131)*M$133),0)</f>
        <v>0</v>
      </c>
      <c r="N45" s="166" cm="1">
        <f t="array" ref="N45">IFERROR(_xlfn.IFS($H45="MW",0,$D45=$D$132,('DR_Contracted Energy'!N43/'DR_Contracted Energy'!N$130)*N$132,'Reduced Energy Gen_UE'!$D45='Reduced Energy Gen_UE'!$D$133,('DR_Contracted Energy'!N43/'DR_Contracted Energy'!N$131)*N$133),0)</f>
        <v>0</v>
      </c>
      <c r="O45" s="166" cm="1">
        <f t="array" ref="O45">IFERROR(_xlfn.IFS($H45="MW",0,$D45=$D$132,('DR_Contracted Energy'!O43/'DR_Contracted Energy'!O$130)*O$132,'Reduced Energy Gen_UE'!$D45='Reduced Energy Gen_UE'!$D$133,('DR_Contracted Energy'!O43/'DR_Contracted Energy'!O$131)*O$133),0)</f>
        <v>0</v>
      </c>
      <c r="P45" s="166" cm="1">
        <f t="array" ref="P45">IFERROR(_xlfn.IFS($H45="MW",0,$D45=$D$132,('DR_Contracted Energy'!P43/'DR_Contracted Energy'!P$130)*P$132,'Reduced Energy Gen_UE'!$D45='Reduced Energy Gen_UE'!$D$133,('DR_Contracted Energy'!P43/'DR_Contracted Energy'!P$131)*P$133),0)</f>
        <v>0</v>
      </c>
      <c r="Q45" s="166" cm="1">
        <f t="array" ref="Q45">IFERROR(_xlfn.IFS($H45="MW",0,$D45=$D$132,('DR_Contracted Energy'!Q43/'DR_Contracted Energy'!Q$130)*Q$132,'Reduced Energy Gen_UE'!$D45='Reduced Energy Gen_UE'!$D$133,('DR_Contracted Energy'!Q43/'DR_Contracted Energy'!Q$131)*Q$133),0)</f>
        <v>0</v>
      </c>
      <c r="R45" s="166" cm="1">
        <f t="array" ref="R45">IFERROR(_xlfn.IFS($H45="MW",0,$D45=$D$132,('DR_Contracted Energy'!R43/'DR_Contracted Energy'!R$130)*R$132,'Reduced Energy Gen_UE'!$D45='Reduced Energy Gen_UE'!$D$133,('DR_Contracted Energy'!R43/'DR_Contracted Energy'!R$131)*R$133),0)</f>
        <v>0</v>
      </c>
      <c r="S45" s="166" cm="1">
        <f t="array" ref="S45">IFERROR(_xlfn.IFS($H45="MW",0,$D45=$D$132,('DR_Contracted Energy'!S43/'DR_Contracted Energy'!S$130)*S$132,'Reduced Energy Gen_UE'!$D45='Reduced Energy Gen_UE'!$D$133,('DR_Contracted Energy'!S43/'DR_Contracted Energy'!S$131)*S$133),0)</f>
        <v>0</v>
      </c>
      <c r="T45" s="166" cm="1">
        <f t="array" ref="T45">IFERROR(_xlfn.IFS($H45="MW",0,$D45=$D$132,('DR_Contracted Energy'!T43/'DR_Contracted Energy'!T$130)*T$132,'Reduced Energy Gen_UE'!$D45='Reduced Energy Gen_UE'!$D$133,('DR_Contracted Energy'!T43/'DR_Contracted Energy'!T$131)*T$133),0)</f>
        <v>0</v>
      </c>
      <c r="U45" s="166" cm="1">
        <f t="array" ref="U45">IFERROR(_xlfn.IFS($H45="MW",0,$D45=$D$132,('DR_Contracted Energy'!U43/'DR_Contracted Energy'!U$130)*U$132,'Reduced Energy Gen_UE'!$D45='Reduced Energy Gen_UE'!$D$133,('DR_Contracted Energy'!U43/'DR_Contracted Energy'!U$131)*U$133),0)</f>
        <v>0</v>
      </c>
      <c r="V45" s="166" cm="1">
        <f t="array" ref="V45">IFERROR(_xlfn.IFS($H45="MW",0,$D45=$D$132,('DR_Contracted Energy'!V43/'DR_Contracted Energy'!V$130)*V$132,'Reduced Energy Gen_UE'!$D45='Reduced Energy Gen_UE'!$D$133,('DR_Contracted Energy'!V43/'DR_Contracted Energy'!V$131)*V$133),0)</f>
        <v>0</v>
      </c>
      <c r="W45" s="166" cm="1">
        <f t="array" ref="W45">IFERROR(_xlfn.IFS($H45="MW",0,$D45=$D$132,('DR_Contracted Energy'!W43/'DR_Contracted Energy'!W$130)*W$132,'Reduced Energy Gen_UE'!$D45='Reduced Energy Gen_UE'!$D$133,('DR_Contracted Energy'!W43/'DR_Contracted Energy'!W$131)*W$133),0)</f>
        <v>0</v>
      </c>
      <c r="X45" s="166" cm="1">
        <f t="array" ref="X45">IFERROR(_xlfn.IFS($H45="MW",0,$D45=$D$132,('DR_Contracted Energy'!X43/'DR_Contracted Energy'!X$130)*X$132,'Reduced Energy Gen_UE'!$D45='Reduced Energy Gen_UE'!$D$133,('DR_Contracted Energy'!X43/'DR_Contracted Energy'!X$131)*X$133),0)</f>
        <v>0</v>
      </c>
      <c r="Y45" s="166" cm="1">
        <f t="array" ref="Y45">IFERROR(_xlfn.IFS($H45="MW",0,$D45=$D$132,('DR_Contracted Energy'!Y43/'DR_Contracted Energy'!Y$130)*Y$132,'Reduced Energy Gen_UE'!$D45='Reduced Energy Gen_UE'!$D$133,('DR_Contracted Energy'!Y43/'DR_Contracted Energy'!Y$131)*Y$133),0)</f>
        <v>0</v>
      </c>
      <c r="Z45" s="166" cm="1">
        <f t="array" ref="Z45">IFERROR(_xlfn.IFS($H45="MW",0,$D45=$D$132,('DR_Contracted Energy'!Z43/'DR_Contracted Energy'!Z$130)*Z$132,'Reduced Energy Gen_UE'!$D45='Reduced Energy Gen_UE'!$D$133,('DR_Contracted Energy'!Z43/'DR_Contracted Energy'!Z$131)*Z$133),0)</f>
        <v>0</v>
      </c>
      <c r="AA45" s="166" cm="1">
        <f t="array" ref="AA45">IFERROR(_xlfn.IFS($H45="MW",0,$D45=$D$132,('DR_Contracted Energy'!AA43/'DR_Contracted Energy'!AA$130)*AA$132,'Reduced Energy Gen_UE'!$D45='Reduced Energy Gen_UE'!$D$133,('DR_Contracted Energy'!AA43/'DR_Contracted Energy'!AA$131)*AA$133),0)</f>
        <v>0</v>
      </c>
      <c r="AB45" s="166" cm="1">
        <f t="array" ref="AB45">IFERROR(_xlfn.IFS($H45="MW",0,$D45=$D$132,('DR_Contracted Energy'!AB43/'DR_Contracted Energy'!AB$130)*AB$132,'Reduced Energy Gen_UE'!$D45='Reduced Energy Gen_UE'!$D$133,('DR_Contracted Energy'!AB43/'DR_Contracted Energy'!AB$131)*AB$133),0)</f>
        <v>0</v>
      </c>
      <c r="AC45" s="166" cm="1">
        <f t="array" ref="AC45">IFERROR(_xlfn.IFS($H45="MW",0,$D45=$D$132,('DR_Contracted Energy'!AC43/'DR_Contracted Energy'!AC$130)*AC$132,'Reduced Energy Gen_UE'!$D45='Reduced Energy Gen_UE'!$D$133,('DR_Contracted Energy'!AC43/'DR_Contracted Energy'!AC$131)*AC$133),0)</f>
        <v>0</v>
      </c>
      <c r="AD45" s="166"/>
      <c r="AE45" s="16" t="str">
        <f t="shared" si="1"/>
        <v>FALSE</v>
      </c>
    </row>
    <row r="46" spans="3:31" ht="28.8" x14ac:dyDescent="0.3">
      <c r="C46" s="7">
        <f>'C. Details of Existing PSAs'!C41</f>
        <v>18</v>
      </c>
      <c r="D46" s="146" t="str">
        <f>'C. Details of Existing PSAs'!D41</f>
        <v>Distribution Utility 1 (DU1)</v>
      </c>
      <c r="E46" s="146">
        <f>'C. Details of Existing PSAs'!E41</f>
        <v>0</v>
      </c>
      <c r="F46" s="108">
        <f>'C. Details of Existing PSAs'!F41</f>
        <v>0</v>
      </c>
      <c r="G46">
        <f>'C. Details of Existing PSAs'!G41</f>
        <v>0</v>
      </c>
      <c r="H46" s="16" t="str">
        <f>'C. Details of Existing PSAs'!O41</f>
        <v>MW</v>
      </c>
      <c r="I46" s="166" cm="1">
        <f t="array" ref="I46">IFERROR(_xlfn.IFS($H46="MW",0,$D46=$D$132,('DR_Contracted Energy'!I44/'DR_Contracted Energy'!I$130)*I$132,'Reduced Energy Gen_UE'!$D46='Reduced Energy Gen_UE'!$D$133,('DR_Contracted Energy'!I44/'DR_Contracted Energy'!I$131)*I$133),0)</f>
        <v>0</v>
      </c>
      <c r="J46" s="166" cm="1">
        <f t="array" ref="J46">IFERROR(_xlfn.IFS($H46="MW",0,$D46=$D$132,('DR_Contracted Energy'!J44/'DR_Contracted Energy'!J$130)*J$132,'Reduced Energy Gen_UE'!$D46='Reduced Energy Gen_UE'!$D$133,('DR_Contracted Energy'!J44/'DR_Contracted Energy'!J$131)*J$133),0)</f>
        <v>0</v>
      </c>
      <c r="K46" s="166" cm="1">
        <f t="array" ref="K46">IFERROR(_xlfn.IFS($H46="MW",0,$D46=$D$132,('DR_Contracted Energy'!K44/'DR_Contracted Energy'!K$130)*K$132,'Reduced Energy Gen_UE'!$D46='Reduced Energy Gen_UE'!$D$133,('DR_Contracted Energy'!K44/'DR_Contracted Energy'!K$131)*K$133),0)</f>
        <v>0</v>
      </c>
      <c r="L46" s="166" cm="1">
        <f t="array" ref="L46">IFERROR(_xlfn.IFS($H46="MW",0,$D46=$D$132,('DR_Contracted Energy'!L44/'DR_Contracted Energy'!L$130)*L$132,'Reduced Energy Gen_UE'!$D46='Reduced Energy Gen_UE'!$D$133,('DR_Contracted Energy'!L44/'DR_Contracted Energy'!L$131)*L$133),0)</f>
        <v>0</v>
      </c>
      <c r="M46" s="166" cm="1">
        <f t="array" ref="M46">IFERROR(_xlfn.IFS($H46="MW",0,$D46=$D$132,('DR_Contracted Energy'!M44/'DR_Contracted Energy'!M$130)*M$132,'Reduced Energy Gen_UE'!$D46='Reduced Energy Gen_UE'!$D$133,('DR_Contracted Energy'!M44/'DR_Contracted Energy'!M$131)*M$133),0)</f>
        <v>0</v>
      </c>
      <c r="N46" s="166" cm="1">
        <f t="array" ref="N46">IFERROR(_xlfn.IFS($H46="MW",0,$D46=$D$132,('DR_Contracted Energy'!N44/'DR_Contracted Energy'!N$130)*N$132,'Reduced Energy Gen_UE'!$D46='Reduced Energy Gen_UE'!$D$133,('DR_Contracted Energy'!N44/'DR_Contracted Energy'!N$131)*N$133),0)</f>
        <v>0</v>
      </c>
      <c r="O46" s="166" cm="1">
        <f t="array" ref="O46">IFERROR(_xlfn.IFS($H46="MW",0,$D46=$D$132,('DR_Contracted Energy'!O44/'DR_Contracted Energy'!O$130)*O$132,'Reduced Energy Gen_UE'!$D46='Reduced Energy Gen_UE'!$D$133,('DR_Contracted Energy'!O44/'DR_Contracted Energy'!O$131)*O$133),0)</f>
        <v>0</v>
      </c>
      <c r="P46" s="166" cm="1">
        <f t="array" ref="P46">IFERROR(_xlfn.IFS($H46="MW",0,$D46=$D$132,('DR_Contracted Energy'!P44/'DR_Contracted Energy'!P$130)*P$132,'Reduced Energy Gen_UE'!$D46='Reduced Energy Gen_UE'!$D$133,('DR_Contracted Energy'!P44/'DR_Contracted Energy'!P$131)*P$133),0)</f>
        <v>0</v>
      </c>
      <c r="Q46" s="166" cm="1">
        <f t="array" ref="Q46">IFERROR(_xlfn.IFS($H46="MW",0,$D46=$D$132,('DR_Contracted Energy'!Q44/'DR_Contracted Energy'!Q$130)*Q$132,'Reduced Energy Gen_UE'!$D46='Reduced Energy Gen_UE'!$D$133,('DR_Contracted Energy'!Q44/'DR_Contracted Energy'!Q$131)*Q$133),0)</f>
        <v>0</v>
      </c>
      <c r="R46" s="166" cm="1">
        <f t="array" ref="R46">IFERROR(_xlfn.IFS($H46="MW",0,$D46=$D$132,('DR_Contracted Energy'!R44/'DR_Contracted Energy'!R$130)*R$132,'Reduced Energy Gen_UE'!$D46='Reduced Energy Gen_UE'!$D$133,('DR_Contracted Energy'!R44/'DR_Contracted Energy'!R$131)*R$133),0)</f>
        <v>0</v>
      </c>
      <c r="S46" s="166" cm="1">
        <f t="array" ref="S46">IFERROR(_xlfn.IFS($H46="MW",0,$D46=$D$132,('DR_Contracted Energy'!S44/'DR_Contracted Energy'!S$130)*S$132,'Reduced Energy Gen_UE'!$D46='Reduced Energy Gen_UE'!$D$133,('DR_Contracted Energy'!S44/'DR_Contracted Energy'!S$131)*S$133),0)</f>
        <v>0</v>
      </c>
      <c r="T46" s="166" cm="1">
        <f t="array" ref="T46">IFERROR(_xlfn.IFS($H46="MW",0,$D46=$D$132,('DR_Contracted Energy'!T44/'DR_Contracted Energy'!T$130)*T$132,'Reduced Energy Gen_UE'!$D46='Reduced Energy Gen_UE'!$D$133,('DR_Contracted Energy'!T44/'DR_Contracted Energy'!T$131)*T$133),0)</f>
        <v>0</v>
      </c>
      <c r="U46" s="166" cm="1">
        <f t="array" ref="U46">IFERROR(_xlfn.IFS($H46="MW",0,$D46=$D$132,('DR_Contracted Energy'!U44/'DR_Contracted Energy'!U$130)*U$132,'Reduced Energy Gen_UE'!$D46='Reduced Energy Gen_UE'!$D$133,('DR_Contracted Energy'!U44/'DR_Contracted Energy'!U$131)*U$133),0)</f>
        <v>0</v>
      </c>
      <c r="V46" s="166" cm="1">
        <f t="array" ref="V46">IFERROR(_xlfn.IFS($H46="MW",0,$D46=$D$132,('DR_Contracted Energy'!V44/'DR_Contracted Energy'!V$130)*V$132,'Reduced Energy Gen_UE'!$D46='Reduced Energy Gen_UE'!$D$133,('DR_Contracted Energy'!V44/'DR_Contracted Energy'!V$131)*V$133),0)</f>
        <v>0</v>
      </c>
      <c r="W46" s="166" cm="1">
        <f t="array" ref="W46">IFERROR(_xlfn.IFS($H46="MW",0,$D46=$D$132,('DR_Contracted Energy'!W44/'DR_Contracted Energy'!W$130)*W$132,'Reduced Energy Gen_UE'!$D46='Reduced Energy Gen_UE'!$D$133,('DR_Contracted Energy'!W44/'DR_Contracted Energy'!W$131)*W$133),0)</f>
        <v>0</v>
      </c>
      <c r="X46" s="166" cm="1">
        <f t="array" ref="X46">IFERROR(_xlfn.IFS($H46="MW",0,$D46=$D$132,('DR_Contracted Energy'!X44/'DR_Contracted Energy'!X$130)*X$132,'Reduced Energy Gen_UE'!$D46='Reduced Energy Gen_UE'!$D$133,('DR_Contracted Energy'!X44/'DR_Contracted Energy'!X$131)*X$133),0)</f>
        <v>0</v>
      </c>
      <c r="Y46" s="166" cm="1">
        <f t="array" ref="Y46">IFERROR(_xlfn.IFS($H46="MW",0,$D46=$D$132,('DR_Contracted Energy'!Y44/'DR_Contracted Energy'!Y$130)*Y$132,'Reduced Energy Gen_UE'!$D46='Reduced Energy Gen_UE'!$D$133,('DR_Contracted Energy'!Y44/'DR_Contracted Energy'!Y$131)*Y$133),0)</f>
        <v>0</v>
      </c>
      <c r="Z46" s="166" cm="1">
        <f t="array" ref="Z46">IFERROR(_xlfn.IFS($H46="MW",0,$D46=$D$132,('DR_Contracted Energy'!Z44/'DR_Contracted Energy'!Z$130)*Z$132,'Reduced Energy Gen_UE'!$D46='Reduced Energy Gen_UE'!$D$133,('DR_Contracted Energy'!Z44/'DR_Contracted Energy'!Z$131)*Z$133),0)</f>
        <v>0</v>
      </c>
      <c r="AA46" s="166" cm="1">
        <f t="array" ref="AA46">IFERROR(_xlfn.IFS($H46="MW",0,$D46=$D$132,('DR_Contracted Energy'!AA44/'DR_Contracted Energy'!AA$130)*AA$132,'Reduced Energy Gen_UE'!$D46='Reduced Energy Gen_UE'!$D$133,('DR_Contracted Energy'!AA44/'DR_Contracted Energy'!AA$131)*AA$133),0)</f>
        <v>0</v>
      </c>
      <c r="AB46" s="166" cm="1">
        <f t="array" ref="AB46">IFERROR(_xlfn.IFS($H46="MW",0,$D46=$D$132,('DR_Contracted Energy'!AB44/'DR_Contracted Energy'!AB$130)*AB$132,'Reduced Energy Gen_UE'!$D46='Reduced Energy Gen_UE'!$D$133,('DR_Contracted Energy'!AB44/'DR_Contracted Energy'!AB$131)*AB$133),0)</f>
        <v>0</v>
      </c>
      <c r="AC46" s="166" cm="1">
        <f t="array" ref="AC46">IFERROR(_xlfn.IFS($H46="MW",0,$D46=$D$132,('DR_Contracted Energy'!AC44/'DR_Contracted Energy'!AC$130)*AC$132,'Reduced Energy Gen_UE'!$D46='Reduced Energy Gen_UE'!$D$133,('DR_Contracted Energy'!AC44/'DR_Contracted Energy'!AC$131)*AC$133),0)</f>
        <v>0</v>
      </c>
      <c r="AD46" s="166"/>
      <c r="AE46" s="16" t="str">
        <f t="shared" si="1"/>
        <v>FALSE</v>
      </c>
    </row>
    <row r="47" spans="3:31" ht="28.8" x14ac:dyDescent="0.3">
      <c r="C47" s="7">
        <f t="shared" ref="C47:G47" si="18">C46</f>
        <v>18</v>
      </c>
      <c r="D47" s="146" t="str">
        <f t="shared" si="18"/>
        <v>Distribution Utility 1 (DU1)</v>
      </c>
      <c r="E47" s="146">
        <f t="shared" si="18"/>
        <v>0</v>
      </c>
      <c r="F47" s="108">
        <f t="shared" si="18"/>
        <v>0</v>
      </c>
      <c r="G47">
        <f t="shared" si="18"/>
        <v>0</v>
      </c>
      <c r="H47" s="16" t="str">
        <f>'C. Details of Existing PSAs'!O42</f>
        <v>MWh</v>
      </c>
      <c r="I47" s="166" cm="1">
        <f t="array" ref="I47">IFERROR(_xlfn.IFS($H47="MW",0,$D47=$D$132,('DR_Contracted Energy'!I45/'DR_Contracted Energy'!I$130)*I$132,'Reduced Energy Gen_UE'!$D47='Reduced Energy Gen_UE'!$D$133,('DR_Contracted Energy'!I45/'DR_Contracted Energy'!I$131)*I$133),0)</f>
        <v>0</v>
      </c>
      <c r="J47" s="166" cm="1">
        <f t="array" ref="J47">IFERROR(_xlfn.IFS($H47="MW",0,$D47=$D$132,('DR_Contracted Energy'!J45/'DR_Contracted Energy'!J$130)*J$132,'Reduced Energy Gen_UE'!$D47='Reduced Energy Gen_UE'!$D$133,('DR_Contracted Energy'!J45/'DR_Contracted Energy'!J$131)*J$133),0)</f>
        <v>0</v>
      </c>
      <c r="K47" s="166" cm="1">
        <f t="array" ref="K47">IFERROR(_xlfn.IFS($H47="MW",0,$D47=$D$132,('DR_Contracted Energy'!K45/'DR_Contracted Energy'!K$130)*K$132,'Reduced Energy Gen_UE'!$D47='Reduced Energy Gen_UE'!$D$133,('DR_Contracted Energy'!K45/'DR_Contracted Energy'!K$131)*K$133),0)</f>
        <v>0</v>
      </c>
      <c r="L47" s="166" cm="1">
        <f t="array" ref="L47">IFERROR(_xlfn.IFS($H47="MW",0,$D47=$D$132,('DR_Contracted Energy'!L45/'DR_Contracted Energy'!L$130)*L$132,'Reduced Energy Gen_UE'!$D47='Reduced Energy Gen_UE'!$D$133,('DR_Contracted Energy'!L45/'DR_Contracted Energy'!L$131)*L$133),0)</f>
        <v>0</v>
      </c>
      <c r="M47" s="166" cm="1">
        <f t="array" ref="M47">IFERROR(_xlfn.IFS($H47="MW",0,$D47=$D$132,('DR_Contracted Energy'!M45/'DR_Contracted Energy'!M$130)*M$132,'Reduced Energy Gen_UE'!$D47='Reduced Energy Gen_UE'!$D$133,('DR_Contracted Energy'!M45/'DR_Contracted Energy'!M$131)*M$133),0)</f>
        <v>0</v>
      </c>
      <c r="N47" s="166" cm="1">
        <f t="array" ref="N47">IFERROR(_xlfn.IFS($H47="MW",0,$D47=$D$132,('DR_Contracted Energy'!N45/'DR_Contracted Energy'!N$130)*N$132,'Reduced Energy Gen_UE'!$D47='Reduced Energy Gen_UE'!$D$133,('DR_Contracted Energy'!N45/'DR_Contracted Energy'!N$131)*N$133),0)</f>
        <v>0</v>
      </c>
      <c r="O47" s="166" cm="1">
        <f t="array" ref="O47">IFERROR(_xlfn.IFS($H47="MW",0,$D47=$D$132,('DR_Contracted Energy'!O45/'DR_Contracted Energy'!O$130)*O$132,'Reduced Energy Gen_UE'!$D47='Reduced Energy Gen_UE'!$D$133,('DR_Contracted Energy'!O45/'DR_Contracted Energy'!O$131)*O$133),0)</f>
        <v>0</v>
      </c>
      <c r="P47" s="166" cm="1">
        <f t="array" ref="P47">IFERROR(_xlfn.IFS($H47="MW",0,$D47=$D$132,('DR_Contracted Energy'!P45/'DR_Contracted Energy'!P$130)*P$132,'Reduced Energy Gen_UE'!$D47='Reduced Energy Gen_UE'!$D$133,('DR_Contracted Energy'!P45/'DR_Contracted Energy'!P$131)*P$133),0)</f>
        <v>0</v>
      </c>
      <c r="Q47" s="166" cm="1">
        <f t="array" ref="Q47">IFERROR(_xlfn.IFS($H47="MW",0,$D47=$D$132,('DR_Contracted Energy'!Q45/'DR_Contracted Energy'!Q$130)*Q$132,'Reduced Energy Gen_UE'!$D47='Reduced Energy Gen_UE'!$D$133,('DR_Contracted Energy'!Q45/'DR_Contracted Energy'!Q$131)*Q$133),0)</f>
        <v>0</v>
      </c>
      <c r="R47" s="166" cm="1">
        <f t="array" ref="R47">IFERROR(_xlfn.IFS($H47="MW",0,$D47=$D$132,('DR_Contracted Energy'!R45/'DR_Contracted Energy'!R$130)*R$132,'Reduced Energy Gen_UE'!$D47='Reduced Energy Gen_UE'!$D$133,('DR_Contracted Energy'!R45/'DR_Contracted Energy'!R$131)*R$133),0)</f>
        <v>0</v>
      </c>
      <c r="S47" s="166" cm="1">
        <f t="array" ref="S47">IFERROR(_xlfn.IFS($H47="MW",0,$D47=$D$132,('DR_Contracted Energy'!S45/'DR_Contracted Energy'!S$130)*S$132,'Reduced Energy Gen_UE'!$D47='Reduced Energy Gen_UE'!$D$133,('DR_Contracted Energy'!S45/'DR_Contracted Energy'!S$131)*S$133),0)</f>
        <v>0</v>
      </c>
      <c r="T47" s="166" cm="1">
        <f t="array" ref="T47">IFERROR(_xlfn.IFS($H47="MW",0,$D47=$D$132,('DR_Contracted Energy'!T45/'DR_Contracted Energy'!T$130)*T$132,'Reduced Energy Gen_UE'!$D47='Reduced Energy Gen_UE'!$D$133,('DR_Contracted Energy'!T45/'DR_Contracted Energy'!T$131)*T$133),0)</f>
        <v>0</v>
      </c>
      <c r="U47" s="166" cm="1">
        <f t="array" ref="U47">IFERROR(_xlfn.IFS($H47="MW",0,$D47=$D$132,('DR_Contracted Energy'!U45/'DR_Contracted Energy'!U$130)*U$132,'Reduced Energy Gen_UE'!$D47='Reduced Energy Gen_UE'!$D$133,('DR_Contracted Energy'!U45/'DR_Contracted Energy'!U$131)*U$133),0)</f>
        <v>0</v>
      </c>
      <c r="V47" s="166" cm="1">
        <f t="array" ref="V47">IFERROR(_xlfn.IFS($H47="MW",0,$D47=$D$132,('DR_Contracted Energy'!V45/'DR_Contracted Energy'!V$130)*V$132,'Reduced Energy Gen_UE'!$D47='Reduced Energy Gen_UE'!$D$133,('DR_Contracted Energy'!V45/'DR_Contracted Energy'!V$131)*V$133),0)</f>
        <v>0</v>
      </c>
      <c r="W47" s="166" cm="1">
        <f t="array" ref="W47">IFERROR(_xlfn.IFS($H47="MW",0,$D47=$D$132,('DR_Contracted Energy'!W45/'DR_Contracted Energy'!W$130)*W$132,'Reduced Energy Gen_UE'!$D47='Reduced Energy Gen_UE'!$D$133,('DR_Contracted Energy'!W45/'DR_Contracted Energy'!W$131)*W$133),0)</f>
        <v>0</v>
      </c>
      <c r="X47" s="166" cm="1">
        <f t="array" ref="X47">IFERROR(_xlfn.IFS($H47="MW",0,$D47=$D$132,('DR_Contracted Energy'!X45/'DR_Contracted Energy'!X$130)*X$132,'Reduced Energy Gen_UE'!$D47='Reduced Energy Gen_UE'!$D$133,('DR_Contracted Energy'!X45/'DR_Contracted Energy'!X$131)*X$133),0)</f>
        <v>0</v>
      </c>
      <c r="Y47" s="166" cm="1">
        <f t="array" ref="Y47">IFERROR(_xlfn.IFS($H47="MW",0,$D47=$D$132,('DR_Contracted Energy'!Y45/'DR_Contracted Energy'!Y$130)*Y$132,'Reduced Energy Gen_UE'!$D47='Reduced Energy Gen_UE'!$D$133,('DR_Contracted Energy'!Y45/'DR_Contracted Energy'!Y$131)*Y$133),0)</f>
        <v>0</v>
      </c>
      <c r="Z47" s="166" cm="1">
        <f t="array" ref="Z47">IFERROR(_xlfn.IFS($H47="MW",0,$D47=$D$132,('DR_Contracted Energy'!Z45/'DR_Contracted Energy'!Z$130)*Z$132,'Reduced Energy Gen_UE'!$D47='Reduced Energy Gen_UE'!$D$133,('DR_Contracted Energy'!Z45/'DR_Contracted Energy'!Z$131)*Z$133),0)</f>
        <v>0</v>
      </c>
      <c r="AA47" s="166" cm="1">
        <f t="array" ref="AA47">IFERROR(_xlfn.IFS($H47="MW",0,$D47=$D$132,('DR_Contracted Energy'!AA45/'DR_Contracted Energy'!AA$130)*AA$132,'Reduced Energy Gen_UE'!$D47='Reduced Energy Gen_UE'!$D$133,('DR_Contracted Energy'!AA45/'DR_Contracted Energy'!AA$131)*AA$133),0)</f>
        <v>0</v>
      </c>
      <c r="AB47" s="166" cm="1">
        <f t="array" ref="AB47">IFERROR(_xlfn.IFS($H47="MW",0,$D47=$D$132,('DR_Contracted Energy'!AB45/'DR_Contracted Energy'!AB$130)*AB$132,'Reduced Energy Gen_UE'!$D47='Reduced Energy Gen_UE'!$D$133,('DR_Contracted Energy'!AB45/'DR_Contracted Energy'!AB$131)*AB$133),0)</f>
        <v>0</v>
      </c>
      <c r="AC47" s="166" cm="1">
        <f t="array" ref="AC47">IFERROR(_xlfn.IFS($H47="MW",0,$D47=$D$132,('DR_Contracted Energy'!AC45/'DR_Contracted Energy'!AC$130)*AC$132,'Reduced Energy Gen_UE'!$D47='Reduced Energy Gen_UE'!$D$133,('DR_Contracted Energy'!AC45/'DR_Contracted Energy'!AC$131)*AC$133),0)</f>
        <v>0</v>
      </c>
      <c r="AD47" s="166"/>
      <c r="AE47" s="16" t="str">
        <f t="shared" si="1"/>
        <v>FALSE</v>
      </c>
    </row>
    <row r="48" spans="3:31" ht="28.8" x14ac:dyDescent="0.3">
      <c r="C48" s="7">
        <f>'C. Details of Existing PSAs'!C43</f>
        <v>19</v>
      </c>
      <c r="D48" s="146" t="str">
        <f>'C. Details of Existing PSAs'!D43</f>
        <v>Distribution Utility 1 (DU1)</v>
      </c>
      <c r="E48" s="146">
        <f>'C. Details of Existing PSAs'!E43</f>
        <v>0</v>
      </c>
      <c r="F48" s="108">
        <f>'C. Details of Existing PSAs'!F43</f>
        <v>0</v>
      </c>
      <c r="G48">
        <f>'C. Details of Existing PSAs'!G43</f>
        <v>0</v>
      </c>
      <c r="H48" s="16" t="str">
        <f>'C. Details of Existing PSAs'!O43</f>
        <v>MW</v>
      </c>
      <c r="I48" s="166" cm="1">
        <f t="array" ref="I48">IFERROR(_xlfn.IFS($H48="MW",0,$D48=$D$132,('DR_Contracted Energy'!I46/'DR_Contracted Energy'!I$130)*I$132,'Reduced Energy Gen_UE'!$D48='Reduced Energy Gen_UE'!$D$133,('DR_Contracted Energy'!I46/'DR_Contracted Energy'!I$131)*I$133),0)</f>
        <v>0</v>
      </c>
      <c r="J48" s="166" cm="1">
        <f t="array" ref="J48">IFERROR(_xlfn.IFS($H48="MW",0,$D48=$D$132,('DR_Contracted Energy'!J46/'DR_Contracted Energy'!J$130)*J$132,'Reduced Energy Gen_UE'!$D48='Reduced Energy Gen_UE'!$D$133,('DR_Contracted Energy'!J46/'DR_Contracted Energy'!J$131)*J$133),0)</f>
        <v>0</v>
      </c>
      <c r="K48" s="166" cm="1">
        <f t="array" ref="K48">IFERROR(_xlfn.IFS($H48="MW",0,$D48=$D$132,('DR_Contracted Energy'!K46/'DR_Contracted Energy'!K$130)*K$132,'Reduced Energy Gen_UE'!$D48='Reduced Energy Gen_UE'!$D$133,('DR_Contracted Energy'!K46/'DR_Contracted Energy'!K$131)*K$133),0)</f>
        <v>0</v>
      </c>
      <c r="L48" s="166" cm="1">
        <f t="array" ref="L48">IFERROR(_xlfn.IFS($H48="MW",0,$D48=$D$132,('DR_Contracted Energy'!L46/'DR_Contracted Energy'!L$130)*L$132,'Reduced Energy Gen_UE'!$D48='Reduced Energy Gen_UE'!$D$133,('DR_Contracted Energy'!L46/'DR_Contracted Energy'!L$131)*L$133),0)</f>
        <v>0</v>
      </c>
      <c r="M48" s="166" cm="1">
        <f t="array" ref="M48">IFERROR(_xlfn.IFS($H48="MW",0,$D48=$D$132,('DR_Contracted Energy'!M46/'DR_Contracted Energy'!M$130)*M$132,'Reduced Energy Gen_UE'!$D48='Reduced Energy Gen_UE'!$D$133,('DR_Contracted Energy'!M46/'DR_Contracted Energy'!M$131)*M$133),0)</f>
        <v>0</v>
      </c>
      <c r="N48" s="166" cm="1">
        <f t="array" ref="N48">IFERROR(_xlfn.IFS($H48="MW",0,$D48=$D$132,('DR_Contracted Energy'!N46/'DR_Contracted Energy'!N$130)*N$132,'Reduced Energy Gen_UE'!$D48='Reduced Energy Gen_UE'!$D$133,('DR_Contracted Energy'!N46/'DR_Contracted Energy'!N$131)*N$133),0)</f>
        <v>0</v>
      </c>
      <c r="O48" s="166" cm="1">
        <f t="array" ref="O48">IFERROR(_xlfn.IFS($H48="MW",0,$D48=$D$132,('DR_Contracted Energy'!O46/'DR_Contracted Energy'!O$130)*O$132,'Reduced Energy Gen_UE'!$D48='Reduced Energy Gen_UE'!$D$133,('DR_Contracted Energy'!O46/'DR_Contracted Energy'!O$131)*O$133),0)</f>
        <v>0</v>
      </c>
      <c r="P48" s="166" cm="1">
        <f t="array" ref="P48">IFERROR(_xlfn.IFS($H48="MW",0,$D48=$D$132,('DR_Contracted Energy'!P46/'DR_Contracted Energy'!P$130)*P$132,'Reduced Energy Gen_UE'!$D48='Reduced Energy Gen_UE'!$D$133,('DR_Contracted Energy'!P46/'DR_Contracted Energy'!P$131)*P$133),0)</f>
        <v>0</v>
      </c>
      <c r="Q48" s="166" cm="1">
        <f t="array" ref="Q48">IFERROR(_xlfn.IFS($H48="MW",0,$D48=$D$132,('DR_Contracted Energy'!Q46/'DR_Contracted Energy'!Q$130)*Q$132,'Reduced Energy Gen_UE'!$D48='Reduced Energy Gen_UE'!$D$133,('DR_Contracted Energy'!Q46/'DR_Contracted Energy'!Q$131)*Q$133),0)</f>
        <v>0</v>
      </c>
      <c r="R48" s="166" cm="1">
        <f t="array" ref="R48">IFERROR(_xlfn.IFS($H48="MW",0,$D48=$D$132,('DR_Contracted Energy'!R46/'DR_Contracted Energy'!R$130)*R$132,'Reduced Energy Gen_UE'!$D48='Reduced Energy Gen_UE'!$D$133,('DR_Contracted Energy'!R46/'DR_Contracted Energy'!R$131)*R$133),0)</f>
        <v>0</v>
      </c>
      <c r="S48" s="166" cm="1">
        <f t="array" ref="S48">IFERROR(_xlfn.IFS($H48="MW",0,$D48=$D$132,('DR_Contracted Energy'!S46/'DR_Contracted Energy'!S$130)*S$132,'Reduced Energy Gen_UE'!$D48='Reduced Energy Gen_UE'!$D$133,('DR_Contracted Energy'!S46/'DR_Contracted Energy'!S$131)*S$133),0)</f>
        <v>0</v>
      </c>
      <c r="T48" s="166" cm="1">
        <f t="array" ref="T48">IFERROR(_xlfn.IFS($H48="MW",0,$D48=$D$132,('DR_Contracted Energy'!T46/'DR_Contracted Energy'!T$130)*T$132,'Reduced Energy Gen_UE'!$D48='Reduced Energy Gen_UE'!$D$133,('DR_Contracted Energy'!T46/'DR_Contracted Energy'!T$131)*T$133),0)</f>
        <v>0</v>
      </c>
      <c r="U48" s="166" cm="1">
        <f t="array" ref="U48">IFERROR(_xlfn.IFS($H48="MW",0,$D48=$D$132,('DR_Contracted Energy'!U46/'DR_Contracted Energy'!U$130)*U$132,'Reduced Energy Gen_UE'!$D48='Reduced Energy Gen_UE'!$D$133,('DR_Contracted Energy'!U46/'DR_Contracted Energy'!U$131)*U$133),0)</f>
        <v>0</v>
      </c>
      <c r="V48" s="166" cm="1">
        <f t="array" ref="V48">IFERROR(_xlfn.IFS($H48="MW",0,$D48=$D$132,('DR_Contracted Energy'!V46/'DR_Contracted Energy'!V$130)*V$132,'Reduced Energy Gen_UE'!$D48='Reduced Energy Gen_UE'!$D$133,('DR_Contracted Energy'!V46/'DR_Contracted Energy'!V$131)*V$133),0)</f>
        <v>0</v>
      </c>
      <c r="W48" s="166" cm="1">
        <f t="array" ref="W48">IFERROR(_xlfn.IFS($H48="MW",0,$D48=$D$132,('DR_Contracted Energy'!W46/'DR_Contracted Energy'!W$130)*W$132,'Reduced Energy Gen_UE'!$D48='Reduced Energy Gen_UE'!$D$133,('DR_Contracted Energy'!W46/'DR_Contracted Energy'!W$131)*W$133),0)</f>
        <v>0</v>
      </c>
      <c r="X48" s="166" cm="1">
        <f t="array" ref="X48">IFERROR(_xlfn.IFS($H48="MW",0,$D48=$D$132,('DR_Contracted Energy'!X46/'DR_Contracted Energy'!X$130)*X$132,'Reduced Energy Gen_UE'!$D48='Reduced Energy Gen_UE'!$D$133,('DR_Contracted Energy'!X46/'DR_Contracted Energy'!X$131)*X$133),0)</f>
        <v>0</v>
      </c>
      <c r="Y48" s="166" cm="1">
        <f t="array" ref="Y48">IFERROR(_xlfn.IFS($H48="MW",0,$D48=$D$132,('DR_Contracted Energy'!Y46/'DR_Contracted Energy'!Y$130)*Y$132,'Reduced Energy Gen_UE'!$D48='Reduced Energy Gen_UE'!$D$133,('DR_Contracted Energy'!Y46/'DR_Contracted Energy'!Y$131)*Y$133),0)</f>
        <v>0</v>
      </c>
      <c r="Z48" s="166" cm="1">
        <f t="array" ref="Z48">IFERROR(_xlfn.IFS($H48="MW",0,$D48=$D$132,('DR_Contracted Energy'!Z46/'DR_Contracted Energy'!Z$130)*Z$132,'Reduced Energy Gen_UE'!$D48='Reduced Energy Gen_UE'!$D$133,('DR_Contracted Energy'!Z46/'DR_Contracted Energy'!Z$131)*Z$133),0)</f>
        <v>0</v>
      </c>
      <c r="AA48" s="166" cm="1">
        <f t="array" ref="AA48">IFERROR(_xlfn.IFS($H48="MW",0,$D48=$D$132,('DR_Contracted Energy'!AA46/'DR_Contracted Energy'!AA$130)*AA$132,'Reduced Energy Gen_UE'!$D48='Reduced Energy Gen_UE'!$D$133,('DR_Contracted Energy'!AA46/'DR_Contracted Energy'!AA$131)*AA$133),0)</f>
        <v>0</v>
      </c>
      <c r="AB48" s="166" cm="1">
        <f t="array" ref="AB48">IFERROR(_xlfn.IFS($H48="MW",0,$D48=$D$132,('DR_Contracted Energy'!AB46/'DR_Contracted Energy'!AB$130)*AB$132,'Reduced Energy Gen_UE'!$D48='Reduced Energy Gen_UE'!$D$133,('DR_Contracted Energy'!AB46/'DR_Contracted Energy'!AB$131)*AB$133),0)</f>
        <v>0</v>
      </c>
      <c r="AC48" s="166" cm="1">
        <f t="array" ref="AC48">IFERROR(_xlfn.IFS($H48="MW",0,$D48=$D$132,('DR_Contracted Energy'!AC46/'DR_Contracted Energy'!AC$130)*AC$132,'Reduced Energy Gen_UE'!$D48='Reduced Energy Gen_UE'!$D$133,('DR_Contracted Energy'!AC46/'DR_Contracted Energy'!AC$131)*AC$133),0)</f>
        <v>0</v>
      </c>
      <c r="AD48" s="166"/>
      <c r="AE48" s="16" t="str">
        <f t="shared" si="1"/>
        <v>FALSE</v>
      </c>
    </row>
    <row r="49" spans="3:31" ht="28.8" x14ac:dyDescent="0.3">
      <c r="C49" s="7">
        <f t="shared" ref="C49:G49" si="19">C48</f>
        <v>19</v>
      </c>
      <c r="D49" s="146" t="str">
        <f t="shared" si="19"/>
        <v>Distribution Utility 1 (DU1)</v>
      </c>
      <c r="E49" s="146">
        <f t="shared" si="19"/>
        <v>0</v>
      </c>
      <c r="F49" s="108">
        <f t="shared" si="19"/>
        <v>0</v>
      </c>
      <c r="G49">
        <f t="shared" si="19"/>
        <v>0</v>
      </c>
      <c r="H49" s="16" t="str">
        <f>'C. Details of Existing PSAs'!O44</f>
        <v>MWh</v>
      </c>
      <c r="I49" s="166" cm="1">
        <f t="array" ref="I49">IFERROR(_xlfn.IFS($H49="MW",0,$D49=$D$132,('DR_Contracted Energy'!I47/'DR_Contracted Energy'!I$130)*I$132,'Reduced Energy Gen_UE'!$D49='Reduced Energy Gen_UE'!$D$133,('DR_Contracted Energy'!I47/'DR_Contracted Energy'!I$131)*I$133),0)</f>
        <v>0</v>
      </c>
      <c r="J49" s="166" cm="1">
        <f t="array" ref="J49">IFERROR(_xlfn.IFS($H49="MW",0,$D49=$D$132,('DR_Contracted Energy'!J47/'DR_Contracted Energy'!J$130)*J$132,'Reduced Energy Gen_UE'!$D49='Reduced Energy Gen_UE'!$D$133,('DR_Contracted Energy'!J47/'DR_Contracted Energy'!J$131)*J$133),0)</f>
        <v>0</v>
      </c>
      <c r="K49" s="166" cm="1">
        <f t="array" ref="K49">IFERROR(_xlfn.IFS($H49="MW",0,$D49=$D$132,('DR_Contracted Energy'!K47/'DR_Contracted Energy'!K$130)*K$132,'Reduced Energy Gen_UE'!$D49='Reduced Energy Gen_UE'!$D$133,('DR_Contracted Energy'!K47/'DR_Contracted Energy'!K$131)*K$133),0)</f>
        <v>0</v>
      </c>
      <c r="L49" s="166" cm="1">
        <f t="array" ref="L49">IFERROR(_xlfn.IFS($H49="MW",0,$D49=$D$132,('DR_Contracted Energy'!L47/'DR_Contracted Energy'!L$130)*L$132,'Reduced Energy Gen_UE'!$D49='Reduced Energy Gen_UE'!$D$133,('DR_Contracted Energy'!L47/'DR_Contracted Energy'!L$131)*L$133),0)</f>
        <v>0</v>
      </c>
      <c r="M49" s="166" cm="1">
        <f t="array" ref="M49">IFERROR(_xlfn.IFS($H49="MW",0,$D49=$D$132,('DR_Contracted Energy'!M47/'DR_Contracted Energy'!M$130)*M$132,'Reduced Energy Gen_UE'!$D49='Reduced Energy Gen_UE'!$D$133,('DR_Contracted Energy'!M47/'DR_Contracted Energy'!M$131)*M$133),0)</f>
        <v>0</v>
      </c>
      <c r="N49" s="166" cm="1">
        <f t="array" ref="N49">IFERROR(_xlfn.IFS($H49="MW",0,$D49=$D$132,('DR_Contracted Energy'!N47/'DR_Contracted Energy'!N$130)*N$132,'Reduced Energy Gen_UE'!$D49='Reduced Energy Gen_UE'!$D$133,('DR_Contracted Energy'!N47/'DR_Contracted Energy'!N$131)*N$133),0)</f>
        <v>0</v>
      </c>
      <c r="O49" s="166" cm="1">
        <f t="array" ref="O49">IFERROR(_xlfn.IFS($H49="MW",0,$D49=$D$132,('DR_Contracted Energy'!O47/'DR_Contracted Energy'!O$130)*O$132,'Reduced Energy Gen_UE'!$D49='Reduced Energy Gen_UE'!$D$133,('DR_Contracted Energy'!O47/'DR_Contracted Energy'!O$131)*O$133),0)</f>
        <v>0</v>
      </c>
      <c r="P49" s="166" cm="1">
        <f t="array" ref="P49">IFERROR(_xlfn.IFS($H49="MW",0,$D49=$D$132,('DR_Contracted Energy'!P47/'DR_Contracted Energy'!P$130)*P$132,'Reduced Energy Gen_UE'!$D49='Reduced Energy Gen_UE'!$D$133,('DR_Contracted Energy'!P47/'DR_Contracted Energy'!P$131)*P$133),0)</f>
        <v>0</v>
      </c>
      <c r="Q49" s="166" cm="1">
        <f t="array" ref="Q49">IFERROR(_xlfn.IFS($H49="MW",0,$D49=$D$132,('DR_Contracted Energy'!Q47/'DR_Contracted Energy'!Q$130)*Q$132,'Reduced Energy Gen_UE'!$D49='Reduced Energy Gen_UE'!$D$133,('DR_Contracted Energy'!Q47/'DR_Contracted Energy'!Q$131)*Q$133),0)</f>
        <v>0</v>
      </c>
      <c r="R49" s="166" cm="1">
        <f t="array" ref="R49">IFERROR(_xlfn.IFS($H49="MW",0,$D49=$D$132,('DR_Contracted Energy'!R47/'DR_Contracted Energy'!R$130)*R$132,'Reduced Energy Gen_UE'!$D49='Reduced Energy Gen_UE'!$D$133,('DR_Contracted Energy'!R47/'DR_Contracted Energy'!R$131)*R$133),0)</f>
        <v>0</v>
      </c>
      <c r="S49" s="166" cm="1">
        <f t="array" ref="S49">IFERROR(_xlfn.IFS($H49="MW",0,$D49=$D$132,('DR_Contracted Energy'!S47/'DR_Contracted Energy'!S$130)*S$132,'Reduced Energy Gen_UE'!$D49='Reduced Energy Gen_UE'!$D$133,('DR_Contracted Energy'!S47/'DR_Contracted Energy'!S$131)*S$133),0)</f>
        <v>0</v>
      </c>
      <c r="T49" s="166" cm="1">
        <f t="array" ref="T49">IFERROR(_xlfn.IFS($H49="MW",0,$D49=$D$132,('DR_Contracted Energy'!T47/'DR_Contracted Energy'!T$130)*T$132,'Reduced Energy Gen_UE'!$D49='Reduced Energy Gen_UE'!$D$133,('DR_Contracted Energy'!T47/'DR_Contracted Energy'!T$131)*T$133),0)</f>
        <v>0</v>
      </c>
      <c r="U49" s="166" cm="1">
        <f t="array" ref="U49">IFERROR(_xlfn.IFS($H49="MW",0,$D49=$D$132,('DR_Contracted Energy'!U47/'DR_Contracted Energy'!U$130)*U$132,'Reduced Energy Gen_UE'!$D49='Reduced Energy Gen_UE'!$D$133,('DR_Contracted Energy'!U47/'DR_Contracted Energy'!U$131)*U$133),0)</f>
        <v>0</v>
      </c>
      <c r="V49" s="166" cm="1">
        <f t="array" ref="V49">IFERROR(_xlfn.IFS($H49="MW",0,$D49=$D$132,('DR_Contracted Energy'!V47/'DR_Contracted Energy'!V$130)*V$132,'Reduced Energy Gen_UE'!$D49='Reduced Energy Gen_UE'!$D$133,('DR_Contracted Energy'!V47/'DR_Contracted Energy'!V$131)*V$133),0)</f>
        <v>0</v>
      </c>
      <c r="W49" s="166" cm="1">
        <f t="array" ref="W49">IFERROR(_xlfn.IFS($H49="MW",0,$D49=$D$132,('DR_Contracted Energy'!W47/'DR_Contracted Energy'!W$130)*W$132,'Reduced Energy Gen_UE'!$D49='Reduced Energy Gen_UE'!$D$133,('DR_Contracted Energy'!W47/'DR_Contracted Energy'!W$131)*W$133),0)</f>
        <v>0</v>
      </c>
      <c r="X49" s="166" cm="1">
        <f t="array" ref="X49">IFERROR(_xlfn.IFS($H49="MW",0,$D49=$D$132,('DR_Contracted Energy'!X47/'DR_Contracted Energy'!X$130)*X$132,'Reduced Energy Gen_UE'!$D49='Reduced Energy Gen_UE'!$D$133,('DR_Contracted Energy'!X47/'DR_Contracted Energy'!X$131)*X$133),0)</f>
        <v>0</v>
      </c>
      <c r="Y49" s="166" cm="1">
        <f t="array" ref="Y49">IFERROR(_xlfn.IFS($H49="MW",0,$D49=$D$132,('DR_Contracted Energy'!Y47/'DR_Contracted Energy'!Y$130)*Y$132,'Reduced Energy Gen_UE'!$D49='Reduced Energy Gen_UE'!$D$133,('DR_Contracted Energy'!Y47/'DR_Contracted Energy'!Y$131)*Y$133),0)</f>
        <v>0</v>
      </c>
      <c r="Z49" s="166" cm="1">
        <f t="array" ref="Z49">IFERROR(_xlfn.IFS($H49="MW",0,$D49=$D$132,('DR_Contracted Energy'!Z47/'DR_Contracted Energy'!Z$130)*Z$132,'Reduced Energy Gen_UE'!$D49='Reduced Energy Gen_UE'!$D$133,('DR_Contracted Energy'!Z47/'DR_Contracted Energy'!Z$131)*Z$133),0)</f>
        <v>0</v>
      </c>
      <c r="AA49" s="166" cm="1">
        <f t="array" ref="AA49">IFERROR(_xlfn.IFS($H49="MW",0,$D49=$D$132,('DR_Contracted Energy'!AA47/'DR_Contracted Energy'!AA$130)*AA$132,'Reduced Energy Gen_UE'!$D49='Reduced Energy Gen_UE'!$D$133,('DR_Contracted Energy'!AA47/'DR_Contracted Energy'!AA$131)*AA$133),0)</f>
        <v>0</v>
      </c>
      <c r="AB49" s="166" cm="1">
        <f t="array" ref="AB49">IFERROR(_xlfn.IFS($H49="MW",0,$D49=$D$132,('DR_Contracted Energy'!AB47/'DR_Contracted Energy'!AB$130)*AB$132,'Reduced Energy Gen_UE'!$D49='Reduced Energy Gen_UE'!$D$133,('DR_Contracted Energy'!AB47/'DR_Contracted Energy'!AB$131)*AB$133),0)</f>
        <v>0</v>
      </c>
      <c r="AC49" s="166" cm="1">
        <f t="array" ref="AC49">IFERROR(_xlfn.IFS($H49="MW",0,$D49=$D$132,('DR_Contracted Energy'!AC47/'DR_Contracted Energy'!AC$130)*AC$132,'Reduced Energy Gen_UE'!$D49='Reduced Energy Gen_UE'!$D$133,('DR_Contracted Energy'!AC47/'DR_Contracted Energy'!AC$131)*AC$133),0)</f>
        <v>0</v>
      </c>
      <c r="AD49" s="166"/>
      <c r="AE49" s="16" t="str">
        <f t="shared" si="1"/>
        <v>FALSE</v>
      </c>
    </row>
    <row r="50" spans="3:31" ht="28.8" x14ac:dyDescent="0.3">
      <c r="C50" s="7">
        <f>'C. Details of Existing PSAs'!C45</f>
        <v>20</v>
      </c>
      <c r="D50" s="146" t="str">
        <f>'C. Details of Existing PSAs'!D45</f>
        <v>Distribution Utility 1 (DU1)</v>
      </c>
      <c r="E50" s="146">
        <f>'C. Details of Existing PSAs'!E45</f>
        <v>0</v>
      </c>
      <c r="F50" s="108">
        <f>'C. Details of Existing PSAs'!F45</f>
        <v>0</v>
      </c>
      <c r="G50">
        <f>'C. Details of Existing PSAs'!G45</f>
        <v>0</v>
      </c>
      <c r="H50" s="16" t="str">
        <f>'C. Details of Existing PSAs'!O45</f>
        <v>MW</v>
      </c>
      <c r="I50" s="166" cm="1">
        <f t="array" ref="I50">IFERROR(_xlfn.IFS($H50="MW",0,$D50=$D$132,('DR_Contracted Energy'!I48/'DR_Contracted Energy'!I$130)*I$132,'Reduced Energy Gen_UE'!$D50='Reduced Energy Gen_UE'!$D$133,('DR_Contracted Energy'!I48/'DR_Contracted Energy'!I$131)*I$133),0)</f>
        <v>0</v>
      </c>
      <c r="J50" s="166" cm="1">
        <f t="array" ref="J50">IFERROR(_xlfn.IFS($H50="MW",0,$D50=$D$132,('DR_Contracted Energy'!J48/'DR_Contracted Energy'!J$130)*J$132,'Reduced Energy Gen_UE'!$D50='Reduced Energy Gen_UE'!$D$133,('DR_Contracted Energy'!J48/'DR_Contracted Energy'!J$131)*J$133),0)</f>
        <v>0</v>
      </c>
      <c r="K50" s="166" cm="1">
        <f t="array" ref="K50">IFERROR(_xlfn.IFS($H50="MW",0,$D50=$D$132,('DR_Contracted Energy'!K48/'DR_Contracted Energy'!K$130)*K$132,'Reduced Energy Gen_UE'!$D50='Reduced Energy Gen_UE'!$D$133,('DR_Contracted Energy'!K48/'DR_Contracted Energy'!K$131)*K$133),0)</f>
        <v>0</v>
      </c>
      <c r="L50" s="166" cm="1">
        <f t="array" ref="L50">IFERROR(_xlfn.IFS($H50="MW",0,$D50=$D$132,('DR_Contracted Energy'!L48/'DR_Contracted Energy'!L$130)*L$132,'Reduced Energy Gen_UE'!$D50='Reduced Energy Gen_UE'!$D$133,('DR_Contracted Energy'!L48/'DR_Contracted Energy'!L$131)*L$133),0)</f>
        <v>0</v>
      </c>
      <c r="M50" s="166" cm="1">
        <f t="array" ref="M50">IFERROR(_xlfn.IFS($H50="MW",0,$D50=$D$132,('DR_Contracted Energy'!M48/'DR_Contracted Energy'!M$130)*M$132,'Reduced Energy Gen_UE'!$D50='Reduced Energy Gen_UE'!$D$133,('DR_Contracted Energy'!M48/'DR_Contracted Energy'!M$131)*M$133),0)</f>
        <v>0</v>
      </c>
      <c r="N50" s="166" cm="1">
        <f t="array" ref="N50">IFERROR(_xlfn.IFS($H50="MW",0,$D50=$D$132,('DR_Contracted Energy'!N48/'DR_Contracted Energy'!N$130)*N$132,'Reduced Energy Gen_UE'!$D50='Reduced Energy Gen_UE'!$D$133,('DR_Contracted Energy'!N48/'DR_Contracted Energy'!N$131)*N$133),0)</f>
        <v>0</v>
      </c>
      <c r="O50" s="166" cm="1">
        <f t="array" ref="O50">IFERROR(_xlfn.IFS($H50="MW",0,$D50=$D$132,('DR_Contracted Energy'!O48/'DR_Contracted Energy'!O$130)*O$132,'Reduced Energy Gen_UE'!$D50='Reduced Energy Gen_UE'!$D$133,('DR_Contracted Energy'!O48/'DR_Contracted Energy'!O$131)*O$133),0)</f>
        <v>0</v>
      </c>
      <c r="P50" s="166" cm="1">
        <f t="array" ref="P50">IFERROR(_xlfn.IFS($H50="MW",0,$D50=$D$132,('DR_Contracted Energy'!P48/'DR_Contracted Energy'!P$130)*P$132,'Reduced Energy Gen_UE'!$D50='Reduced Energy Gen_UE'!$D$133,('DR_Contracted Energy'!P48/'DR_Contracted Energy'!P$131)*P$133),0)</f>
        <v>0</v>
      </c>
      <c r="Q50" s="166" cm="1">
        <f t="array" ref="Q50">IFERROR(_xlfn.IFS($H50="MW",0,$D50=$D$132,('DR_Contracted Energy'!Q48/'DR_Contracted Energy'!Q$130)*Q$132,'Reduced Energy Gen_UE'!$D50='Reduced Energy Gen_UE'!$D$133,('DR_Contracted Energy'!Q48/'DR_Contracted Energy'!Q$131)*Q$133),0)</f>
        <v>0</v>
      </c>
      <c r="R50" s="166" cm="1">
        <f t="array" ref="R50">IFERROR(_xlfn.IFS($H50="MW",0,$D50=$D$132,('DR_Contracted Energy'!R48/'DR_Contracted Energy'!R$130)*R$132,'Reduced Energy Gen_UE'!$D50='Reduced Energy Gen_UE'!$D$133,('DR_Contracted Energy'!R48/'DR_Contracted Energy'!R$131)*R$133),0)</f>
        <v>0</v>
      </c>
      <c r="S50" s="166" cm="1">
        <f t="array" ref="S50">IFERROR(_xlfn.IFS($H50="MW",0,$D50=$D$132,('DR_Contracted Energy'!S48/'DR_Contracted Energy'!S$130)*S$132,'Reduced Energy Gen_UE'!$D50='Reduced Energy Gen_UE'!$D$133,('DR_Contracted Energy'!S48/'DR_Contracted Energy'!S$131)*S$133),0)</f>
        <v>0</v>
      </c>
      <c r="T50" s="166" cm="1">
        <f t="array" ref="T50">IFERROR(_xlfn.IFS($H50="MW",0,$D50=$D$132,('DR_Contracted Energy'!T48/'DR_Contracted Energy'!T$130)*T$132,'Reduced Energy Gen_UE'!$D50='Reduced Energy Gen_UE'!$D$133,('DR_Contracted Energy'!T48/'DR_Contracted Energy'!T$131)*T$133),0)</f>
        <v>0</v>
      </c>
      <c r="U50" s="166" cm="1">
        <f t="array" ref="U50">IFERROR(_xlfn.IFS($H50="MW",0,$D50=$D$132,('DR_Contracted Energy'!U48/'DR_Contracted Energy'!U$130)*U$132,'Reduced Energy Gen_UE'!$D50='Reduced Energy Gen_UE'!$D$133,('DR_Contracted Energy'!U48/'DR_Contracted Energy'!U$131)*U$133),0)</f>
        <v>0</v>
      </c>
      <c r="V50" s="166" cm="1">
        <f t="array" ref="V50">IFERROR(_xlfn.IFS($H50="MW",0,$D50=$D$132,('DR_Contracted Energy'!V48/'DR_Contracted Energy'!V$130)*V$132,'Reduced Energy Gen_UE'!$D50='Reduced Energy Gen_UE'!$D$133,('DR_Contracted Energy'!V48/'DR_Contracted Energy'!V$131)*V$133),0)</f>
        <v>0</v>
      </c>
      <c r="W50" s="166" cm="1">
        <f t="array" ref="W50">IFERROR(_xlfn.IFS($H50="MW",0,$D50=$D$132,('DR_Contracted Energy'!W48/'DR_Contracted Energy'!W$130)*W$132,'Reduced Energy Gen_UE'!$D50='Reduced Energy Gen_UE'!$D$133,('DR_Contracted Energy'!W48/'DR_Contracted Energy'!W$131)*W$133),0)</f>
        <v>0</v>
      </c>
      <c r="X50" s="166" cm="1">
        <f t="array" ref="X50">IFERROR(_xlfn.IFS($H50="MW",0,$D50=$D$132,('DR_Contracted Energy'!X48/'DR_Contracted Energy'!X$130)*X$132,'Reduced Energy Gen_UE'!$D50='Reduced Energy Gen_UE'!$D$133,('DR_Contracted Energy'!X48/'DR_Contracted Energy'!X$131)*X$133),0)</f>
        <v>0</v>
      </c>
      <c r="Y50" s="166" cm="1">
        <f t="array" ref="Y50">IFERROR(_xlfn.IFS($H50="MW",0,$D50=$D$132,('DR_Contracted Energy'!Y48/'DR_Contracted Energy'!Y$130)*Y$132,'Reduced Energy Gen_UE'!$D50='Reduced Energy Gen_UE'!$D$133,('DR_Contracted Energy'!Y48/'DR_Contracted Energy'!Y$131)*Y$133),0)</f>
        <v>0</v>
      </c>
      <c r="Z50" s="166" cm="1">
        <f t="array" ref="Z50">IFERROR(_xlfn.IFS($H50="MW",0,$D50=$D$132,('DR_Contracted Energy'!Z48/'DR_Contracted Energy'!Z$130)*Z$132,'Reduced Energy Gen_UE'!$D50='Reduced Energy Gen_UE'!$D$133,('DR_Contracted Energy'!Z48/'DR_Contracted Energy'!Z$131)*Z$133),0)</f>
        <v>0</v>
      </c>
      <c r="AA50" s="166" cm="1">
        <f t="array" ref="AA50">IFERROR(_xlfn.IFS($H50="MW",0,$D50=$D$132,('DR_Contracted Energy'!AA48/'DR_Contracted Energy'!AA$130)*AA$132,'Reduced Energy Gen_UE'!$D50='Reduced Energy Gen_UE'!$D$133,('DR_Contracted Energy'!AA48/'DR_Contracted Energy'!AA$131)*AA$133),0)</f>
        <v>0</v>
      </c>
      <c r="AB50" s="166" cm="1">
        <f t="array" ref="AB50">IFERROR(_xlfn.IFS($H50="MW",0,$D50=$D$132,('DR_Contracted Energy'!AB48/'DR_Contracted Energy'!AB$130)*AB$132,'Reduced Energy Gen_UE'!$D50='Reduced Energy Gen_UE'!$D$133,('DR_Contracted Energy'!AB48/'DR_Contracted Energy'!AB$131)*AB$133),0)</f>
        <v>0</v>
      </c>
      <c r="AC50" s="166" cm="1">
        <f t="array" ref="AC50">IFERROR(_xlfn.IFS($H50="MW",0,$D50=$D$132,('DR_Contracted Energy'!AC48/'DR_Contracted Energy'!AC$130)*AC$132,'Reduced Energy Gen_UE'!$D50='Reduced Energy Gen_UE'!$D$133,('DR_Contracted Energy'!AC48/'DR_Contracted Energy'!AC$131)*AC$133),0)</f>
        <v>0</v>
      </c>
      <c r="AD50" s="166"/>
      <c r="AE50" s="16" t="str">
        <f t="shared" si="1"/>
        <v>FALSE</v>
      </c>
    </row>
    <row r="51" spans="3:31" ht="28.8" x14ac:dyDescent="0.3">
      <c r="C51" s="7">
        <f t="shared" ref="C51:G51" si="20">C50</f>
        <v>20</v>
      </c>
      <c r="D51" s="146" t="str">
        <f t="shared" si="20"/>
        <v>Distribution Utility 1 (DU1)</v>
      </c>
      <c r="E51" s="146">
        <f t="shared" si="20"/>
        <v>0</v>
      </c>
      <c r="F51" s="108">
        <f t="shared" si="20"/>
        <v>0</v>
      </c>
      <c r="G51">
        <f t="shared" si="20"/>
        <v>0</v>
      </c>
      <c r="H51" s="16" t="str">
        <f>'C. Details of Existing PSAs'!O46</f>
        <v>MWh</v>
      </c>
      <c r="I51" s="166" cm="1">
        <f t="array" ref="I51">IFERROR(_xlfn.IFS($H51="MW",0,$D51=$D$132,('DR_Contracted Energy'!I49/'DR_Contracted Energy'!I$130)*I$132,'Reduced Energy Gen_UE'!$D51='Reduced Energy Gen_UE'!$D$133,('DR_Contracted Energy'!I49/'DR_Contracted Energy'!I$131)*I$133),0)</f>
        <v>0</v>
      </c>
      <c r="J51" s="166" cm="1">
        <f t="array" ref="J51">IFERROR(_xlfn.IFS($H51="MW",0,$D51=$D$132,('DR_Contracted Energy'!J49/'DR_Contracted Energy'!J$130)*J$132,'Reduced Energy Gen_UE'!$D51='Reduced Energy Gen_UE'!$D$133,('DR_Contracted Energy'!J49/'DR_Contracted Energy'!J$131)*J$133),0)</f>
        <v>0</v>
      </c>
      <c r="K51" s="166" cm="1">
        <f t="array" ref="K51">IFERROR(_xlfn.IFS($H51="MW",0,$D51=$D$132,('DR_Contracted Energy'!K49/'DR_Contracted Energy'!K$130)*K$132,'Reduced Energy Gen_UE'!$D51='Reduced Energy Gen_UE'!$D$133,('DR_Contracted Energy'!K49/'DR_Contracted Energy'!K$131)*K$133),0)</f>
        <v>0</v>
      </c>
      <c r="L51" s="166" cm="1">
        <f t="array" ref="L51">IFERROR(_xlfn.IFS($H51="MW",0,$D51=$D$132,('DR_Contracted Energy'!L49/'DR_Contracted Energy'!L$130)*L$132,'Reduced Energy Gen_UE'!$D51='Reduced Energy Gen_UE'!$D$133,('DR_Contracted Energy'!L49/'DR_Contracted Energy'!L$131)*L$133),0)</f>
        <v>0</v>
      </c>
      <c r="M51" s="166" cm="1">
        <f t="array" ref="M51">IFERROR(_xlfn.IFS($H51="MW",0,$D51=$D$132,('DR_Contracted Energy'!M49/'DR_Contracted Energy'!M$130)*M$132,'Reduced Energy Gen_UE'!$D51='Reduced Energy Gen_UE'!$D$133,('DR_Contracted Energy'!M49/'DR_Contracted Energy'!M$131)*M$133),0)</f>
        <v>0</v>
      </c>
      <c r="N51" s="166" cm="1">
        <f t="array" ref="N51">IFERROR(_xlfn.IFS($H51="MW",0,$D51=$D$132,('DR_Contracted Energy'!N49/'DR_Contracted Energy'!N$130)*N$132,'Reduced Energy Gen_UE'!$D51='Reduced Energy Gen_UE'!$D$133,('DR_Contracted Energy'!N49/'DR_Contracted Energy'!N$131)*N$133),0)</f>
        <v>0</v>
      </c>
      <c r="O51" s="166" cm="1">
        <f t="array" ref="O51">IFERROR(_xlfn.IFS($H51="MW",0,$D51=$D$132,('DR_Contracted Energy'!O49/'DR_Contracted Energy'!O$130)*O$132,'Reduced Energy Gen_UE'!$D51='Reduced Energy Gen_UE'!$D$133,('DR_Contracted Energy'!O49/'DR_Contracted Energy'!O$131)*O$133),0)</f>
        <v>0</v>
      </c>
      <c r="P51" s="166" cm="1">
        <f t="array" ref="P51">IFERROR(_xlfn.IFS($H51="MW",0,$D51=$D$132,('DR_Contracted Energy'!P49/'DR_Contracted Energy'!P$130)*P$132,'Reduced Energy Gen_UE'!$D51='Reduced Energy Gen_UE'!$D$133,('DR_Contracted Energy'!P49/'DR_Contracted Energy'!P$131)*P$133),0)</f>
        <v>0</v>
      </c>
      <c r="Q51" s="166" cm="1">
        <f t="array" ref="Q51">IFERROR(_xlfn.IFS($H51="MW",0,$D51=$D$132,('DR_Contracted Energy'!Q49/'DR_Contracted Energy'!Q$130)*Q$132,'Reduced Energy Gen_UE'!$D51='Reduced Energy Gen_UE'!$D$133,('DR_Contracted Energy'!Q49/'DR_Contracted Energy'!Q$131)*Q$133),0)</f>
        <v>0</v>
      </c>
      <c r="R51" s="166" cm="1">
        <f t="array" ref="R51">IFERROR(_xlfn.IFS($H51="MW",0,$D51=$D$132,('DR_Contracted Energy'!R49/'DR_Contracted Energy'!R$130)*R$132,'Reduced Energy Gen_UE'!$D51='Reduced Energy Gen_UE'!$D$133,('DR_Contracted Energy'!R49/'DR_Contracted Energy'!R$131)*R$133),0)</f>
        <v>0</v>
      </c>
      <c r="S51" s="166" cm="1">
        <f t="array" ref="S51">IFERROR(_xlfn.IFS($H51="MW",0,$D51=$D$132,('DR_Contracted Energy'!S49/'DR_Contracted Energy'!S$130)*S$132,'Reduced Energy Gen_UE'!$D51='Reduced Energy Gen_UE'!$D$133,('DR_Contracted Energy'!S49/'DR_Contracted Energy'!S$131)*S$133),0)</f>
        <v>0</v>
      </c>
      <c r="T51" s="166" cm="1">
        <f t="array" ref="T51">IFERROR(_xlfn.IFS($H51="MW",0,$D51=$D$132,('DR_Contracted Energy'!T49/'DR_Contracted Energy'!T$130)*T$132,'Reduced Energy Gen_UE'!$D51='Reduced Energy Gen_UE'!$D$133,('DR_Contracted Energy'!T49/'DR_Contracted Energy'!T$131)*T$133),0)</f>
        <v>0</v>
      </c>
      <c r="U51" s="166" cm="1">
        <f t="array" ref="U51">IFERROR(_xlfn.IFS($H51="MW",0,$D51=$D$132,('DR_Contracted Energy'!U49/'DR_Contracted Energy'!U$130)*U$132,'Reduced Energy Gen_UE'!$D51='Reduced Energy Gen_UE'!$D$133,('DR_Contracted Energy'!U49/'DR_Contracted Energy'!U$131)*U$133),0)</f>
        <v>0</v>
      </c>
      <c r="V51" s="166" cm="1">
        <f t="array" ref="V51">IFERROR(_xlfn.IFS($H51="MW",0,$D51=$D$132,('DR_Contracted Energy'!V49/'DR_Contracted Energy'!V$130)*V$132,'Reduced Energy Gen_UE'!$D51='Reduced Energy Gen_UE'!$D$133,('DR_Contracted Energy'!V49/'DR_Contracted Energy'!V$131)*V$133),0)</f>
        <v>0</v>
      </c>
      <c r="W51" s="166" cm="1">
        <f t="array" ref="W51">IFERROR(_xlfn.IFS($H51="MW",0,$D51=$D$132,('DR_Contracted Energy'!W49/'DR_Contracted Energy'!W$130)*W$132,'Reduced Energy Gen_UE'!$D51='Reduced Energy Gen_UE'!$D$133,('DR_Contracted Energy'!W49/'DR_Contracted Energy'!W$131)*W$133),0)</f>
        <v>0</v>
      </c>
      <c r="X51" s="166" cm="1">
        <f t="array" ref="X51">IFERROR(_xlfn.IFS($H51="MW",0,$D51=$D$132,('DR_Contracted Energy'!X49/'DR_Contracted Energy'!X$130)*X$132,'Reduced Energy Gen_UE'!$D51='Reduced Energy Gen_UE'!$D$133,('DR_Contracted Energy'!X49/'DR_Contracted Energy'!X$131)*X$133),0)</f>
        <v>0</v>
      </c>
      <c r="Y51" s="166" cm="1">
        <f t="array" ref="Y51">IFERROR(_xlfn.IFS($H51="MW",0,$D51=$D$132,('DR_Contracted Energy'!Y49/'DR_Contracted Energy'!Y$130)*Y$132,'Reduced Energy Gen_UE'!$D51='Reduced Energy Gen_UE'!$D$133,('DR_Contracted Energy'!Y49/'DR_Contracted Energy'!Y$131)*Y$133),0)</f>
        <v>0</v>
      </c>
      <c r="Z51" s="166" cm="1">
        <f t="array" ref="Z51">IFERROR(_xlfn.IFS($H51="MW",0,$D51=$D$132,('DR_Contracted Energy'!Z49/'DR_Contracted Energy'!Z$130)*Z$132,'Reduced Energy Gen_UE'!$D51='Reduced Energy Gen_UE'!$D$133,('DR_Contracted Energy'!Z49/'DR_Contracted Energy'!Z$131)*Z$133),0)</f>
        <v>0</v>
      </c>
      <c r="AA51" s="166" cm="1">
        <f t="array" ref="AA51">IFERROR(_xlfn.IFS($H51="MW",0,$D51=$D$132,('DR_Contracted Energy'!AA49/'DR_Contracted Energy'!AA$130)*AA$132,'Reduced Energy Gen_UE'!$D51='Reduced Energy Gen_UE'!$D$133,('DR_Contracted Energy'!AA49/'DR_Contracted Energy'!AA$131)*AA$133),0)</f>
        <v>0</v>
      </c>
      <c r="AB51" s="166" cm="1">
        <f t="array" ref="AB51">IFERROR(_xlfn.IFS($H51="MW",0,$D51=$D$132,('DR_Contracted Energy'!AB49/'DR_Contracted Energy'!AB$130)*AB$132,'Reduced Energy Gen_UE'!$D51='Reduced Energy Gen_UE'!$D$133,('DR_Contracted Energy'!AB49/'DR_Contracted Energy'!AB$131)*AB$133),0)</f>
        <v>0</v>
      </c>
      <c r="AC51" s="166" cm="1">
        <f t="array" ref="AC51">IFERROR(_xlfn.IFS($H51="MW",0,$D51=$D$132,('DR_Contracted Energy'!AC49/'DR_Contracted Energy'!AC$130)*AC$132,'Reduced Energy Gen_UE'!$D51='Reduced Energy Gen_UE'!$D$133,('DR_Contracted Energy'!AC49/'DR_Contracted Energy'!AC$131)*AC$133),0)</f>
        <v>0</v>
      </c>
      <c r="AD51" s="166"/>
      <c r="AE51" s="16" t="str">
        <f t="shared" si="1"/>
        <v>FALSE</v>
      </c>
    </row>
    <row r="52" spans="3:31" ht="28.8" x14ac:dyDescent="0.3">
      <c r="C52" s="7">
        <f>'C. Details of Existing PSAs'!C47</f>
        <v>21</v>
      </c>
      <c r="D52" s="146" t="str">
        <f>'C. Details of Existing PSAs'!D47</f>
        <v>Distribution Utility 1 (DU1)</v>
      </c>
      <c r="E52" s="146">
        <f>'C. Details of Existing PSAs'!E47</f>
        <v>0</v>
      </c>
      <c r="F52" s="108">
        <f>'C. Details of Existing PSAs'!F47</f>
        <v>0</v>
      </c>
      <c r="G52">
        <f>'C. Details of Existing PSAs'!G47</f>
        <v>0</v>
      </c>
      <c r="H52" s="16" t="str">
        <f>'C. Details of Existing PSAs'!O47</f>
        <v>MW</v>
      </c>
      <c r="I52" s="166" cm="1">
        <f t="array" ref="I52">IFERROR(_xlfn.IFS($H52="MW",0,$D52=$D$132,('DR_Contracted Energy'!I50/'DR_Contracted Energy'!I$130)*I$132,'Reduced Energy Gen_UE'!$D52='Reduced Energy Gen_UE'!$D$133,('DR_Contracted Energy'!I50/'DR_Contracted Energy'!I$131)*I$133),0)</f>
        <v>0</v>
      </c>
      <c r="J52" s="166" cm="1">
        <f t="array" ref="J52">IFERROR(_xlfn.IFS($H52="MW",0,$D52=$D$132,('DR_Contracted Energy'!J50/'DR_Contracted Energy'!J$130)*J$132,'Reduced Energy Gen_UE'!$D52='Reduced Energy Gen_UE'!$D$133,('DR_Contracted Energy'!J50/'DR_Contracted Energy'!J$131)*J$133),0)</f>
        <v>0</v>
      </c>
      <c r="K52" s="166" cm="1">
        <f t="array" ref="K52">IFERROR(_xlfn.IFS($H52="MW",0,$D52=$D$132,('DR_Contracted Energy'!K50/'DR_Contracted Energy'!K$130)*K$132,'Reduced Energy Gen_UE'!$D52='Reduced Energy Gen_UE'!$D$133,('DR_Contracted Energy'!K50/'DR_Contracted Energy'!K$131)*K$133),0)</f>
        <v>0</v>
      </c>
      <c r="L52" s="166" cm="1">
        <f t="array" ref="L52">IFERROR(_xlfn.IFS($H52="MW",0,$D52=$D$132,('DR_Contracted Energy'!L50/'DR_Contracted Energy'!L$130)*L$132,'Reduced Energy Gen_UE'!$D52='Reduced Energy Gen_UE'!$D$133,('DR_Contracted Energy'!L50/'DR_Contracted Energy'!L$131)*L$133),0)</f>
        <v>0</v>
      </c>
      <c r="M52" s="166" cm="1">
        <f t="array" ref="M52">IFERROR(_xlfn.IFS($H52="MW",0,$D52=$D$132,('DR_Contracted Energy'!M50/'DR_Contracted Energy'!M$130)*M$132,'Reduced Energy Gen_UE'!$D52='Reduced Energy Gen_UE'!$D$133,('DR_Contracted Energy'!M50/'DR_Contracted Energy'!M$131)*M$133),0)</f>
        <v>0</v>
      </c>
      <c r="N52" s="166" cm="1">
        <f t="array" ref="N52">IFERROR(_xlfn.IFS($H52="MW",0,$D52=$D$132,('DR_Contracted Energy'!N50/'DR_Contracted Energy'!N$130)*N$132,'Reduced Energy Gen_UE'!$D52='Reduced Energy Gen_UE'!$D$133,('DR_Contracted Energy'!N50/'DR_Contracted Energy'!N$131)*N$133),0)</f>
        <v>0</v>
      </c>
      <c r="O52" s="166" cm="1">
        <f t="array" ref="O52">IFERROR(_xlfn.IFS($H52="MW",0,$D52=$D$132,('DR_Contracted Energy'!O50/'DR_Contracted Energy'!O$130)*O$132,'Reduced Energy Gen_UE'!$D52='Reduced Energy Gen_UE'!$D$133,('DR_Contracted Energy'!O50/'DR_Contracted Energy'!O$131)*O$133),0)</f>
        <v>0</v>
      </c>
      <c r="P52" s="166" cm="1">
        <f t="array" ref="P52">IFERROR(_xlfn.IFS($H52="MW",0,$D52=$D$132,('DR_Contracted Energy'!P50/'DR_Contracted Energy'!P$130)*P$132,'Reduced Energy Gen_UE'!$D52='Reduced Energy Gen_UE'!$D$133,('DR_Contracted Energy'!P50/'DR_Contracted Energy'!P$131)*P$133),0)</f>
        <v>0</v>
      </c>
      <c r="Q52" s="166" cm="1">
        <f t="array" ref="Q52">IFERROR(_xlfn.IFS($H52="MW",0,$D52=$D$132,('DR_Contracted Energy'!Q50/'DR_Contracted Energy'!Q$130)*Q$132,'Reduced Energy Gen_UE'!$D52='Reduced Energy Gen_UE'!$D$133,('DR_Contracted Energy'!Q50/'DR_Contracted Energy'!Q$131)*Q$133),0)</f>
        <v>0</v>
      </c>
      <c r="R52" s="166" cm="1">
        <f t="array" ref="R52">IFERROR(_xlfn.IFS($H52="MW",0,$D52=$D$132,('DR_Contracted Energy'!R50/'DR_Contracted Energy'!R$130)*R$132,'Reduced Energy Gen_UE'!$D52='Reduced Energy Gen_UE'!$D$133,('DR_Contracted Energy'!R50/'DR_Contracted Energy'!R$131)*R$133),0)</f>
        <v>0</v>
      </c>
      <c r="S52" s="166" cm="1">
        <f t="array" ref="S52">IFERROR(_xlfn.IFS($H52="MW",0,$D52=$D$132,('DR_Contracted Energy'!S50/'DR_Contracted Energy'!S$130)*S$132,'Reduced Energy Gen_UE'!$D52='Reduced Energy Gen_UE'!$D$133,('DR_Contracted Energy'!S50/'DR_Contracted Energy'!S$131)*S$133),0)</f>
        <v>0</v>
      </c>
      <c r="T52" s="166" cm="1">
        <f t="array" ref="T52">IFERROR(_xlfn.IFS($H52="MW",0,$D52=$D$132,('DR_Contracted Energy'!T50/'DR_Contracted Energy'!T$130)*T$132,'Reduced Energy Gen_UE'!$D52='Reduced Energy Gen_UE'!$D$133,('DR_Contracted Energy'!T50/'DR_Contracted Energy'!T$131)*T$133),0)</f>
        <v>0</v>
      </c>
      <c r="U52" s="166" cm="1">
        <f t="array" ref="U52">IFERROR(_xlfn.IFS($H52="MW",0,$D52=$D$132,('DR_Contracted Energy'!U50/'DR_Contracted Energy'!U$130)*U$132,'Reduced Energy Gen_UE'!$D52='Reduced Energy Gen_UE'!$D$133,('DR_Contracted Energy'!U50/'DR_Contracted Energy'!U$131)*U$133),0)</f>
        <v>0</v>
      </c>
      <c r="V52" s="166" cm="1">
        <f t="array" ref="V52">IFERROR(_xlfn.IFS($H52="MW",0,$D52=$D$132,('DR_Contracted Energy'!V50/'DR_Contracted Energy'!V$130)*V$132,'Reduced Energy Gen_UE'!$D52='Reduced Energy Gen_UE'!$D$133,('DR_Contracted Energy'!V50/'DR_Contracted Energy'!V$131)*V$133),0)</f>
        <v>0</v>
      </c>
      <c r="W52" s="166" cm="1">
        <f t="array" ref="W52">IFERROR(_xlfn.IFS($H52="MW",0,$D52=$D$132,('DR_Contracted Energy'!W50/'DR_Contracted Energy'!W$130)*W$132,'Reduced Energy Gen_UE'!$D52='Reduced Energy Gen_UE'!$D$133,('DR_Contracted Energy'!W50/'DR_Contracted Energy'!W$131)*W$133),0)</f>
        <v>0</v>
      </c>
      <c r="X52" s="166" cm="1">
        <f t="array" ref="X52">IFERROR(_xlfn.IFS($H52="MW",0,$D52=$D$132,('DR_Contracted Energy'!X50/'DR_Contracted Energy'!X$130)*X$132,'Reduced Energy Gen_UE'!$D52='Reduced Energy Gen_UE'!$D$133,('DR_Contracted Energy'!X50/'DR_Contracted Energy'!X$131)*X$133),0)</f>
        <v>0</v>
      </c>
      <c r="Y52" s="166" cm="1">
        <f t="array" ref="Y52">IFERROR(_xlfn.IFS($H52="MW",0,$D52=$D$132,('DR_Contracted Energy'!Y50/'DR_Contracted Energy'!Y$130)*Y$132,'Reduced Energy Gen_UE'!$D52='Reduced Energy Gen_UE'!$D$133,('DR_Contracted Energy'!Y50/'DR_Contracted Energy'!Y$131)*Y$133),0)</f>
        <v>0</v>
      </c>
      <c r="Z52" s="166" cm="1">
        <f t="array" ref="Z52">IFERROR(_xlfn.IFS($H52="MW",0,$D52=$D$132,('DR_Contracted Energy'!Z50/'DR_Contracted Energy'!Z$130)*Z$132,'Reduced Energy Gen_UE'!$D52='Reduced Energy Gen_UE'!$D$133,('DR_Contracted Energy'!Z50/'DR_Contracted Energy'!Z$131)*Z$133),0)</f>
        <v>0</v>
      </c>
      <c r="AA52" s="166" cm="1">
        <f t="array" ref="AA52">IFERROR(_xlfn.IFS($H52="MW",0,$D52=$D$132,('DR_Contracted Energy'!AA50/'DR_Contracted Energy'!AA$130)*AA$132,'Reduced Energy Gen_UE'!$D52='Reduced Energy Gen_UE'!$D$133,('DR_Contracted Energy'!AA50/'DR_Contracted Energy'!AA$131)*AA$133),0)</f>
        <v>0</v>
      </c>
      <c r="AB52" s="166" cm="1">
        <f t="array" ref="AB52">IFERROR(_xlfn.IFS($H52="MW",0,$D52=$D$132,('DR_Contracted Energy'!AB50/'DR_Contracted Energy'!AB$130)*AB$132,'Reduced Energy Gen_UE'!$D52='Reduced Energy Gen_UE'!$D$133,('DR_Contracted Energy'!AB50/'DR_Contracted Energy'!AB$131)*AB$133),0)</f>
        <v>0</v>
      </c>
      <c r="AC52" s="166" cm="1">
        <f t="array" ref="AC52">IFERROR(_xlfn.IFS($H52="MW",0,$D52=$D$132,('DR_Contracted Energy'!AC50/'DR_Contracted Energy'!AC$130)*AC$132,'Reduced Energy Gen_UE'!$D52='Reduced Energy Gen_UE'!$D$133,('DR_Contracted Energy'!AC50/'DR_Contracted Energy'!AC$131)*AC$133),0)</f>
        <v>0</v>
      </c>
      <c r="AD52" s="166"/>
      <c r="AE52" s="16" t="str">
        <f t="shared" si="1"/>
        <v>FALSE</v>
      </c>
    </row>
    <row r="53" spans="3:31" ht="28.8" x14ac:dyDescent="0.3">
      <c r="C53" s="7">
        <f t="shared" ref="C53:G53" si="21">C52</f>
        <v>21</v>
      </c>
      <c r="D53" s="146" t="str">
        <f t="shared" si="21"/>
        <v>Distribution Utility 1 (DU1)</v>
      </c>
      <c r="E53" s="146">
        <f t="shared" si="21"/>
        <v>0</v>
      </c>
      <c r="F53" s="108">
        <f t="shared" si="21"/>
        <v>0</v>
      </c>
      <c r="G53">
        <f t="shared" si="21"/>
        <v>0</v>
      </c>
      <c r="H53" s="16" t="str">
        <f>'C. Details of Existing PSAs'!O48</f>
        <v>MWh</v>
      </c>
      <c r="I53" s="166" cm="1">
        <f t="array" ref="I53">IFERROR(_xlfn.IFS($H53="MW",0,$D53=$D$132,('DR_Contracted Energy'!I51/'DR_Contracted Energy'!I$130)*I$132,'Reduced Energy Gen_UE'!$D53='Reduced Energy Gen_UE'!$D$133,('DR_Contracted Energy'!I51/'DR_Contracted Energy'!I$131)*I$133),0)</f>
        <v>0</v>
      </c>
      <c r="J53" s="166" cm="1">
        <f t="array" ref="J53">IFERROR(_xlfn.IFS($H53="MW",0,$D53=$D$132,('DR_Contracted Energy'!J51/'DR_Contracted Energy'!J$130)*J$132,'Reduced Energy Gen_UE'!$D53='Reduced Energy Gen_UE'!$D$133,('DR_Contracted Energy'!J51/'DR_Contracted Energy'!J$131)*J$133),0)</f>
        <v>0</v>
      </c>
      <c r="K53" s="166" cm="1">
        <f t="array" ref="K53">IFERROR(_xlfn.IFS($H53="MW",0,$D53=$D$132,('DR_Contracted Energy'!K51/'DR_Contracted Energy'!K$130)*K$132,'Reduced Energy Gen_UE'!$D53='Reduced Energy Gen_UE'!$D$133,('DR_Contracted Energy'!K51/'DR_Contracted Energy'!K$131)*K$133),0)</f>
        <v>0</v>
      </c>
      <c r="L53" s="166" cm="1">
        <f t="array" ref="L53">IFERROR(_xlfn.IFS($H53="MW",0,$D53=$D$132,('DR_Contracted Energy'!L51/'DR_Contracted Energy'!L$130)*L$132,'Reduced Energy Gen_UE'!$D53='Reduced Energy Gen_UE'!$D$133,('DR_Contracted Energy'!L51/'DR_Contracted Energy'!L$131)*L$133),0)</f>
        <v>0</v>
      </c>
      <c r="M53" s="166" cm="1">
        <f t="array" ref="M53">IFERROR(_xlfn.IFS($H53="MW",0,$D53=$D$132,('DR_Contracted Energy'!M51/'DR_Contracted Energy'!M$130)*M$132,'Reduced Energy Gen_UE'!$D53='Reduced Energy Gen_UE'!$D$133,('DR_Contracted Energy'!M51/'DR_Contracted Energy'!M$131)*M$133),0)</f>
        <v>0</v>
      </c>
      <c r="N53" s="166" cm="1">
        <f t="array" ref="N53">IFERROR(_xlfn.IFS($H53="MW",0,$D53=$D$132,('DR_Contracted Energy'!N51/'DR_Contracted Energy'!N$130)*N$132,'Reduced Energy Gen_UE'!$D53='Reduced Energy Gen_UE'!$D$133,('DR_Contracted Energy'!N51/'DR_Contracted Energy'!N$131)*N$133),0)</f>
        <v>0</v>
      </c>
      <c r="O53" s="166" cm="1">
        <f t="array" ref="O53">IFERROR(_xlfn.IFS($H53="MW",0,$D53=$D$132,('DR_Contracted Energy'!O51/'DR_Contracted Energy'!O$130)*O$132,'Reduced Energy Gen_UE'!$D53='Reduced Energy Gen_UE'!$D$133,('DR_Contracted Energy'!O51/'DR_Contracted Energy'!O$131)*O$133),0)</f>
        <v>0</v>
      </c>
      <c r="P53" s="166" cm="1">
        <f t="array" ref="P53">IFERROR(_xlfn.IFS($H53="MW",0,$D53=$D$132,('DR_Contracted Energy'!P51/'DR_Contracted Energy'!P$130)*P$132,'Reduced Energy Gen_UE'!$D53='Reduced Energy Gen_UE'!$D$133,('DR_Contracted Energy'!P51/'DR_Contracted Energy'!P$131)*P$133),0)</f>
        <v>0</v>
      </c>
      <c r="Q53" s="166" cm="1">
        <f t="array" ref="Q53">IFERROR(_xlfn.IFS($H53="MW",0,$D53=$D$132,('DR_Contracted Energy'!Q51/'DR_Contracted Energy'!Q$130)*Q$132,'Reduced Energy Gen_UE'!$D53='Reduced Energy Gen_UE'!$D$133,('DR_Contracted Energy'!Q51/'DR_Contracted Energy'!Q$131)*Q$133),0)</f>
        <v>0</v>
      </c>
      <c r="R53" s="166" cm="1">
        <f t="array" ref="R53">IFERROR(_xlfn.IFS($H53="MW",0,$D53=$D$132,('DR_Contracted Energy'!R51/'DR_Contracted Energy'!R$130)*R$132,'Reduced Energy Gen_UE'!$D53='Reduced Energy Gen_UE'!$D$133,('DR_Contracted Energy'!R51/'DR_Contracted Energy'!R$131)*R$133),0)</f>
        <v>0</v>
      </c>
      <c r="S53" s="166" cm="1">
        <f t="array" ref="S53">IFERROR(_xlfn.IFS($H53="MW",0,$D53=$D$132,('DR_Contracted Energy'!S51/'DR_Contracted Energy'!S$130)*S$132,'Reduced Energy Gen_UE'!$D53='Reduced Energy Gen_UE'!$D$133,('DR_Contracted Energy'!S51/'DR_Contracted Energy'!S$131)*S$133),0)</f>
        <v>0</v>
      </c>
      <c r="T53" s="166" cm="1">
        <f t="array" ref="T53">IFERROR(_xlfn.IFS($H53="MW",0,$D53=$D$132,('DR_Contracted Energy'!T51/'DR_Contracted Energy'!T$130)*T$132,'Reduced Energy Gen_UE'!$D53='Reduced Energy Gen_UE'!$D$133,('DR_Contracted Energy'!T51/'DR_Contracted Energy'!T$131)*T$133),0)</f>
        <v>0</v>
      </c>
      <c r="U53" s="166" cm="1">
        <f t="array" ref="U53">IFERROR(_xlfn.IFS($H53="MW",0,$D53=$D$132,('DR_Contracted Energy'!U51/'DR_Contracted Energy'!U$130)*U$132,'Reduced Energy Gen_UE'!$D53='Reduced Energy Gen_UE'!$D$133,('DR_Contracted Energy'!U51/'DR_Contracted Energy'!U$131)*U$133),0)</f>
        <v>0</v>
      </c>
      <c r="V53" s="166" cm="1">
        <f t="array" ref="V53">IFERROR(_xlfn.IFS($H53="MW",0,$D53=$D$132,('DR_Contracted Energy'!V51/'DR_Contracted Energy'!V$130)*V$132,'Reduced Energy Gen_UE'!$D53='Reduced Energy Gen_UE'!$D$133,('DR_Contracted Energy'!V51/'DR_Contracted Energy'!V$131)*V$133),0)</f>
        <v>0</v>
      </c>
      <c r="W53" s="166" cm="1">
        <f t="array" ref="W53">IFERROR(_xlfn.IFS($H53="MW",0,$D53=$D$132,('DR_Contracted Energy'!W51/'DR_Contracted Energy'!W$130)*W$132,'Reduced Energy Gen_UE'!$D53='Reduced Energy Gen_UE'!$D$133,('DR_Contracted Energy'!W51/'DR_Contracted Energy'!W$131)*W$133),0)</f>
        <v>0</v>
      </c>
      <c r="X53" s="166" cm="1">
        <f t="array" ref="X53">IFERROR(_xlfn.IFS($H53="MW",0,$D53=$D$132,('DR_Contracted Energy'!X51/'DR_Contracted Energy'!X$130)*X$132,'Reduced Energy Gen_UE'!$D53='Reduced Energy Gen_UE'!$D$133,('DR_Contracted Energy'!X51/'DR_Contracted Energy'!X$131)*X$133),0)</f>
        <v>0</v>
      </c>
      <c r="Y53" s="166" cm="1">
        <f t="array" ref="Y53">IFERROR(_xlfn.IFS($H53="MW",0,$D53=$D$132,('DR_Contracted Energy'!Y51/'DR_Contracted Energy'!Y$130)*Y$132,'Reduced Energy Gen_UE'!$D53='Reduced Energy Gen_UE'!$D$133,('DR_Contracted Energy'!Y51/'DR_Contracted Energy'!Y$131)*Y$133),0)</f>
        <v>0</v>
      </c>
      <c r="Z53" s="166" cm="1">
        <f t="array" ref="Z53">IFERROR(_xlfn.IFS($H53="MW",0,$D53=$D$132,('DR_Contracted Energy'!Z51/'DR_Contracted Energy'!Z$130)*Z$132,'Reduced Energy Gen_UE'!$D53='Reduced Energy Gen_UE'!$D$133,('DR_Contracted Energy'!Z51/'DR_Contracted Energy'!Z$131)*Z$133),0)</f>
        <v>0</v>
      </c>
      <c r="AA53" s="166" cm="1">
        <f t="array" ref="AA53">IFERROR(_xlfn.IFS($H53="MW",0,$D53=$D$132,('DR_Contracted Energy'!AA51/'DR_Contracted Energy'!AA$130)*AA$132,'Reduced Energy Gen_UE'!$D53='Reduced Energy Gen_UE'!$D$133,('DR_Contracted Energy'!AA51/'DR_Contracted Energy'!AA$131)*AA$133),0)</f>
        <v>0</v>
      </c>
      <c r="AB53" s="166" cm="1">
        <f t="array" ref="AB53">IFERROR(_xlfn.IFS($H53="MW",0,$D53=$D$132,('DR_Contracted Energy'!AB51/'DR_Contracted Energy'!AB$130)*AB$132,'Reduced Energy Gen_UE'!$D53='Reduced Energy Gen_UE'!$D$133,('DR_Contracted Energy'!AB51/'DR_Contracted Energy'!AB$131)*AB$133),0)</f>
        <v>0</v>
      </c>
      <c r="AC53" s="166" cm="1">
        <f t="array" ref="AC53">IFERROR(_xlfn.IFS($H53="MW",0,$D53=$D$132,('DR_Contracted Energy'!AC51/'DR_Contracted Energy'!AC$130)*AC$132,'Reduced Energy Gen_UE'!$D53='Reduced Energy Gen_UE'!$D$133,('DR_Contracted Energy'!AC51/'DR_Contracted Energy'!AC$131)*AC$133),0)</f>
        <v>0</v>
      </c>
      <c r="AD53" s="166"/>
      <c r="AE53" s="16" t="str">
        <f t="shared" si="1"/>
        <v>FALSE</v>
      </c>
    </row>
    <row r="54" spans="3:31" ht="28.8" x14ac:dyDescent="0.3">
      <c r="C54" s="7">
        <f>'C. Details of Existing PSAs'!C49</f>
        <v>22</v>
      </c>
      <c r="D54" s="146" t="str">
        <f>'C. Details of Existing PSAs'!D49</f>
        <v>Distribution Utility 1 (DU1)</v>
      </c>
      <c r="E54" s="146">
        <f>'C. Details of Existing PSAs'!E49</f>
        <v>0</v>
      </c>
      <c r="F54" s="108">
        <f>'C. Details of Existing PSAs'!F49</f>
        <v>0</v>
      </c>
      <c r="G54">
        <f>'C. Details of Existing PSAs'!G49</f>
        <v>0</v>
      </c>
      <c r="H54" s="16" t="str">
        <f>'C. Details of Existing PSAs'!O49</f>
        <v>MW</v>
      </c>
      <c r="I54" s="166" cm="1">
        <f t="array" ref="I54">IFERROR(_xlfn.IFS($H54="MW",0,$D54=$D$132,('DR_Contracted Energy'!I52/'DR_Contracted Energy'!I$130)*I$132,'Reduced Energy Gen_UE'!$D54='Reduced Energy Gen_UE'!$D$133,('DR_Contracted Energy'!I52/'DR_Contracted Energy'!I$131)*I$133),0)</f>
        <v>0</v>
      </c>
      <c r="J54" s="166" cm="1">
        <f t="array" ref="J54">IFERROR(_xlfn.IFS($H54="MW",0,$D54=$D$132,('DR_Contracted Energy'!J52/'DR_Contracted Energy'!J$130)*J$132,'Reduced Energy Gen_UE'!$D54='Reduced Energy Gen_UE'!$D$133,('DR_Contracted Energy'!J52/'DR_Contracted Energy'!J$131)*J$133),0)</f>
        <v>0</v>
      </c>
      <c r="K54" s="166" cm="1">
        <f t="array" ref="K54">IFERROR(_xlfn.IFS($H54="MW",0,$D54=$D$132,('DR_Contracted Energy'!K52/'DR_Contracted Energy'!K$130)*K$132,'Reduced Energy Gen_UE'!$D54='Reduced Energy Gen_UE'!$D$133,('DR_Contracted Energy'!K52/'DR_Contracted Energy'!K$131)*K$133),0)</f>
        <v>0</v>
      </c>
      <c r="L54" s="166" cm="1">
        <f t="array" ref="L54">IFERROR(_xlfn.IFS($H54="MW",0,$D54=$D$132,('DR_Contracted Energy'!L52/'DR_Contracted Energy'!L$130)*L$132,'Reduced Energy Gen_UE'!$D54='Reduced Energy Gen_UE'!$D$133,('DR_Contracted Energy'!L52/'DR_Contracted Energy'!L$131)*L$133),0)</f>
        <v>0</v>
      </c>
      <c r="M54" s="166" cm="1">
        <f t="array" ref="M54">IFERROR(_xlfn.IFS($H54="MW",0,$D54=$D$132,('DR_Contracted Energy'!M52/'DR_Contracted Energy'!M$130)*M$132,'Reduced Energy Gen_UE'!$D54='Reduced Energy Gen_UE'!$D$133,('DR_Contracted Energy'!M52/'DR_Contracted Energy'!M$131)*M$133),0)</f>
        <v>0</v>
      </c>
      <c r="N54" s="166" cm="1">
        <f t="array" ref="N54">IFERROR(_xlfn.IFS($H54="MW",0,$D54=$D$132,('DR_Contracted Energy'!N52/'DR_Contracted Energy'!N$130)*N$132,'Reduced Energy Gen_UE'!$D54='Reduced Energy Gen_UE'!$D$133,('DR_Contracted Energy'!N52/'DR_Contracted Energy'!N$131)*N$133),0)</f>
        <v>0</v>
      </c>
      <c r="O54" s="166" cm="1">
        <f t="array" ref="O54">IFERROR(_xlfn.IFS($H54="MW",0,$D54=$D$132,('DR_Contracted Energy'!O52/'DR_Contracted Energy'!O$130)*O$132,'Reduced Energy Gen_UE'!$D54='Reduced Energy Gen_UE'!$D$133,('DR_Contracted Energy'!O52/'DR_Contracted Energy'!O$131)*O$133),0)</f>
        <v>0</v>
      </c>
      <c r="P54" s="166" cm="1">
        <f t="array" ref="P54">IFERROR(_xlfn.IFS($H54="MW",0,$D54=$D$132,('DR_Contracted Energy'!P52/'DR_Contracted Energy'!P$130)*P$132,'Reduced Energy Gen_UE'!$D54='Reduced Energy Gen_UE'!$D$133,('DR_Contracted Energy'!P52/'DR_Contracted Energy'!P$131)*P$133),0)</f>
        <v>0</v>
      </c>
      <c r="Q54" s="166" cm="1">
        <f t="array" ref="Q54">IFERROR(_xlfn.IFS($H54="MW",0,$D54=$D$132,('DR_Contracted Energy'!Q52/'DR_Contracted Energy'!Q$130)*Q$132,'Reduced Energy Gen_UE'!$D54='Reduced Energy Gen_UE'!$D$133,('DR_Contracted Energy'!Q52/'DR_Contracted Energy'!Q$131)*Q$133),0)</f>
        <v>0</v>
      </c>
      <c r="R54" s="166" cm="1">
        <f t="array" ref="R54">IFERROR(_xlfn.IFS($H54="MW",0,$D54=$D$132,('DR_Contracted Energy'!R52/'DR_Contracted Energy'!R$130)*R$132,'Reduced Energy Gen_UE'!$D54='Reduced Energy Gen_UE'!$D$133,('DR_Contracted Energy'!R52/'DR_Contracted Energy'!R$131)*R$133),0)</f>
        <v>0</v>
      </c>
      <c r="S54" s="166" cm="1">
        <f t="array" ref="S54">IFERROR(_xlfn.IFS($H54="MW",0,$D54=$D$132,('DR_Contracted Energy'!S52/'DR_Contracted Energy'!S$130)*S$132,'Reduced Energy Gen_UE'!$D54='Reduced Energy Gen_UE'!$D$133,('DR_Contracted Energy'!S52/'DR_Contracted Energy'!S$131)*S$133),0)</f>
        <v>0</v>
      </c>
      <c r="T54" s="166" cm="1">
        <f t="array" ref="T54">IFERROR(_xlfn.IFS($H54="MW",0,$D54=$D$132,('DR_Contracted Energy'!T52/'DR_Contracted Energy'!T$130)*T$132,'Reduced Energy Gen_UE'!$D54='Reduced Energy Gen_UE'!$D$133,('DR_Contracted Energy'!T52/'DR_Contracted Energy'!T$131)*T$133),0)</f>
        <v>0</v>
      </c>
      <c r="U54" s="166" cm="1">
        <f t="array" ref="U54">IFERROR(_xlfn.IFS($H54="MW",0,$D54=$D$132,('DR_Contracted Energy'!U52/'DR_Contracted Energy'!U$130)*U$132,'Reduced Energy Gen_UE'!$D54='Reduced Energy Gen_UE'!$D$133,('DR_Contracted Energy'!U52/'DR_Contracted Energy'!U$131)*U$133),0)</f>
        <v>0</v>
      </c>
      <c r="V54" s="166" cm="1">
        <f t="array" ref="V54">IFERROR(_xlfn.IFS($H54="MW",0,$D54=$D$132,('DR_Contracted Energy'!V52/'DR_Contracted Energy'!V$130)*V$132,'Reduced Energy Gen_UE'!$D54='Reduced Energy Gen_UE'!$D$133,('DR_Contracted Energy'!V52/'DR_Contracted Energy'!V$131)*V$133),0)</f>
        <v>0</v>
      </c>
      <c r="W54" s="166" cm="1">
        <f t="array" ref="W54">IFERROR(_xlfn.IFS($H54="MW",0,$D54=$D$132,('DR_Contracted Energy'!W52/'DR_Contracted Energy'!W$130)*W$132,'Reduced Energy Gen_UE'!$D54='Reduced Energy Gen_UE'!$D$133,('DR_Contracted Energy'!W52/'DR_Contracted Energy'!W$131)*W$133),0)</f>
        <v>0</v>
      </c>
      <c r="X54" s="166" cm="1">
        <f t="array" ref="X54">IFERROR(_xlfn.IFS($H54="MW",0,$D54=$D$132,('DR_Contracted Energy'!X52/'DR_Contracted Energy'!X$130)*X$132,'Reduced Energy Gen_UE'!$D54='Reduced Energy Gen_UE'!$D$133,('DR_Contracted Energy'!X52/'DR_Contracted Energy'!X$131)*X$133),0)</f>
        <v>0</v>
      </c>
      <c r="Y54" s="166" cm="1">
        <f t="array" ref="Y54">IFERROR(_xlfn.IFS($H54="MW",0,$D54=$D$132,('DR_Contracted Energy'!Y52/'DR_Contracted Energy'!Y$130)*Y$132,'Reduced Energy Gen_UE'!$D54='Reduced Energy Gen_UE'!$D$133,('DR_Contracted Energy'!Y52/'DR_Contracted Energy'!Y$131)*Y$133),0)</f>
        <v>0</v>
      </c>
      <c r="Z54" s="166" cm="1">
        <f t="array" ref="Z54">IFERROR(_xlfn.IFS($H54="MW",0,$D54=$D$132,('DR_Contracted Energy'!Z52/'DR_Contracted Energy'!Z$130)*Z$132,'Reduced Energy Gen_UE'!$D54='Reduced Energy Gen_UE'!$D$133,('DR_Contracted Energy'!Z52/'DR_Contracted Energy'!Z$131)*Z$133),0)</f>
        <v>0</v>
      </c>
      <c r="AA54" s="166" cm="1">
        <f t="array" ref="AA54">IFERROR(_xlfn.IFS($H54="MW",0,$D54=$D$132,('DR_Contracted Energy'!AA52/'DR_Contracted Energy'!AA$130)*AA$132,'Reduced Energy Gen_UE'!$D54='Reduced Energy Gen_UE'!$D$133,('DR_Contracted Energy'!AA52/'DR_Contracted Energy'!AA$131)*AA$133),0)</f>
        <v>0</v>
      </c>
      <c r="AB54" s="166" cm="1">
        <f t="array" ref="AB54">IFERROR(_xlfn.IFS($H54="MW",0,$D54=$D$132,('DR_Contracted Energy'!AB52/'DR_Contracted Energy'!AB$130)*AB$132,'Reduced Energy Gen_UE'!$D54='Reduced Energy Gen_UE'!$D$133,('DR_Contracted Energy'!AB52/'DR_Contracted Energy'!AB$131)*AB$133),0)</f>
        <v>0</v>
      </c>
      <c r="AC54" s="166" cm="1">
        <f t="array" ref="AC54">IFERROR(_xlfn.IFS($H54="MW",0,$D54=$D$132,('DR_Contracted Energy'!AC52/'DR_Contracted Energy'!AC$130)*AC$132,'Reduced Energy Gen_UE'!$D54='Reduced Energy Gen_UE'!$D$133,('DR_Contracted Energy'!AC52/'DR_Contracted Energy'!AC$131)*AC$133),0)</f>
        <v>0</v>
      </c>
      <c r="AD54" s="166"/>
      <c r="AE54" s="16" t="str">
        <f t="shared" si="1"/>
        <v>FALSE</v>
      </c>
    </row>
    <row r="55" spans="3:31" ht="28.8" x14ac:dyDescent="0.3">
      <c r="C55" s="7">
        <f t="shared" ref="C55:G55" si="22">C54</f>
        <v>22</v>
      </c>
      <c r="D55" s="146" t="str">
        <f t="shared" si="22"/>
        <v>Distribution Utility 1 (DU1)</v>
      </c>
      <c r="E55" s="146">
        <f t="shared" si="22"/>
        <v>0</v>
      </c>
      <c r="F55" s="108">
        <f t="shared" si="22"/>
        <v>0</v>
      </c>
      <c r="G55">
        <f t="shared" si="22"/>
        <v>0</v>
      </c>
      <c r="H55" s="16" t="str">
        <f>'C. Details of Existing PSAs'!O50</f>
        <v>MWh</v>
      </c>
      <c r="I55" s="166" cm="1">
        <f t="array" ref="I55">IFERROR(_xlfn.IFS($H55="MW",0,$D55=$D$132,('DR_Contracted Energy'!I53/'DR_Contracted Energy'!I$130)*I$132,'Reduced Energy Gen_UE'!$D55='Reduced Energy Gen_UE'!$D$133,('DR_Contracted Energy'!I53/'DR_Contracted Energy'!I$131)*I$133),0)</f>
        <v>0</v>
      </c>
      <c r="J55" s="166" cm="1">
        <f t="array" ref="J55">IFERROR(_xlfn.IFS($H55="MW",0,$D55=$D$132,('DR_Contracted Energy'!J53/'DR_Contracted Energy'!J$130)*J$132,'Reduced Energy Gen_UE'!$D55='Reduced Energy Gen_UE'!$D$133,('DR_Contracted Energy'!J53/'DR_Contracted Energy'!J$131)*J$133),0)</f>
        <v>0</v>
      </c>
      <c r="K55" s="166" cm="1">
        <f t="array" ref="K55">IFERROR(_xlfn.IFS($H55="MW",0,$D55=$D$132,('DR_Contracted Energy'!K53/'DR_Contracted Energy'!K$130)*K$132,'Reduced Energy Gen_UE'!$D55='Reduced Energy Gen_UE'!$D$133,('DR_Contracted Energy'!K53/'DR_Contracted Energy'!K$131)*K$133),0)</f>
        <v>0</v>
      </c>
      <c r="L55" s="166" cm="1">
        <f t="array" ref="L55">IFERROR(_xlfn.IFS($H55="MW",0,$D55=$D$132,('DR_Contracted Energy'!L53/'DR_Contracted Energy'!L$130)*L$132,'Reduced Energy Gen_UE'!$D55='Reduced Energy Gen_UE'!$D$133,('DR_Contracted Energy'!L53/'DR_Contracted Energy'!L$131)*L$133),0)</f>
        <v>0</v>
      </c>
      <c r="M55" s="166" cm="1">
        <f t="array" ref="M55">IFERROR(_xlfn.IFS($H55="MW",0,$D55=$D$132,('DR_Contracted Energy'!M53/'DR_Contracted Energy'!M$130)*M$132,'Reduced Energy Gen_UE'!$D55='Reduced Energy Gen_UE'!$D$133,('DR_Contracted Energy'!M53/'DR_Contracted Energy'!M$131)*M$133),0)</f>
        <v>0</v>
      </c>
      <c r="N55" s="166" cm="1">
        <f t="array" ref="N55">IFERROR(_xlfn.IFS($H55="MW",0,$D55=$D$132,('DR_Contracted Energy'!N53/'DR_Contracted Energy'!N$130)*N$132,'Reduced Energy Gen_UE'!$D55='Reduced Energy Gen_UE'!$D$133,('DR_Contracted Energy'!N53/'DR_Contracted Energy'!N$131)*N$133),0)</f>
        <v>0</v>
      </c>
      <c r="O55" s="166" cm="1">
        <f t="array" ref="O55">IFERROR(_xlfn.IFS($H55="MW",0,$D55=$D$132,('DR_Contracted Energy'!O53/'DR_Contracted Energy'!O$130)*O$132,'Reduced Energy Gen_UE'!$D55='Reduced Energy Gen_UE'!$D$133,('DR_Contracted Energy'!O53/'DR_Contracted Energy'!O$131)*O$133),0)</f>
        <v>0</v>
      </c>
      <c r="P55" s="166" cm="1">
        <f t="array" ref="P55">IFERROR(_xlfn.IFS($H55="MW",0,$D55=$D$132,('DR_Contracted Energy'!P53/'DR_Contracted Energy'!P$130)*P$132,'Reduced Energy Gen_UE'!$D55='Reduced Energy Gen_UE'!$D$133,('DR_Contracted Energy'!P53/'DR_Contracted Energy'!P$131)*P$133),0)</f>
        <v>0</v>
      </c>
      <c r="Q55" s="166" cm="1">
        <f t="array" ref="Q55">IFERROR(_xlfn.IFS($H55="MW",0,$D55=$D$132,('DR_Contracted Energy'!Q53/'DR_Contracted Energy'!Q$130)*Q$132,'Reduced Energy Gen_UE'!$D55='Reduced Energy Gen_UE'!$D$133,('DR_Contracted Energy'!Q53/'DR_Contracted Energy'!Q$131)*Q$133),0)</f>
        <v>0</v>
      </c>
      <c r="R55" s="166" cm="1">
        <f t="array" ref="R55">IFERROR(_xlfn.IFS($H55="MW",0,$D55=$D$132,('DR_Contracted Energy'!R53/'DR_Contracted Energy'!R$130)*R$132,'Reduced Energy Gen_UE'!$D55='Reduced Energy Gen_UE'!$D$133,('DR_Contracted Energy'!R53/'DR_Contracted Energy'!R$131)*R$133),0)</f>
        <v>0</v>
      </c>
      <c r="S55" s="166" cm="1">
        <f t="array" ref="S55">IFERROR(_xlfn.IFS($H55="MW",0,$D55=$D$132,('DR_Contracted Energy'!S53/'DR_Contracted Energy'!S$130)*S$132,'Reduced Energy Gen_UE'!$D55='Reduced Energy Gen_UE'!$D$133,('DR_Contracted Energy'!S53/'DR_Contracted Energy'!S$131)*S$133),0)</f>
        <v>0</v>
      </c>
      <c r="T55" s="166" cm="1">
        <f t="array" ref="T55">IFERROR(_xlfn.IFS($H55="MW",0,$D55=$D$132,('DR_Contracted Energy'!T53/'DR_Contracted Energy'!T$130)*T$132,'Reduced Energy Gen_UE'!$D55='Reduced Energy Gen_UE'!$D$133,('DR_Contracted Energy'!T53/'DR_Contracted Energy'!T$131)*T$133),0)</f>
        <v>0</v>
      </c>
      <c r="U55" s="166" cm="1">
        <f t="array" ref="U55">IFERROR(_xlfn.IFS($H55="MW",0,$D55=$D$132,('DR_Contracted Energy'!U53/'DR_Contracted Energy'!U$130)*U$132,'Reduced Energy Gen_UE'!$D55='Reduced Energy Gen_UE'!$D$133,('DR_Contracted Energy'!U53/'DR_Contracted Energy'!U$131)*U$133),0)</f>
        <v>0</v>
      </c>
      <c r="V55" s="166" cm="1">
        <f t="array" ref="V55">IFERROR(_xlfn.IFS($H55="MW",0,$D55=$D$132,('DR_Contracted Energy'!V53/'DR_Contracted Energy'!V$130)*V$132,'Reduced Energy Gen_UE'!$D55='Reduced Energy Gen_UE'!$D$133,('DR_Contracted Energy'!V53/'DR_Contracted Energy'!V$131)*V$133),0)</f>
        <v>0</v>
      </c>
      <c r="W55" s="166" cm="1">
        <f t="array" ref="W55">IFERROR(_xlfn.IFS($H55="MW",0,$D55=$D$132,('DR_Contracted Energy'!W53/'DR_Contracted Energy'!W$130)*W$132,'Reduced Energy Gen_UE'!$D55='Reduced Energy Gen_UE'!$D$133,('DR_Contracted Energy'!W53/'DR_Contracted Energy'!W$131)*W$133),0)</f>
        <v>0</v>
      </c>
      <c r="X55" s="166" cm="1">
        <f t="array" ref="X55">IFERROR(_xlfn.IFS($H55="MW",0,$D55=$D$132,('DR_Contracted Energy'!X53/'DR_Contracted Energy'!X$130)*X$132,'Reduced Energy Gen_UE'!$D55='Reduced Energy Gen_UE'!$D$133,('DR_Contracted Energy'!X53/'DR_Contracted Energy'!X$131)*X$133),0)</f>
        <v>0</v>
      </c>
      <c r="Y55" s="166" cm="1">
        <f t="array" ref="Y55">IFERROR(_xlfn.IFS($H55="MW",0,$D55=$D$132,('DR_Contracted Energy'!Y53/'DR_Contracted Energy'!Y$130)*Y$132,'Reduced Energy Gen_UE'!$D55='Reduced Energy Gen_UE'!$D$133,('DR_Contracted Energy'!Y53/'DR_Contracted Energy'!Y$131)*Y$133),0)</f>
        <v>0</v>
      </c>
      <c r="Z55" s="166" cm="1">
        <f t="array" ref="Z55">IFERROR(_xlfn.IFS($H55="MW",0,$D55=$D$132,('DR_Contracted Energy'!Z53/'DR_Contracted Energy'!Z$130)*Z$132,'Reduced Energy Gen_UE'!$D55='Reduced Energy Gen_UE'!$D$133,('DR_Contracted Energy'!Z53/'DR_Contracted Energy'!Z$131)*Z$133),0)</f>
        <v>0</v>
      </c>
      <c r="AA55" s="166" cm="1">
        <f t="array" ref="AA55">IFERROR(_xlfn.IFS($H55="MW",0,$D55=$D$132,('DR_Contracted Energy'!AA53/'DR_Contracted Energy'!AA$130)*AA$132,'Reduced Energy Gen_UE'!$D55='Reduced Energy Gen_UE'!$D$133,('DR_Contracted Energy'!AA53/'DR_Contracted Energy'!AA$131)*AA$133),0)</f>
        <v>0</v>
      </c>
      <c r="AB55" s="166" cm="1">
        <f t="array" ref="AB55">IFERROR(_xlfn.IFS($H55="MW",0,$D55=$D$132,('DR_Contracted Energy'!AB53/'DR_Contracted Energy'!AB$130)*AB$132,'Reduced Energy Gen_UE'!$D55='Reduced Energy Gen_UE'!$D$133,('DR_Contracted Energy'!AB53/'DR_Contracted Energy'!AB$131)*AB$133),0)</f>
        <v>0</v>
      </c>
      <c r="AC55" s="166" cm="1">
        <f t="array" ref="AC55">IFERROR(_xlfn.IFS($H55="MW",0,$D55=$D$132,('DR_Contracted Energy'!AC53/'DR_Contracted Energy'!AC$130)*AC$132,'Reduced Energy Gen_UE'!$D55='Reduced Energy Gen_UE'!$D$133,('DR_Contracted Energy'!AC53/'DR_Contracted Energy'!AC$131)*AC$133),0)</f>
        <v>0</v>
      </c>
      <c r="AD55" s="166"/>
      <c r="AE55" s="16" t="str">
        <f t="shared" si="1"/>
        <v>FALSE</v>
      </c>
    </row>
    <row r="56" spans="3:31" ht="28.8" x14ac:dyDescent="0.3">
      <c r="C56" s="7">
        <f>'C. Details of Existing PSAs'!C51</f>
        <v>23</v>
      </c>
      <c r="D56" s="146" t="str">
        <f>'C. Details of Existing PSAs'!D51</f>
        <v>Distribution Utility 1 (DU1)</v>
      </c>
      <c r="E56" s="146">
        <f>'C. Details of Existing PSAs'!E51</f>
        <v>0</v>
      </c>
      <c r="F56" s="108">
        <f>'C. Details of Existing PSAs'!F51</f>
        <v>0</v>
      </c>
      <c r="G56">
        <f>'C. Details of Existing PSAs'!G51</f>
        <v>0</v>
      </c>
      <c r="H56" s="16" t="str">
        <f>'C. Details of Existing PSAs'!O51</f>
        <v>MW</v>
      </c>
      <c r="I56" s="166" cm="1">
        <f t="array" ref="I56">IFERROR(_xlfn.IFS($H56="MW",0,$D56=$D$132,('DR_Contracted Energy'!I54/'DR_Contracted Energy'!I$130)*I$132,'Reduced Energy Gen_UE'!$D56='Reduced Energy Gen_UE'!$D$133,('DR_Contracted Energy'!I54/'DR_Contracted Energy'!I$131)*I$133),0)</f>
        <v>0</v>
      </c>
      <c r="J56" s="166" cm="1">
        <f t="array" ref="J56">IFERROR(_xlfn.IFS($H56="MW",0,$D56=$D$132,('DR_Contracted Energy'!J54/'DR_Contracted Energy'!J$130)*J$132,'Reduced Energy Gen_UE'!$D56='Reduced Energy Gen_UE'!$D$133,('DR_Contracted Energy'!J54/'DR_Contracted Energy'!J$131)*J$133),0)</f>
        <v>0</v>
      </c>
      <c r="K56" s="166" cm="1">
        <f t="array" ref="K56">IFERROR(_xlfn.IFS($H56="MW",0,$D56=$D$132,('DR_Contracted Energy'!K54/'DR_Contracted Energy'!K$130)*K$132,'Reduced Energy Gen_UE'!$D56='Reduced Energy Gen_UE'!$D$133,('DR_Contracted Energy'!K54/'DR_Contracted Energy'!K$131)*K$133),0)</f>
        <v>0</v>
      </c>
      <c r="L56" s="166" cm="1">
        <f t="array" ref="L56">IFERROR(_xlfn.IFS($H56="MW",0,$D56=$D$132,('DR_Contracted Energy'!L54/'DR_Contracted Energy'!L$130)*L$132,'Reduced Energy Gen_UE'!$D56='Reduced Energy Gen_UE'!$D$133,('DR_Contracted Energy'!L54/'DR_Contracted Energy'!L$131)*L$133),0)</f>
        <v>0</v>
      </c>
      <c r="M56" s="166" cm="1">
        <f t="array" ref="M56">IFERROR(_xlfn.IFS($H56="MW",0,$D56=$D$132,('DR_Contracted Energy'!M54/'DR_Contracted Energy'!M$130)*M$132,'Reduced Energy Gen_UE'!$D56='Reduced Energy Gen_UE'!$D$133,('DR_Contracted Energy'!M54/'DR_Contracted Energy'!M$131)*M$133),0)</f>
        <v>0</v>
      </c>
      <c r="N56" s="166" cm="1">
        <f t="array" ref="N56">IFERROR(_xlfn.IFS($H56="MW",0,$D56=$D$132,('DR_Contracted Energy'!N54/'DR_Contracted Energy'!N$130)*N$132,'Reduced Energy Gen_UE'!$D56='Reduced Energy Gen_UE'!$D$133,('DR_Contracted Energy'!N54/'DR_Contracted Energy'!N$131)*N$133),0)</f>
        <v>0</v>
      </c>
      <c r="O56" s="166" cm="1">
        <f t="array" ref="O56">IFERROR(_xlfn.IFS($H56="MW",0,$D56=$D$132,('DR_Contracted Energy'!O54/'DR_Contracted Energy'!O$130)*O$132,'Reduced Energy Gen_UE'!$D56='Reduced Energy Gen_UE'!$D$133,('DR_Contracted Energy'!O54/'DR_Contracted Energy'!O$131)*O$133),0)</f>
        <v>0</v>
      </c>
      <c r="P56" s="166" cm="1">
        <f t="array" ref="P56">IFERROR(_xlfn.IFS($H56="MW",0,$D56=$D$132,('DR_Contracted Energy'!P54/'DR_Contracted Energy'!P$130)*P$132,'Reduced Energy Gen_UE'!$D56='Reduced Energy Gen_UE'!$D$133,('DR_Contracted Energy'!P54/'DR_Contracted Energy'!P$131)*P$133),0)</f>
        <v>0</v>
      </c>
      <c r="Q56" s="166" cm="1">
        <f t="array" ref="Q56">IFERROR(_xlfn.IFS($H56="MW",0,$D56=$D$132,('DR_Contracted Energy'!Q54/'DR_Contracted Energy'!Q$130)*Q$132,'Reduced Energy Gen_UE'!$D56='Reduced Energy Gen_UE'!$D$133,('DR_Contracted Energy'!Q54/'DR_Contracted Energy'!Q$131)*Q$133),0)</f>
        <v>0</v>
      </c>
      <c r="R56" s="166" cm="1">
        <f t="array" ref="R56">IFERROR(_xlfn.IFS($H56="MW",0,$D56=$D$132,('DR_Contracted Energy'!R54/'DR_Contracted Energy'!R$130)*R$132,'Reduced Energy Gen_UE'!$D56='Reduced Energy Gen_UE'!$D$133,('DR_Contracted Energy'!R54/'DR_Contracted Energy'!R$131)*R$133),0)</f>
        <v>0</v>
      </c>
      <c r="S56" s="166" cm="1">
        <f t="array" ref="S56">IFERROR(_xlfn.IFS($H56="MW",0,$D56=$D$132,('DR_Contracted Energy'!S54/'DR_Contracted Energy'!S$130)*S$132,'Reduced Energy Gen_UE'!$D56='Reduced Energy Gen_UE'!$D$133,('DR_Contracted Energy'!S54/'DR_Contracted Energy'!S$131)*S$133),0)</f>
        <v>0</v>
      </c>
      <c r="T56" s="166" cm="1">
        <f t="array" ref="T56">IFERROR(_xlfn.IFS($H56="MW",0,$D56=$D$132,('DR_Contracted Energy'!T54/'DR_Contracted Energy'!T$130)*T$132,'Reduced Energy Gen_UE'!$D56='Reduced Energy Gen_UE'!$D$133,('DR_Contracted Energy'!T54/'DR_Contracted Energy'!T$131)*T$133),0)</f>
        <v>0</v>
      </c>
      <c r="U56" s="166" cm="1">
        <f t="array" ref="U56">IFERROR(_xlfn.IFS($H56="MW",0,$D56=$D$132,('DR_Contracted Energy'!U54/'DR_Contracted Energy'!U$130)*U$132,'Reduced Energy Gen_UE'!$D56='Reduced Energy Gen_UE'!$D$133,('DR_Contracted Energy'!U54/'DR_Contracted Energy'!U$131)*U$133),0)</f>
        <v>0</v>
      </c>
      <c r="V56" s="166" cm="1">
        <f t="array" ref="V56">IFERROR(_xlfn.IFS($H56="MW",0,$D56=$D$132,('DR_Contracted Energy'!V54/'DR_Contracted Energy'!V$130)*V$132,'Reduced Energy Gen_UE'!$D56='Reduced Energy Gen_UE'!$D$133,('DR_Contracted Energy'!V54/'DR_Contracted Energy'!V$131)*V$133),0)</f>
        <v>0</v>
      </c>
      <c r="W56" s="166" cm="1">
        <f t="array" ref="W56">IFERROR(_xlfn.IFS($H56="MW",0,$D56=$D$132,('DR_Contracted Energy'!W54/'DR_Contracted Energy'!W$130)*W$132,'Reduced Energy Gen_UE'!$D56='Reduced Energy Gen_UE'!$D$133,('DR_Contracted Energy'!W54/'DR_Contracted Energy'!W$131)*W$133),0)</f>
        <v>0</v>
      </c>
      <c r="X56" s="166" cm="1">
        <f t="array" ref="X56">IFERROR(_xlfn.IFS($H56="MW",0,$D56=$D$132,('DR_Contracted Energy'!X54/'DR_Contracted Energy'!X$130)*X$132,'Reduced Energy Gen_UE'!$D56='Reduced Energy Gen_UE'!$D$133,('DR_Contracted Energy'!X54/'DR_Contracted Energy'!X$131)*X$133),0)</f>
        <v>0</v>
      </c>
      <c r="Y56" s="166" cm="1">
        <f t="array" ref="Y56">IFERROR(_xlfn.IFS($H56="MW",0,$D56=$D$132,('DR_Contracted Energy'!Y54/'DR_Contracted Energy'!Y$130)*Y$132,'Reduced Energy Gen_UE'!$D56='Reduced Energy Gen_UE'!$D$133,('DR_Contracted Energy'!Y54/'DR_Contracted Energy'!Y$131)*Y$133),0)</f>
        <v>0</v>
      </c>
      <c r="Z56" s="166" cm="1">
        <f t="array" ref="Z56">IFERROR(_xlfn.IFS($H56="MW",0,$D56=$D$132,('DR_Contracted Energy'!Z54/'DR_Contracted Energy'!Z$130)*Z$132,'Reduced Energy Gen_UE'!$D56='Reduced Energy Gen_UE'!$D$133,('DR_Contracted Energy'!Z54/'DR_Contracted Energy'!Z$131)*Z$133),0)</f>
        <v>0</v>
      </c>
      <c r="AA56" s="166" cm="1">
        <f t="array" ref="AA56">IFERROR(_xlfn.IFS($H56="MW",0,$D56=$D$132,('DR_Contracted Energy'!AA54/'DR_Contracted Energy'!AA$130)*AA$132,'Reduced Energy Gen_UE'!$D56='Reduced Energy Gen_UE'!$D$133,('DR_Contracted Energy'!AA54/'DR_Contracted Energy'!AA$131)*AA$133),0)</f>
        <v>0</v>
      </c>
      <c r="AB56" s="166" cm="1">
        <f t="array" ref="AB56">IFERROR(_xlfn.IFS($H56="MW",0,$D56=$D$132,('DR_Contracted Energy'!AB54/'DR_Contracted Energy'!AB$130)*AB$132,'Reduced Energy Gen_UE'!$D56='Reduced Energy Gen_UE'!$D$133,('DR_Contracted Energy'!AB54/'DR_Contracted Energy'!AB$131)*AB$133),0)</f>
        <v>0</v>
      </c>
      <c r="AC56" s="166" cm="1">
        <f t="array" ref="AC56">IFERROR(_xlfn.IFS($H56="MW",0,$D56=$D$132,('DR_Contracted Energy'!AC54/'DR_Contracted Energy'!AC$130)*AC$132,'Reduced Energy Gen_UE'!$D56='Reduced Energy Gen_UE'!$D$133,('DR_Contracted Energy'!AC54/'DR_Contracted Energy'!AC$131)*AC$133),0)</f>
        <v>0</v>
      </c>
      <c r="AD56" s="166"/>
      <c r="AE56" s="16" t="str">
        <f t="shared" si="1"/>
        <v>FALSE</v>
      </c>
    </row>
    <row r="57" spans="3:31" ht="28.8" x14ac:dyDescent="0.3">
      <c r="C57" s="7">
        <f t="shared" ref="C57:G57" si="23">C56</f>
        <v>23</v>
      </c>
      <c r="D57" s="146" t="str">
        <f t="shared" si="23"/>
        <v>Distribution Utility 1 (DU1)</v>
      </c>
      <c r="E57" s="146">
        <f t="shared" si="23"/>
        <v>0</v>
      </c>
      <c r="F57" s="108">
        <f t="shared" si="23"/>
        <v>0</v>
      </c>
      <c r="G57">
        <f t="shared" si="23"/>
        <v>0</v>
      </c>
      <c r="H57" s="16" t="str">
        <f>'C. Details of Existing PSAs'!O52</f>
        <v>MWh</v>
      </c>
      <c r="I57" s="166" cm="1">
        <f t="array" ref="I57">IFERROR(_xlfn.IFS($H57="MW",0,$D57=$D$132,('DR_Contracted Energy'!I55/'DR_Contracted Energy'!I$130)*I$132,'Reduced Energy Gen_UE'!$D57='Reduced Energy Gen_UE'!$D$133,('DR_Contracted Energy'!I55/'DR_Contracted Energy'!I$131)*I$133),0)</f>
        <v>0</v>
      </c>
      <c r="J57" s="166" cm="1">
        <f t="array" ref="J57">IFERROR(_xlfn.IFS($H57="MW",0,$D57=$D$132,('DR_Contracted Energy'!J55/'DR_Contracted Energy'!J$130)*J$132,'Reduced Energy Gen_UE'!$D57='Reduced Energy Gen_UE'!$D$133,('DR_Contracted Energy'!J55/'DR_Contracted Energy'!J$131)*J$133),0)</f>
        <v>0</v>
      </c>
      <c r="K57" s="166" cm="1">
        <f t="array" ref="K57">IFERROR(_xlfn.IFS($H57="MW",0,$D57=$D$132,('DR_Contracted Energy'!K55/'DR_Contracted Energy'!K$130)*K$132,'Reduced Energy Gen_UE'!$D57='Reduced Energy Gen_UE'!$D$133,('DR_Contracted Energy'!K55/'DR_Contracted Energy'!K$131)*K$133),0)</f>
        <v>0</v>
      </c>
      <c r="L57" s="166" cm="1">
        <f t="array" ref="L57">IFERROR(_xlfn.IFS($H57="MW",0,$D57=$D$132,('DR_Contracted Energy'!L55/'DR_Contracted Energy'!L$130)*L$132,'Reduced Energy Gen_UE'!$D57='Reduced Energy Gen_UE'!$D$133,('DR_Contracted Energy'!L55/'DR_Contracted Energy'!L$131)*L$133),0)</f>
        <v>0</v>
      </c>
      <c r="M57" s="166" cm="1">
        <f t="array" ref="M57">IFERROR(_xlfn.IFS($H57="MW",0,$D57=$D$132,('DR_Contracted Energy'!M55/'DR_Contracted Energy'!M$130)*M$132,'Reduced Energy Gen_UE'!$D57='Reduced Energy Gen_UE'!$D$133,('DR_Contracted Energy'!M55/'DR_Contracted Energy'!M$131)*M$133),0)</f>
        <v>0</v>
      </c>
      <c r="N57" s="166" cm="1">
        <f t="array" ref="N57">IFERROR(_xlfn.IFS($H57="MW",0,$D57=$D$132,('DR_Contracted Energy'!N55/'DR_Contracted Energy'!N$130)*N$132,'Reduced Energy Gen_UE'!$D57='Reduced Energy Gen_UE'!$D$133,('DR_Contracted Energy'!N55/'DR_Contracted Energy'!N$131)*N$133),0)</f>
        <v>0</v>
      </c>
      <c r="O57" s="166" cm="1">
        <f t="array" ref="O57">IFERROR(_xlfn.IFS($H57="MW",0,$D57=$D$132,('DR_Contracted Energy'!O55/'DR_Contracted Energy'!O$130)*O$132,'Reduced Energy Gen_UE'!$D57='Reduced Energy Gen_UE'!$D$133,('DR_Contracted Energy'!O55/'DR_Contracted Energy'!O$131)*O$133),0)</f>
        <v>0</v>
      </c>
      <c r="P57" s="166" cm="1">
        <f t="array" ref="P57">IFERROR(_xlfn.IFS($H57="MW",0,$D57=$D$132,('DR_Contracted Energy'!P55/'DR_Contracted Energy'!P$130)*P$132,'Reduced Energy Gen_UE'!$D57='Reduced Energy Gen_UE'!$D$133,('DR_Contracted Energy'!P55/'DR_Contracted Energy'!P$131)*P$133),0)</f>
        <v>0</v>
      </c>
      <c r="Q57" s="166" cm="1">
        <f t="array" ref="Q57">IFERROR(_xlfn.IFS($H57="MW",0,$D57=$D$132,('DR_Contracted Energy'!Q55/'DR_Contracted Energy'!Q$130)*Q$132,'Reduced Energy Gen_UE'!$D57='Reduced Energy Gen_UE'!$D$133,('DR_Contracted Energy'!Q55/'DR_Contracted Energy'!Q$131)*Q$133),0)</f>
        <v>0</v>
      </c>
      <c r="R57" s="166" cm="1">
        <f t="array" ref="R57">IFERROR(_xlfn.IFS($H57="MW",0,$D57=$D$132,('DR_Contracted Energy'!R55/'DR_Contracted Energy'!R$130)*R$132,'Reduced Energy Gen_UE'!$D57='Reduced Energy Gen_UE'!$D$133,('DR_Contracted Energy'!R55/'DR_Contracted Energy'!R$131)*R$133),0)</f>
        <v>0</v>
      </c>
      <c r="S57" s="166" cm="1">
        <f t="array" ref="S57">IFERROR(_xlfn.IFS($H57="MW",0,$D57=$D$132,('DR_Contracted Energy'!S55/'DR_Contracted Energy'!S$130)*S$132,'Reduced Energy Gen_UE'!$D57='Reduced Energy Gen_UE'!$D$133,('DR_Contracted Energy'!S55/'DR_Contracted Energy'!S$131)*S$133),0)</f>
        <v>0</v>
      </c>
      <c r="T57" s="166" cm="1">
        <f t="array" ref="T57">IFERROR(_xlfn.IFS($H57="MW",0,$D57=$D$132,('DR_Contracted Energy'!T55/'DR_Contracted Energy'!T$130)*T$132,'Reduced Energy Gen_UE'!$D57='Reduced Energy Gen_UE'!$D$133,('DR_Contracted Energy'!T55/'DR_Contracted Energy'!T$131)*T$133),0)</f>
        <v>0</v>
      </c>
      <c r="U57" s="166" cm="1">
        <f t="array" ref="U57">IFERROR(_xlfn.IFS($H57="MW",0,$D57=$D$132,('DR_Contracted Energy'!U55/'DR_Contracted Energy'!U$130)*U$132,'Reduced Energy Gen_UE'!$D57='Reduced Energy Gen_UE'!$D$133,('DR_Contracted Energy'!U55/'DR_Contracted Energy'!U$131)*U$133),0)</f>
        <v>0</v>
      </c>
      <c r="V57" s="166" cm="1">
        <f t="array" ref="V57">IFERROR(_xlfn.IFS($H57="MW",0,$D57=$D$132,('DR_Contracted Energy'!V55/'DR_Contracted Energy'!V$130)*V$132,'Reduced Energy Gen_UE'!$D57='Reduced Energy Gen_UE'!$D$133,('DR_Contracted Energy'!V55/'DR_Contracted Energy'!V$131)*V$133),0)</f>
        <v>0</v>
      </c>
      <c r="W57" s="166" cm="1">
        <f t="array" ref="W57">IFERROR(_xlfn.IFS($H57="MW",0,$D57=$D$132,('DR_Contracted Energy'!W55/'DR_Contracted Energy'!W$130)*W$132,'Reduced Energy Gen_UE'!$D57='Reduced Energy Gen_UE'!$D$133,('DR_Contracted Energy'!W55/'DR_Contracted Energy'!W$131)*W$133),0)</f>
        <v>0</v>
      </c>
      <c r="X57" s="166" cm="1">
        <f t="array" ref="X57">IFERROR(_xlfn.IFS($H57="MW",0,$D57=$D$132,('DR_Contracted Energy'!X55/'DR_Contracted Energy'!X$130)*X$132,'Reduced Energy Gen_UE'!$D57='Reduced Energy Gen_UE'!$D$133,('DR_Contracted Energy'!X55/'DR_Contracted Energy'!X$131)*X$133),0)</f>
        <v>0</v>
      </c>
      <c r="Y57" s="166" cm="1">
        <f t="array" ref="Y57">IFERROR(_xlfn.IFS($H57="MW",0,$D57=$D$132,('DR_Contracted Energy'!Y55/'DR_Contracted Energy'!Y$130)*Y$132,'Reduced Energy Gen_UE'!$D57='Reduced Energy Gen_UE'!$D$133,('DR_Contracted Energy'!Y55/'DR_Contracted Energy'!Y$131)*Y$133),0)</f>
        <v>0</v>
      </c>
      <c r="Z57" s="166" cm="1">
        <f t="array" ref="Z57">IFERROR(_xlfn.IFS($H57="MW",0,$D57=$D$132,('DR_Contracted Energy'!Z55/'DR_Contracted Energy'!Z$130)*Z$132,'Reduced Energy Gen_UE'!$D57='Reduced Energy Gen_UE'!$D$133,('DR_Contracted Energy'!Z55/'DR_Contracted Energy'!Z$131)*Z$133),0)</f>
        <v>0</v>
      </c>
      <c r="AA57" s="166" cm="1">
        <f t="array" ref="AA57">IFERROR(_xlfn.IFS($H57="MW",0,$D57=$D$132,('DR_Contracted Energy'!AA55/'DR_Contracted Energy'!AA$130)*AA$132,'Reduced Energy Gen_UE'!$D57='Reduced Energy Gen_UE'!$D$133,('DR_Contracted Energy'!AA55/'DR_Contracted Energy'!AA$131)*AA$133),0)</f>
        <v>0</v>
      </c>
      <c r="AB57" s="166" cm="1">
        <f t="array" ref="AB57">IFERROR(_xlfn.IFS($H57="MW",0,$D57=$D$132,('DR_Contracted Energy'!AB55/'DR_Contracted Energy'!AB$130)*AB$132,'Reduced Energy Gen_UE'!$D57='Reduced Energy Gen_UE'!$D$133,('DR_Contracted Energy'!AB55/'DR_Contracted Energy'!AB$131)*AB$133),0)</f>
        <v>0</v>
      </c>
      <c r="AC57" s="166" cm="1">
        <f t="array" ref="AC57">IFERROR(_xlfn.IFS($H57="MW",0,$D57=$D$132,('DR_Contracted Energy'!AC55/'DR_Contracted Energy'!AC$130)*AC$132,'Reduced Energy Gen_UE'!$D57='Reduced Energy Gen_UE'!$D$133,('DR_Contracted Energy'!AC55/'DR_Contracted Energy'!AC$131)*AC$133),0)</f>
        <v>0</v>
      </c>
      <c r="AD57" s="166"/>
      <c r="AE57" s="16" t="str">
        <f t="shared" si="1"/>
        <v>FALSE</v>
      </c>
    </row>
    <row r="58" spans="3:31" ht="28.8" x14ac:dyDescent="0.3">
      <c r="C58" s="7">
        <f>'C. Details of Existing PSAs'!C53</f>
        <v>24</v>
      </c>
      <c r="D58" s="146" t="str">
        <f>'C. Details of Existing PSAs'!D53</f>
        <v>Distribution Utility 1 (DU1)</v>
      </c>
      <c r="E58" s="146">
        <f>'C. Details of Existing PSAs'!E53</f>
        <v>0</v>
      </c>
      <c r="F58" s="108">
        <f>'C. Details of Existing PSAs'!F53</f>
        <v>0</v>
      </c>
      <c r="G58">
        <f>'C. Details of Existing PSAs'!G53</f>
        <v>0</v>
      </c>
      <c r="H58" s="16" t="str">
        <f>'C. Details of Existing PSAs'!O53</f>
        <v>MW</v>
      </c>
      <c r="I58" s="166" cm="1">
        <f t="array" ref="I58">IFERROR(_xlfn.IFS($H58="MW",0,$D58=$D$132,('DR_Contracted Energy'!I56/'DR_Contracted Energy'!I$130)*I$132,'Reduced Energy Gen_UE'!$D58='Reduced Energy Gen_UE'!$D$133,('DR_Contracted Energy'!I56/'DR_Contracted Energy'!I$131)*I$133),0)</f>
        <v>0</v>
      </c>
      <c r="J58" s="166" cm="1">
        <f t="array" ref="J58">IFERROR(_xlfn.IFS($H58="MW",0,$D58=$D$132,('DR_Contracted Energy'!J56/'DR_Contracted Energy'!J$130)*J$132,'Reduced Energy Gen_UE'!$D58='Reduced Energy Gen_UE'!$D$133,('DR_Contracted Energy'!J56/'DR_Contracted Energy'!J$131)*J$133),0)</f>
        <v>0</v>
      </c>
      <c r="K58" s="166" cm="1">
        <f t="array" ref="K58">IFERROR(_xlfn.IFS($H58="MW",0,$D58=$D$132,('DR_Contracted Energy'!K56/'DR_Contracted Energy'!K$130)*K$132,'Reduced Energy Gen_UE'!$D58='Reduced Energy Gen_UE'!$D$133,('DR_Contracted Energy'!K56/'DR_Contracted Energy'!K$131)*K$133),0)</f>
        <v>0</v>
      </c>
      <c r="L58" s="166" cm="1">
        <f t="array" ref="L58">IFERROR(_xlfn.IFS($H58="MW",0,$D58=$D$132,('DR_Contracted Energy'!L56/'DR_Contracted Energy'!L$130)*L$132,'Reduced Energy Gen_UE'!$D58='Reduced Energy Gen_UE'!$D$133,('DR_Contracted Energy'!L56/'DR_Contracted Energy'!L$131)*L$133),0)</f>
        <v>0</v>
      </c>
      <c r="M58" s="166" cm="1">
        <f t="array" ref="M58">IFERROR(_xlfn.IFS($H58="MW",0,$D58=$D$132,('DR_Contracted Energy'!M56/'DR_Contracted Energy'!M$130)*M$132,'Reduced Energy Gen_UE'!$D58='Reduced Energy Gen_UE'!$D$133,('DR_Contracted Energy'!M56/'DR_Contracted Energy'!M$131)*M$133),0)</f>
        <v>0</v>
      </c>
      <c r="N58" s="166" cm="1">
        <f t="array" ref="N58">IFERROR(_xlfn.IFS($H58="MW",0,$D58=$D$132,('DR_Contracted Energy'!N56/'DR_Contracted Energy'!N$130)*N$132,'Reduced Energy Gen_UE'!$D58='Reduced Energy Gen_UE'!$D$133,('DR_Contracted Energy'!N56/'DR_Contracted Energy'!N$131)*N$133),0)</f>
        <v>0</v>
      </c>
      <c r="O58" s="166" cm="1">
        <f t="array" ref="O58">IFERROR(_xlfn.IFS($H58="MW",0,$D58=$D$132,('DR_Contracted Energy'!O56/'DR_Contracted Energy'!O$130)*O$132,'Reduced Energy Gen_UE'!$D58='Reduced Energy Gen_UE'!$D$133,('DR_Contracted Energy'!O56/'DR_Contracted Energy'!O$131)*O$133),0)</f>
        <v>0</v>
      </c>
      <c r="P58" s="166" cm="1">
        <f t="array" ref="P58">IFERROR(_xlfn.IFS($H58="MW",0,$D58=$D$132,('DR_Contracted Energy'!P56/'DR_Contracted Energy'!P$130)*P$132,'Reduced Energy Gen_UE'!$D58='Reduced Energy Gen_UE'!$D$133,('DR_Contracted Energy'!P56/'DR_Contracted Energy'!P$131)*P$133),0)</f>
        <v>0</v>
      </c>
      <c r="Q58" s="166" cm="1">
        <f t="array" ref="Q58">IFERROR(_xlfn.IFS($H58="MW",0,$D58=$D$132,('DR_Contracted Energy'!Q56/'DR_Contracted Energy'!Q$130)*Q$132,'Reduced Energy Gen_UE'!$D58='Reduced Energy Gen_UE'!$D$133,('DR_Contracted Energy'!Q56/'DR_Contracted Energy'!Q$131)*Q$133),0)</f>
        <v>0</v>
      </c>
      <c r="R58" s="166" cm="1">
        <f t="array" ref="R58">IFERROR(_xlfn.IFS($H58="MW",0,$D58=$D$132,('DR_Contracted Energy'!R56/'DR_Contracted Energy'!R$130)*R$132,'Reduced Energy Gen_UE'!$D58='Reduced Energy Gen_UE'!$D$133,('DR_Contracted Energy'!R56/'DR_Contracted Energy'!R$131)*R$133),0)</f>
        <v>0</v>
      </c>
      <c r="S58" s="166" cm="1">
        <f t="array" ref="S58">IFERROR(_xlfn.IFS($H58="MW",0,$D58=$D$132,('DR_Contracted Energy'!S56/'DR_Contracted Energy'!S$130)*S$132,'Reduced Energy Gen_UE'!$D58='Reduced Energy Gen_UE'!$D$133,('DR_Contracted Energy'!S56/'DR_Contracted Energy'!S$131)*S$133),0)</f>
        <v>0</v>
      </c>
      <c r="T58" s="166" cm="1">
        <f t="array" ref="T58">IFERROR(_xlfn.IFS($H58="MW",0,$D58=$D$132,('DR_Contracted Energy'!T56/'DR_Contracted Energy'!T$130)*T$132,'Reduced Energy Gen_UE'!$D58='Reduced Energy Gen_UE'!$D$133,('DR_Contracted Energy'!T56/'DR_Contracted Energy'!T$131)*T$133),0)</f>
        <v>0</v>
      </c>
      <c r="U58" s="166" cm="1">
        <f t="array" ref="U58">IFERROR(_xlfn.IFS($H58="MW",0,$D58=$D$132,('DR_Contracted Energy'!U56/'DR_Contracted Energy'!U$130)*U$132,'Reduced Energy Gen_UE'!$D58='Reduced Energy Gen_UE'!$D$133,('DR_Contracted Energy'!U56/'DR_Contracted Energy'!U$131)*U$133),0)</f>
        <v>0</v>
      </c>
      <c r="V58" s="166" cm="1">
        <f t="array" ref="V58">IFERROR(_xlfn.IFS($H58="MW",0,$D58=$D$132,('DR_Contracted Energy'!V56/'DR_Contracted Energy'!V$130)*V$132,'Reduced Energy Gen_UE'!$D58='Reduced Energy Gen_UE'!$D$133,('DR_Contracted Energy'!V56/'DR_Contracted Energy'!V$131)*V$133),0)</f>
        <v>0</v>
      </c>
      <c r="W58" s="166" cm="1">
        <f t="array" ref="W58">IFERROR(_xlfn.IFS($H58="MW",0,$D58=$D$132,('DR_Contracted Energy'!W56/'DR_Contracted Energy'!W$130)*W$132,'Reduced Energy Gen_UE'!$D58='Reduced Energy Gen_UE'!$D$133,('DR_Contracted Energy'!W56/'DR_Contracted Energy'!W$131)*W$133),0)</f>
        <v>0</v>
      </c>
      <c r="X58" s="166" cm="1">
        <f t="array" ref="X58">IFERROR(_xlfn.IFS($H58="MW",0,$D58=$D$132,('DR_Contracted Energy'!X56/'DR_Contracted Energy'!X$130)*X$132,'Reduced Energy Gen_UE'!$D58='Reduced Energy Gen_UE'!$D$133,('DR_Contracted Energy'!X56/'DR_Contracted Energy'!X$131)*X$133),0)</f>
        <v>0</v>
      </c>
      <c r="Y58" s="166" cm="1">
        <f t="array" ref="Y58">IFERROR(_xlfn.IFS($H58="MW",0,$D58=$D$132,('DR_Contracted Energy'!Y56/'DR_Contracted Energy'!Y$130)*Y$132,'Reduced Energy Gen_UE'!$D58='Reduced Energy Gen_UE'!$D$133,('DR_Contracted Energy'!Y56/'DR_Contracted Energy'!Y$131)*Y$133),0)</f>
        <v>0</v>
      </c>
      <c r="Z58" s="166" cm="1">
        <f t="array" ref="Z58">IFERROR(_xlfn.IFS($H58="MW",0,$D58=$D$132,('DR_Contracted Energy'!Z56/'DR_Contracted Energy'!Z$130)*Z$132,'Reduced Energy Gen_UE'!$D58='Reduced Energy Gen_UE'!$D$133,('DR_Contracted Energy'!Z56/'DR_Contracted Energy'!Z$131)*Z$133),0)</f>
        <v>0</v>
      </c>
      <c r="AA58" s="166" cm="1">
        <f t="array" ref="AA58">IFERROR(_xlfn.IFS($H58="MW",0,$D58=$D$132,('DR_Contracted Energy'!AA56/'DR_Contracted Energy'!AA$130)*AA$132,'Reduced Energy Gen_UE'!$D58='Reduced Energy Gen_UE'!$D$133,('DR_Contracted Energy'!AA56/'DR_Contracted Energy'!AA$131)*AA$133),0)</f>
        <v>0</v>
      </c>
      <c r="AB58" s="166" cm="1">
        <f t="array" ref="AB58">IFERROR(_xlfn.IFS($H58="MW",0,$D58=$D$132,('DR_Contracted Energy'!AB56/'DR_Contracted Energy'!AB$130)*AB$132,'Reduced Energy Gen_UE'!$D58='Reduced Energy Gen_UE'!$D$133,('DR_Contracted Energy'!AB56/'DR_Contracted Energy'!AB$131)*AB$133),0)</f>
        <v>0</v>
      </c>
      <c r="AC58" s="166" cm="1">
        <f t="array" ref="AC58">IFERROR(_xlfn.IFS($H58="MW",0,$D58=$D$132,('DR_Contracted Energy'!AC56/'DR_Contracted Energy'!AC$130)*AC$132,'Reduced Energy Gen_UE'!$D58='Reduced Energy Gen_UE'!$D$133,('DR_Contracted Energy'!AC56/'DR_Contracted Energy'!AC$131)*AC$133),0)</f>
        <v>0</v>
      </c>
      <c r="AD58" s="166"/>
      <c r="AE58" s="16" t="str">
        <f t="shared" si="1"/>
        <v>FALSE</v>
      </c>
    </row>
    <row r="59" spans="3:31" ht="28.8" x14ac:dyDescent="0.3">
      <c r="C59" s="7">
        <f t="shared" ref="C59:G59" si="24">C58</f>
        <v>24</v>
      </c>
      <c r="D59" s="146" t="str">
        <f t="shared" si="24"/>
        <v>Distribution Utility 1 (DU1)</v>
      </c>
      <c r="E59" s="146">
        <f t="shared" si="24"/>
        <v>0</v>
      </c>
      <c r="F59" s="108">
        <f t="shared" si="24"/>
        <v>0</v>
      </c>
      <c r="G59">
        <f t="shared" si="24"/>
        <v>0</v>
      </c>
      <c r="H59" s="16" t="str">
        <f>'C. Details of Existing PSAs'!O54</f>
        <v>MWh</v>
      </c>
      <c r="I59" s="166" cm="1">
        <f t="array" ref="I59">IFERROR(_xlfn.IFS($H59="MW",0,$D59=$D$132,('DR_Contracted Energy'!I57/'DR_Contracted Energy'!I$130)*I$132,'Reduced Energy Gen_UE'!$D59='Reduced Energy Gen_UE'!$D$133,('DR_Contracted Energy'!I57/'DR_Contracted Energy'!I$131)*I$133),0)</f>
        <v>0</v>
      </c>
      <c r="J59" s="166" cm="1">
        <f t="array" ref="J59">IFERROR(_xlfn.IFS($H59="MW",0,$D59=$D$132,('DR_Contracted Energy'!J57/'DR_Contracted Energy'!J$130)*J$132,'Reduced Energy Gen_UE'!$D59='Reduced Energy Gen_UE'!$D$133,('DR_Contracted Energy'!J57/'DR_Contracted Energy'!J$131)*J$133),0)</f>
        <v>0</v>
      </c>
      <c r="K59" s="166" cm="1">
        <f t="array" ref="K59">IFERROR(_xlfn.IFS($H59="MW",0,$D59=$D$132,('DR_Contracted Energy'!K57/'DR_Contracted Energy'!K$130)*K$132,'Reduced Energy Gen_UE'!$D59='Reduced Energy Gen_UE'!$D$133,('DR_Contracted Energy'!K57/'DR_Contracted Energy'!K$131)*K$133),0)</f>
        <v>0</v>
      </c>
      <c r="L59" s="166" cm="1">
        <f t="array" ref="L59">IFERROR(_xlfn.IFS($H59="MW",0,$D59=$D$132,('DR_Contracted Energy'!L57/'DR_Contracted Energy'!L$130)*L$132,'Reduced Energy Gen_UE'!$D59='Reduced Energy Gen_UE'!$D$133,('DR_Contracted Energy'!L57/'DR_Contracted Energy'!L$131)*L$133),0)</f>
        <v>0</v>
      </c>
      <c r="M59" s="166" cm="1">
        <f t="array" ref="M59">IFERROR(_xlfn.IFS($H59="MW",0,$D59=$D$132,('DR_Contracted Energy'!M57/'DR_Contracted Energy'!M$130)*M$132,'Reduced Energy Gen_UE'!$D59='Reduced Energy Gen_UE'!$D$133,('DR_Contracted Energy'!M57/'DR_Contracted Energy'!M$131)*M$133),0)</f>
        <v>0</v>
      </c>
      <c r="N59" s="166" cm="1">
        <f t="array" ref="N59">IFERROR(_xlfn.IFS($H59="MW",0,$D59=$D$132,('DR_Contracted Energy'!N57/'DR_Contracted Energy'!N$130)*N$132,'Reduced Energy Gen_UE'!$D59='Reduced Energy Gen_UE'!$D$133,('DR_Contracted Energy'!N57/'DR_Contracted Energy'!N$131)*N$133),0)</f>
        <v>0</v>
      </c>
      <c r="O59" s="166" cm="1">
        <f t="array" ref="O59">IFERROR(_xlfn.IFS($H59="MW",0,$D59=$D$132,('DR_Contracted Energy'!O57/'DR_Contracted Energy'!O$130)*O$132,'Reduced Energy Gen_UE'!$D59='Reduced Energy Gen_UE'!$D$133,('DR_Contracted Energy'!O57/'DR_Contracted Energy'!O$131)*O$133),0)</f>
        <v>0</v>
      </c>
      <c r="P59" s="166" cm="1">
        <f t="array" ref="P59">IFERROR(_xlfn.IFS($H59="MW",0,$D59=$D$132,('DR_Contracted Energy'!P57/'DR_Contracted Energy'!P$130)*P$132,'Reduced Energy Gen_UE'!$D59='Reduced Energy Gen_UE'!$D$133,('DR_Contracted Energy'!P57/'DR_Contracted Energy'!P$131)*P$133),0)</f>
        <v>0</v>
      </c>
      <c r="Q59" s="166" cm="1">
        <f t="array" ref="Q59">IFERROR(_xlfn.IFS($H59="MW",0,$D59=$D$132,('DR_Contracted Energy'!Q57/'DR_Contracted Energy'!Q$130)*Q$132,'Reduced Energy Gen_UE'!$D59='Reduced Energy Gen_UE'!$D$133,('DR_Contracted Energy'!Q57/'DR_Contracted Energy'!Q$131)*Q$133),0)</f>
        <v>0</v>
      </c>
      <c r="R59" s="166" cm="1">
        <f t="array" ref="R59">IFERROR(_xlfn.IFS($H59="MW",0,$D59=$D$132,('DR_Contracted Energy'!R57/'DR_Contracted Energy'!R$130)*R$132,'Reduced Energy Gen_UE'!$D59='Reduced Energy Gen_UE'!$D$133,('DR_Contracted Energy'!R57/'DR_Contracted Energy'!R$131)*R$133),0)</f>
        <v>0</v>
      </c>
      <c r="S59" s="166" cm="1">
        <f t="array" ref="S59">IFERROR(_xlfn.IFS($H59="MW",0,$D59=$D$132,('DR_Contracted Energy'!S57/'DR_Contracted Energy'!S$130)*S$132,'Reduced Energy Gen_UE'!$D59='Reduced Energy Gen_UE'!$D$133,('DR_Contracted Energy'!S57/'DR_Contracted Energy'!S$131)*S$133),0)</f>
        <v>0</v>
      </c>
      <c r="T59" s="166" cm="1">
        <f t="array" ref="T59">IFERROR(_xlfn.IFS($H59="MW",0,$D59=$D$132,('DR_Contracted Energy'!T57/'DR_Contracted Energy'!T$130)*T$132,'Reduced Energy Gen_UE'!$D59='Reduced Energy Gen_UE'!$D$133,('DR_Contracted Energy'!T57/'DR_Contracted Energy'!T$131)*T$133),0)</f>
        <v>0</v>
      </c>
      <c r="U59" s="166" cm="1">
        <f t="array" ref="U59">IFERROR(_xlfn.IFS($H59="MW",0,$D59=$D$132,('DR_Contracted Energy'!U57/'DR_Contracted Energy'!U$130)*U$132,'Reduced Energy Gen_UE'!$D59='Reduced Energy Gen_UE'!$D$133,('DR_Contracted Energy'!U57/'DR_Contracted Energy'!U$131)*U$133),0)</f>
        <v>0</v>
      </c>
      <c r="V59" s="166" cm="1">
        <f t="array" ref="V59">IFERROR(_xlfn.IFS($H59="MW",0,$D59=$D$132,('DR_Contracted Energy'!V57/'DR_Contracted Energy'!V$130)*V$132,'Reduced Energy Gen_UE'!$D59='Reduced Energy Gen_UE'!$D$133,('DR_Contracted Energy'!V57/'DR_Contracted Energy'!V$131)*V$133),0)</f>
        <v>0</v>
      </c>
      <c r="W59" s="166" cm="1">
        <f t="array" ref="W59">IFERROR(_xlfn.IFS($H59="MW",0,$D59=$D$132,('DR_Contracted Energy'!W57/'DR_Contracted Energy'!W$130)*W$132,'Reduced Energy Gen_UE'!$D59='Reduced Energy Gen_UE'!$D$133,('DR_Contracted Energy'!W57/'DR_Contracted Energy'!W$131)*W$133),0)</f>
        <v>0</v>
      </c>
      <c r="X59" s="166" cm="1">
        <f t="array" ref="X59">IFERROR(_xlfn.IFS($H59="MW",0,$D59=$D$132,('DR_Contracted Energy'!X57/'DR_Contracted Energy'!X$130)*X$132,'Reduced Energy Gen_UE'!$D59='Reduced Energy Gen_UE'!$D$133,('DR_Contracted Energy'!X57/'DR_Contracted Energy'!X$131)*X$133),0)</f>
        <v>0</v>
      </c>
      <c r="Y59" s="166" cm="1">
        <f t="array" ref="Y59">IFERROR(_xlfn.IFS($H59="MW",0,$D59=$D$132,('DR_Contracted Energy'!Y57/'DR_Contracted Energy'!Y$130)*Y$132,'Reduced Energy Gen_UE'!$D59='Reduced Energy Gen_UE'!$D$133,('DR_Contracted Energy'!Y57/'DR_Contracted Energy'!Y$131)*Y$133),0)</f>
        <v>0</v>
      </c>
      <c r="Z59" s="166" cm="1">
        <f t="array" ref="Z59">IFERROR(_xlfn.IFS($H59="MW",0,$D59=$D$132,('DR_Contracted Energy'!Z57/'DR_Contracted Energy'!Z$130)*Z$132,'Reduced Energy Gen_UE'!$D59='Reduced Energy Gen_UE'!$D$133,('DR_Contracted Energy'!Z57/'DR_Contracted Energy'!Z$131)*Z$133),0)</f>
        <v>0</v>
      </c>
      <c r="AA59" s="166" cm="1">
        <f t="array" ref="AA59">IFERROR(_xlfn.IFS($H59="MW",0,$D59=$D$132,('DR_Contracted Energy'!AA57/'DR_Contracted Energy'!AA$130)*AA$132,'Reduced Energy Gen_UE'!$D59='Reduced Energy Gen_UE'!$D$133,('DR_Contracted Energy'!AA57/'DR_Contracted Energy'!AA$131)*AA$133),0)</f>
        <v>0</v>
      </c>
      <c r="AB59" s="166" cm="1">
        <f t="array" ref="AB59">IFERROR(_xlfn.IFS($H59="MW",0,$D59=$D$132,('DR_Contracted Energy'!AB57/'DR_Contracted Energy'!AB$130)*AB$132,'Reduced Energy Gen_UE'!$D59='Reduced Energy Gen_UE'!$D$133,('DR_Contracted Energy'!AB57/'DR_Contracted Energy'!AB$131)*AB$133),0)</f>
        <v>0</v>
      </c>
      <c r="AC59" s="166" cm="1">
        <f t="array" ref="AC59">IFERROR(_xlfn.IFS($H59="MW",0,$D59=$D$132,('DR_Contracted Energy'!AC57/'DR_Contracted Energy'!AC$130)*AC$132,'Reduced Energy Gen_UE'!$D59='Reduced Energy Gen_UE'!$D$133,('DR_Contracted Energy'!AC57/'DR_Contracted Energy'!AC$131)*AC$133),0)</f>
        <v>0</v>
      </c>
      <c r="AD59" s="166"/>
      <c r="AE59" s="16" t="str">
        <f t="shared" si="1"/>
        <v>FALSE</v>
      </c>
    </row>
    <row r="60" spans="3:31" ht="28.8" x14ac:dyDescent="0.3">
      <c r="C60" s="7">
        <f>'C. Details of Existing PSAs'!C55</f>
        <v>25</v>
      </c>
      <c r="D60" s="146" t="str">
        <f>'C. Details of Existing PSAs'!D55</f>
        <v>Distribution Utility 1 (DU1)</v>
      </c>
      <c r="E60" s="146">
        <f>'C. Details of Existing PSAs'!E55</f>
        <v>0</v>
      </c>
      <c r="F60" s="108">
        <f>'C. Details of Existing PSAs'!F55</f>
        <v>0</v>
      </c>
      <c r="G60">
        <f>'C. Details of Existing PSAs'!G55</f>
        <v>0</v>
      </c>
      <c r="H60" s="16" t="str">
        <f>'C. Details of Existing PSAs'!O55</f>
        <v>MW</v>
      </c>
      <c r="I60" s="166" cm="1">
        <f t="array" ref="I60">IFERROR(_xlfn.IFS($H60="MW",0,$D60=$D$132,('DR_Contracted Energy'!I58/'DR_Contracted Energy'!I$130)*I$132,'Reduced Energy Gen_UE'!$D60='Reduced Energy Gen_UE'!$D$133,('DR_Contracted Energy'!I58/'DR_Contracted Energy'!I$131)*I$133),0)</f>
        <v>0</v>
      </c>
      <c r="J60" s="166" cm="1">
        <f t="array" ref="J60">IFERROR(_xlfn.IFS($H60="MW",0,$D60=$D$132,('DR_Contracted Energy'!J58/'DR_Contracted Energy'!J$130)*J$132,'Reduced Energy Gen_UE'!$D60='Reduced Energy Gen_UE'!$D$133,('DR_Contracted Energy'!J58/'DR_Contracted Energy'!J$131)*J$133),0)</f>
        <v>0</v>
      </c>
      <c r="K60" s="166" cm="1">
        <f t="array" ref="K60">IFERROR(_xlfn.IFS($H60="MW",0,$D60=$D$132,('DR_Contracted Energy'!K58/'DR_Contracted Energy'!K$130)*K$132,'Reduced Energy Gen_UE'!$D60='Reduced Energy Gen_UE'!$D$133,('DR_Contracted Energy'!K58/'DR_Contracted Energy'!K$131)*K$133),0)</f>
        <v>0</v>
      </c>
      <c r="L60" s="166" cm="1">
        <f t="array" ref="L60">IFERROR(_xlfn.IFS($H60="MW",0,$D60=$D$132,('DR_Contracted Energy'!L58/'DR_Contracted Energy'!L$130)*L$132,'Reduced Energy Gen_UE'!$D60='Reduced Energy Gen_UE'!$D$133,('DR_Contracted Energy'!L58/'DR_Contracted Energy'!L$131)*L$133),0)</f>
        <v>0</v>
      </c>
      <c r="M60" s="166" cm="1">
        <f t="array" ref="M60">IFERROR(_xlfn.IFS($H60="MW",0,$D60=$D$132,('DR_Contracted Energy'!M58/'DR_Contracted Energy'!M$130)*M$132,'Reduced Energy Gen_UE'!$D60='Reduced Energy Gen_UE'!$D$133,('DR_Contracted Energy'!M58/'DR_Contracted Energy'!M$131)*M$133),0)</f>
        <v>0</v>
      </c>
      <c r="N60" s="166" cm="1">
        <f t="array" ref="N60">IFERROR(_xlfn.IFS($H60="MW",0,$D60=$D$132,('DR_Contracted Energy'!N58/'DR_Contracted Energy'!N$130)*N$132,'Reduced Energy Gen_UE'!$D60='Reduced Energy Gen_UE'!$D$133,('DR_Contracted Energy'!N58/'DR_Contracted Energy'!N$131)*N$133),0)</f>
        <v>0</v>
      </c>
      <c r="O60" s="166" cm="1">
        <f t="array" ref="O60">IFERROR(_xlfn.IFS($H60="MW",0,$D60=$D$132,('DR_Contracted Energy'!O58/'DR_Contracted Energy'!O$130)*O$132,'Reduced Energy Gen_UE'!$D60='Reduced Energy Gen_UE'!$D$133,('DR_Contracted Energy'!O58/'DR_Contracted Energy'!O$131)*O$133),0)</f>
        <v>0</v>
      </c>
      <c r="P60" s="166" cm="1">
        <f t="array" ref="P60">IFERROR(_xlfn.IFS($H60="MW",0,$D60=$D$132,('DR_Contracted Energy'!P58/'DR_Contracted Energy'!P$130)*P$132,'Reduced Energy Gen_UE'!$D60='Reduced Energy Gen_UE'!$D$133,('DR_Contracted Energy'!P58/'DR_Contracted Energy'!P$131)*P$133),0)</f>
        <v>0</v>
      </c>
      <c r="Q60" s="166" cm="1">
        <f t="array" ref="Q60">IFERROR(_xlfn.IFS($H60="MW",0,$D60=$D$132,('DR_Contracted Energy'!Q58/'DR_Contracted Energy'!Q$130)*Q$132,'Reduced Energy Gen_UE'!$D60='Reduced Energy Gen_UE'!$D$133,('DR_Contracted Energy'!Q58/'DR_Contracted Energy'!Q$131)*Q$133),0)</f>
        <v>0</v>
      </c>
      <c r="R60" s="166" cm="1">
        <f t="array" ref="R60">IFERROR(_xlfn.IFS($H60="MW",0,$D60=$D$132,('DR_Contracted Energy'!R58/'DR_Contracted Energy'!R$130)*R$132,'Reduced Energy Gen_UE'!$D60='Reduced Energy Gen_UE'!$D$133,('DR_Contracted Energy'!R58/'DR_Contracted Energy'!R$131)*R$133),0)</f>
        <v>0</v>
      </c>
      <c r="S60" s="166" cm="1">
        <f t="array" ref="S60">IFERROR(_xlfn.IFS($H60="MW",0,$D60=$D$132,('DR_Contracted Energy'!S58/'DR_Contracted Energy'!S$130)*S$132,'Reduced Energy Gen_UE'!$D60='Reduced Energy Gen_UE'!$D$133,('DR_Contracted Energy'!S58/'DR_Contracted Energy'!S$131)*S$133),0)</f>
        <v>0</v>
      </c>
      <c r="T60" s="166" cm="1">
        <f t="array" ref="T60">IFERROR(_xlfn.IFS($H60="MW",0,$D60=$D$132,('DR_Contracted Energy'!T58/'DR_Contracted Energy'!T$130)*T$132,'Reduced Energy Gen_UE'!$D60='Reduced Energy Gen_UE'!$D$133,('DR_Contracted Energy'!T58/'DR_Contracted Energy'!T$131)*T$133),0)</f>
        <v>0</v>
      </c>
      <c r="U60" s="166" cm="1">
        <f t="array" ref="U60">IFERROR(_xlfn.IFS($H60="MW",0,$D60=$D$132,('DR_Contracted Energy'!U58/'DR_Contracted Energy'!U$130)*U$132,'Reduced Energy Gen_UE'!$D60='Reduced Energy Gen_UE'!$D$133,('DR_Contracted Energy'!U58/'DR_Contracted Energy'!U$131)*U$133),0)</f>
        <v>0</v>
      </c>
      <c r="V60" s="166" cm="1">
        <f t="array" ref="V60">IFERROR(_xlfn.IFS($H60="MW",0,$D60=$D$132,('DR_Contracted Energy'!V58/'DR_Contracted Energy'!V$130)*V$132,'Reduced Energy Gen_UE'!$D60='Reduced Energy Gen_UE'!$D$133,('DR_Contracted Energy'!V58/'DR_Contracted Energy'!V$131)*V$133),0)</f>
        <v>0</v>
      </c>
      <c r="W60" s="166" cm="1">
        <f t="array" ref="W60">IFERROR(_xlfn.IFS($H60="MW",0,$D60=$D$132,('DR_Contracted Energy'!W58/'DR_Contracted Energy'!W$130)*W$132,'Reduced Energy Gen_UE'!$D60='Reduced Energy Gen_UE'!$D$133,('DR_Contracted Energy'!W58/'DR_Contracted Energy'!W$131)*W$133),0)</f>
        <v>0</v>
      </c>
      <c r="X60" s="166" cm="1">
        <f t="array" ref="X60">IFERROR(_xlfn.IFS($H60="MW",0,$D60=$D$132,('DR_Contracted Energy'!X58/'DR_Contracted Energy'!X$130)*X$132,'Reduced Energy Gen_UE'!$D60='Reduced Energy Gen_UE'!$D$133,('DR_Contracted Energy'!X58/'DR_Contracted Energy'!X$131)*X$133),0)</f>
        <v>0</v>
      </c>
      <c r="Y60" s="166" cm="1">
        <f t="array" ref="Y60">IFERROR(_xlfn.IFS($H60="MW",0,$D60=$D$132,('DR_Contracted Energy'!Y58/'DR_Contracted Energy'!Y$130)*Y$132,'Reduced Energy Gen_UE'!$D60='Reduced Energy Gen_UE'!$D$133,('DR_Contracted Energy'!Y58/'DR_Contracted Energy'!Y$131)*Y$133),0)</f>
        <v>0</v>
      </c>
      <c r="Z60" s="166" cm="1">
        <f t="array" ref="Z60">IFERROR(_xlfn.IFS($H60="MW",0,$D60=$D$132,('DR_Contracted Energy'!Z58/'DR_Contracted Energy'!Z$130)*Z$132,'Reduced Energy Gen_UE'!$D60='Reduced Energy Gen_UE'!$D$133,('DR_Contracted Energy'!Z58/'DR_Contracted Energy'!Z$131)*Z$133),0)</f>
        <v>0</v>
      </c>
      <c r="AA60" s="166" cm="1">
        <f t="array" ref="AA60">IFERROR(_xlfn.IFS($H60="MW",0,$D60=$D$132,('DR_Contracted Energy'!AA58/'DR_Contracted Energy'!AA$130)*AA$132,'Reduced Energy Gen_UE'!$D60='Reduced Energy Gen_UE'!$D$133,('DR_Contracted Energy'!AA58/'DR_Contracted Energy'!AA$131)*AA$133),0)</f>
        <v>0</v>
      </c>
      <c r="AB60" s="166" cm="1">
        <f t="array" ref="AB60">IFERROR(_xlfn.IFS($H60="MW",0,$D60=$D$132,('DR_Contracted Energy'!AB58/'DR_Contracted Energy'!AB$130)*AB$132,'Reduced Energy Gen_UE'!$D60='Reduced Energy Gen_UE'!$D$133,('DR_Contracted Energy'!AB58/'DR_Contracted Energy'!AB$131)*AB$133),0)</f>
        <v>0</v>
      </c>
      <c r="AC60" s="166" cm="1">
        <f t="array" ref="AC60">IFERROR(_xlfn.IFS($H60="MW",0,$D60=$D$132,('DR_Contracted Energy'!AC58/'DR_Contracted Energy'!AC$130)*AC$132,'Reduced Energy Gen_UE'!$D60='Reduced Energy Gen_UE'!$D$133,('DR_Contracted Energy'!AC58/'DR_Contracted Energy'!AC$131)*AC$133),0)</f>
        <v>0</v>
      </c>
      <c r="AD60" s="166"/>
      <c r="AE60" s="16" t="str">
        <f t="shared" si="1"/>
        <v>FALSE</v>
      </c>
    </row>
    <row r="61" spans="3:31" ht="28.8" x14ac:dyDescent="0.3">
      <c r="C61" s="7">
        <f t="shared" ref="C61:G61" si="25">C60</f>
        <v>25</v>
      </c>
      <c r="D61" s="146" t="str">
        <f t="shared" si="25"/>
        <v>Distribution Utility 1 (DU1)</v>
      </c>
      <c r="E61" s="146">
        <f t="shared" si="25"/>
        <v>0</v>
      </c>
      <c r="F61" s="108">
        <f t="shared" si="25"/>
        <v>0</v>
      </c>
      <c r="G61">
        <f t="shared" si="25"/>
        <v>0</v>
      </c>
      <c r="H61" s="16" t="str">
        <f>'C. Details of Existing PSAs'!O56</f>
        <v>MWh</v>
      </c>
      <c r="I61" s="166" cm="1">
        <f t="array" ref="I61">IFERROR(_xlfn.IFS($H61="MW",0,$D61=$D$132,('DR_Contracted Energy'!I59/'DR_Contracted Energy'!I$130)*I$132,'Reduced Energy Gen_UE'!$D61='Reduced Energy Gen_UE'!$D$133,('DR_Contracted Energy'!I59/'DR_Contracted Energy'!I$131)*I$133),0)</f>
        <v>0</v>
      </c>
      <c r="J61" s="166" cm="1">
        <f t="array" ref="J61">IFERROR(_xlfn.IFS($H61="MW",0,$D61=$D$132,('DR_Contracted Energy'!J59/'DR_Contracted Energy'!J$130)*J$132,'Reduced Energy Gen_UE'!$D61='Reduced Energy Gen_UE'!$D$133,('DR_Contracted Energy'!J59/'DR_Contracted Energy'!J$131)*J$133),0)</f>
        <v>0</v>
      </c>
      <c r="K61" s="166" cm="1">
        <f t="array" ref="K61">IFERROR(_xlfn.IFS($H61="MW",0,$D61=$D$132,('DR_Contracted Energy'!K59/'DR_Contracted Energy'!K$130)*K$132,'Reduced Energy Gen_UE'!$D61='Reduced Energy Gen_UE'!$D$133,('DR_Contracted Energy'!K59/'DR_Contracted Energy'!K$131)*K$133),0)</f>
        <v>0</v>
      </c>
      <c r="L61" s="166" cm="1">
        <f t="array" ref="L61">IFERROR(_xlfn.IFS($H61="MW",0,$D61=$D$132,('DR_Contracted Energy'!L59/'DR_Contracted Energy'!L$130)*L$132,'Reduced Energy Gen_UE'!$D61='Reduced Energy Gen_UE'!$D$133,('DR_Contracted Energy'!L59/'DR_Contracted Energy'!L$131)*L$133),0)</f>
        <v>0</v>
      </c>
      <c r="M61" s="166" cm="1">
        <f t="array" ref="M61">IFERROR(_xlfn.IFS($H61="MW",0,$D61=$D$132,('DR_Contracted Energy'!M59/'DR_Contracted Energy'!M$130)*M$132,'Reduced Energy Gen_UE'!$D61='Reduced Energy Gen_UE'!$D$133,('DR_Contracted Energy'!M59/'DR_Contracted Energy'!M$131)*M$133),0)</f>
        <v>0</v>
      </c>
      <c r="N61" s="166" cm="1">
        <f t="array" ref="N61">IFERROR(_xlfn.IFS($H61="MW",0,$D61=$D$132,('DR_Contracted Energy'!N59/'DR_Contracted Energy'!N$130)*N$132,'Reduced Energy Gen_UE'!$D61='Reduced Energy Gen_UE'!$D$133,('DR_Contracted Energy'!N59/'DR_Contracted Energy'!N$131)*N$133),0)</f>
        <v>0</v>
      </c>
      <c r="O61" s="166" cm="1">
        <f t="array" ref="O61">IFERROR(_xlfn.IFS($H61="MW",0,$D61=$D$132,('DR_Contracted Energy'!O59/'DR_Contracted Energy'!O$130)*O$132,'Reduced Energy Gen_UE'!$D61='Reduced Energy Gen_UE'!$D$133,('DR_Contracted Energy'!O59/'DR_Contracted Energy'!O$131)*O$133),0)</f>
        <v>0</v>
      </c>
      <c r="P61" s="166" cm="1">
        <f t="array" ref="P61">IFERROR(_xlfn.IFS($H61="MW",0,$D61=$D$132,('DR_Contracted Energy'!P59/'DR_Contracted Energy'!P$130)*P$132,'Reduced Energy Gen_UE'!$D61='Reduced Energy Gen_UE'!$D$133,('DR_Contracted Energy'!P59/'DR_Contracted Energy'!P$131)*P$133),0)</f>
        <v>0</v>
      </c>
      <c r="Q61" s="166" cm="1">
        <f t="array" ref="Q61">IFERROR(_xlfn.IFS($H61="MW",0,$D61=$D$132,('DR_Contracted Energy'!Q59/'DR_Contracted Energy'!Q$130)*Q$132,'Reduced Energy Gen_UE'!$D61='Reduced Energy Gen_UE'!$D$133,('DR_Contracted Energy'!Q59/'DR_Contracted Energy'!Q$131)*Q$133),0)</f>
        <v>0</v>
      </c>
      <c r="R61" s="166" cm="1">
        <f t="array" ref="R61">IFERROR(_xlfn.IFS($H61="MW",0,$D61=$D$132,('DR_Contracted Energy'!R59/'DR_Contracted Energy'!R$130)*R$132,'Reduced Energy Gen_UE'!$D61='Reduced Energy Gen_UE'!$D$133,('DR_Contracted Energy'!R59/'DR_Contracted Energy'!R$131)*R$133),0)</f>
        <v>0</v>
      </c>
      <c r="S61" s="166" cm="1">
        <f t="array" ref="S61">IFERROR(_xlfn.IFS($H61="MW",0,$D61=$D$132,('DR_Contracted Energy'!S59/'DR_Contracted Energy'!S$130)*S$132,'Reduced Energy Gen_UE'!$D61='Reduced Energy Gen_UE'!$D$133,('DR_Contracted Energy'!S59/'DR_Contracted Energy'!S$131)*S$133),0)</f>
        <v>0</v>
      </c>
      <c r="T61" s="166" cm="1">
        <f t="array" ref="T61">IFERROR(_xlfn.IFS($H61="MW",0,$D61=$D$132,('DR_Contracted Energy'!T59/'DR_Contracted Energy'!T$130)*T$132,'Reduced Energy Gen_UE'!$D61='Reduced Energy Gen_UE'!$D$133,('DR_Contracted Energy'!T59/'DR_Contracted Energy'!T$131)*T$133),0)</f>
        <v>0</v>
      </c>
      <c r="U61" s="166" cm="1">
        <f t="array" ref="U61">IFERROR(_xlfn.IFS($H61="MW",0,$D61=$D$132,('DR_Contracted Energy'!U59/'DR_Contracted Energy'!U$130)*U$132,'Reduced Energy Gen_UE'!$D61='Reduced Energy Gen_UE'!$D$133,('DR_Contracted Energy'!U59/'DR_Contracted Energy'!U$131)*U$133),0)</f>
        <v>0</v>
      </c>
      <c r="V61" s="166" cm="1">
        <f t="array" ref="V61">IFERROR(_xlfn.IFS($H61="MW",0,$D61=$D$132,('DR_Contracted Energy'!V59/'DR_Contracted Energy'!V$130)*V$132,'Reduced Energy Gen_UE'!$D61='Reduced Energy Gen_UE'!$D$133,('DR_Contracted Energy'!V59/'DR_Contracted Energy'!V$131)*V$133),0)</f>
        <v>0</v>
      </c>
      <c r="W61" s="166" cm="1">
        <f t="array" ref="W61">IFERROR(_xlfn.IFS($H61="MW",0,$D61=$D$132,('DR_Contracted Energy'!W59/'DR_Contracted Energy'!W$130)*W$132,'Reduced Energy Gen_UE'!$D61='Reduced Energy Gen_UE'!$D$133,('DR_Contracted Energy'!W59/'DR_Contracted Energy'!W$131)*W$133),0)</f>
        <v>0</v>
      </c>
      <c r="X61" s="166" cm="1">
        <f t="array" ref="X61">IFERROR(_xlfn.IFS($H61="MW",0,$D61=$D$132,('DR_Contracted Energy'!X59/'DR_Contracted Energy'!X$130)*X$132,'Reduced Energy Gen_UE'!$D61='Reduced Energy Gen_UE'!$D$133,('DR_Contracted Energy'!X59/'DR_Contracted Energy'!X$131)*X$133),0)</f>
        <v>0</v>
      </c>
      <c r="Y61" s="166" cm="1">
        <f t="array" ref="Y61">IFERROR(_xlfn.IFS($H61="MW",0,$D61=$D$132,('DR_Contracted Energy'!Y59/'DR_Contracted Energy'!Y$130)*Y$132,'Reduced Energy Gen_UE'!$D61='Reduced Energy Gen_UE'!$D$133,('DR_Contracted Energy'!Y59/'DR_Contracted Energy'!Y$131)*Y$133),0)</f>
        <v>0</v>
      </c>
      <c r="Z61" s="166" cm="1">
        <f t="array" ref="Z61">IFERROR(_xlfn.IFS($H61="MW",0,$D61=$D$132,('DR_Contracted Energy'!Z59/'DR_Contracted Energy'!Z$130)*Z$132,'Reduced Energy Gen_UE'!$D61='Reduced Energy Gen_UE'!$D$133,('DR_Contracted Energy'!Z59/'DR_Contracted Energy'!Z$131)*Z$133),0)</f>
        <v>0</v>
      </c>
      <c r="AA61" s="166" cm="1">
        <f t="array" ref="AA61">IFERROR(_xlfn.IFS($H61="MW",0,$D61=$D$132,('DR_Contracted Energy'!AA59/'DR_Contracted Energy'!AA$130)*AA$132,'Reduced Energy Gen_UE'!$D61='Reduced Energy Gen_UE'!$D$133,('DR_Contracted Energy'!AA59/'DR_Contracted Energy'!AA$131)*AA$133),0)</f>
        <v>0</v>
      </c>
      <c r="AB61" s="166" cm="1">
        <f t="array" ref="AB61">IFERROR(_xlfn.IFS($H61="MW",0,$D61=$D$132,('DR_Contracted Energy'!AB59/'DR_Contracted Energy'!AB$130)*AB$132,'Reduced Energy Gen_UE'!$D61='Reduced Energy Gen_UE'!$D$133,('DR_Contracted Energy'!AB59/'DR_Contracted Energy'!AB$131)*AB$133),0)</f>
        <v>0</v>
      </c>
      <c r="AC61" s="166" cm="1">
        <f t="array" ref="AC61">IFERROR(_xlfn.IFS($H61="MW",0,$D61=$D$132,('DR_Contracted Energy'!AC59/'DR_Contracted Energy'!AC$130)*AC$132,'Reduced Energy Gen_UE'!$D61='Reduced Energy Gen_UE'!$D$133,('DR_Contracted Energy'!AC59/'DR_Contracted Energy'!AC$131)*AC$133),0)</f>
        <v>0</v>
      </c>
      <c r="AD61" s="166"/>
      <c r="AE61" s="16" t="str">
        <f t="shared" si="1"/>
        <v>FALSE</v>
      </c>
    </row>
    <row r="62" spans="3:31" ht="28.8" x14ac:dyDescent="0.3">
      <c r="C62" s="7">
        <f>'C. Details of Existing PSAs'!C57</f>
        <v>26</v>
      </c>
      <c r="D62" s="146" t="str">
        <f>'C. Details of Existing PSAs'!D57</f>
        <v>Distribution Utility 1 (DU1)</v>
      </c>
      <c r="E62" s="146">
        <f>'C. Details of Existing PSAs'!E57</f>
        <v>0</v>
      </c>
      <c r="F62" s="108">
        <f>'C. Details of Existing PSAs'!F57</f>
        <v>0</v>
      </c>
      <c r="G62">
        <f>'C. Details of Existing PSAs'!G57</f>
        <v>0</v>
      </c>
      <c r="H62" s="16" t="str">
        <f>'C. Details of Existing PSAs'!O57</f>
        <v>MW</v>
      </c>
      <c r="I62" s="166" cm="1">
        <f t="array" ref="I62">IFERROR(_xlfn.IFS($H62="MW",0,$D62=$D$132,('DR_Contracted Energy'!I60/'DR_Contracted Energy'!I$130)*I$132,'Reduced Energy Gen_UE'!$D62='Reduced Energy Gen_UE'!$D$133,('DR_Contracted Energy'!I60/'DR_Contracted Energy'!I$131)*I$133),0)</f>
        <v>0</v>
      </c>
      <c r="J62" s="166" cm="1">
        <f t="array" ref="J62">IFERROR(_xlfn.IFS($H62="MW",0,$D62=$D$132,('DR_Contracted Energy'!J60/'DR_Contracted Energy'!J$130)*J$132,'Reduced Energy Gen_UE'!$D62='Reduced Energy Gen_UE'!$D$133,('DR_Contracted Energy'!J60/'DR_Contracted Energy'!J$131)*J$133),0)</f>
        <v>0</v>
      </c>
      <c r="K62" s="166" cm="1">
        <f t="array" ref="K62">IFERROR(_xlfn.IFS($H62="MW",0,$D62=$D$132,('DR_Contracted Energy'!K60/'DR_Contracted Energy'!K$130)*K$132,'Reduced Energy Gen_UE'!$D62='Reduced Energy Gen_UE'!$D$133,('DR_Contracted Energy'!K60/'DR_Contracted Energy'!K$131)*K$133),0)</f>
        <v>0</v>
      </c>
      <c r="L62" s="166" cm="1">
        <f t="array" ref="L62">IFERROR(_xlfn.IFS($H62="MW",0,$D62=$D$132,('DR_Contracted Energy'!L60/'DR_Contracted Energy'!L$130)*L$132,'Reduced Energy Gen_UE'!$D62='Reduced Energy Gen_UE'!$D$133,('DR_Contracted Energy'!L60/'DR_Contracted Energy'!L$131)*L$133),0)</f>
        <v>0</v>
      </c>
      <c r="M62" s="166" cm="1">
        <f t="array" ref="M62">IFERROR(_xlfn.IFS($H62="MW",0,$D62=$D$132,('DR_Contracted Energy'!M60/'DR_Contracted Energy'!M$130)*M$132,'Reduced Energy Gen_UE'!$D62='Reduced Energy Gen_UE'!$D$133,('DR_Contracted Energy'!M60/'DR_Contracted Energy'!M$131)*M$133),0)</f>
        <v>0</v>
      </c>
      <c r="N62" s="166" cm="1">
        <f t="array" ref="N62">IFERROR(_xlfn.IFS($H62="MW",0,$D62=$D$132,('DR_Contracted Energy'!N60/'DR_Contracted Energy'!N$130)*N$132,'Reduced Energy Gen_UE'!$D62='Reduced Energy Gen_UE'!$D$133,('DR_Contracted Energy'!N60/'DR_Contracted Energy'!N$131)*N$133),0)</f>
        <v>0</v>
      </c>
      <c r="O62" s="166" cm="1">
        <f t="array" ref="O62">IFERROR(_xlfn.IFS($H62="MW",0,$D62=$D$132,('DR_Contracted Energy'!O60/'DR_Contracted Energy'!O$130)*O$132,'Reduced Energy Gen_UE'!$D62='Reduced Energy Gen_UE'!$D$133,('DR_Contracted Energy'!O60/'DR_Contracted Energy'!O$131)*O$133),0)</f>
        <v>0</v>
      </c>
      <c r="P62" s="166" cm="1">
        <f t="array" ref="P62">IFERROR(_xlfn.IFS($H62="MW",0,$D62=$D$132,('DR_Contracted Energy'!P60/'DR_Contracted Energy'!P$130)*P$132,'Reduced Energy Gen_UE'!$D62='Reduced Energy Gen_UE'!$D$133,('DR_Contracted Energy'!P60/'DR_Contracted Energy'!P$131)*P$133),0)</f>
        <v>0</v>
      </c>
      <c r="Q62" s="166" cm="1">
        <f t="array" ref="Q62">IFERROR(_xlfn.IFS($H62="MW",0,$D62=$D$132,('DR_Contracted Energy'!Q60/'DR_Contracted Energy'!Q$130)*Q$132,'Reduced Energy Gen_UE'!$D62='Reduced Energy Gen_UE'!$D$133,('DR_Contracted Energy'!Q60/'DR_Contracted Energy'!Q$131)*Q$133),0)</f>
        <v>0</v>
      </c>
      <c r="R62" s="166" cm="1">
        <f t="array" ref="R62">IFERROR(_xlfn.IFS($H62="MW",0,$D62=$D$132,('DR_Contracted Energy'!R60/'DR_Contracted Energy'!R$130)*R$132,'Reduced Energy Gen_UE'!$D62='Reduced Energy Gen_UE'!$D$133,('DR_Contracted Energy'!R60/'DR_Contracted Energy'!R$131)*R$133),0)</f>
        <v>0</v>
      </c>
      <c r="S62" s="166" cm="1">
        <f t="array" ref="S62">IFERROR(_xlfn.IFS($H62="MW",0,$D62=$D$132,('DR_Contracted Energy'!S60/'DR_Contracted Energy'!S$130)*S$132,'Reduced Energy Gen_UE'!$D62='Reduced Energy Gen_UE'!$D$133,('DR_Contracted Energy'!S60/'DR_Contracted Energy'!S$131)*S$133),0)</f>
        <v>0</v>
      </c>
      <c r="T62" s="166" cm="1">
        <f t="array" ref="T62">IFERROR(_xlfn.IFS($H62="MW",0,$D62=$D$132,('DR_Contracted Energy'!T60/'DR_Contracted Energy'!T$130)*T$132,'Reduced Energy Gen_UE'!$D62='Reduced Energy Gen_UE'!$D$133,('DR_Contracted Energy'!T60/'DR_Contracted Energy'!T$131)*T$133),0)</f>
        <v>0</v>
      </c>
      <c r="U62" s="166" cm="1">
        <f t="array" ref="U62">IFERROR(_xlfn.IFS($H62="MW",0,$D62=$D$132,('DR_Contracted Energy'!U60/'DR_Contracted Energy'!U$130)*U$132,'Reduced Energy Gen_UE'!$D62='Reduced Energy Gen_UE'!$D$133,('DR_Contracted Energy'!U60/'DR_Contracted Energy'!U$131)*U$133),0)</f>
        <v>0</v>
      </c>
      <c r="V62" s="166" cm="1">
        <f t="array" ref="V62">IFERROR(_xlfn.IFS($H62="MW",0,$D62=$D$132,('DR_Contracted Energy'!V60/'DR_Contracted Energy'!V$130)*V$132,'Reduced Energy Gen_UE'!$D62='Reduced Energy Gen_UE'!$D$133,('DR_Contracted Energy'!V60/'DR_Contracted Energy'!V$131)*V$133),0)</f>
        <v>0</v>
      </c>
      <c r="W62" s="166" cm="1">
        <f t="array" ref="W62">IFERROR(_xlfn.IFS($H62="MW",0,$D62=$D$132,('DR_Contracted Energy'!W60/'DR_Contracted Energy'!W$130)*W$132,'Reduced Energy Gen_UE'!$D62='Reduced Energy Gen_UE'!$D$133,('DR_Contracted Energy'!W60/'DR_Contracted Energy'!W$131)*W$133),0)</f>
        <v>0</v>
      </c>
      <c r="X62" s="166" cm="1">
        <f t="array" ref="X62">IFERROR(_xlfn.IFS($H62="MW",0,$D62=$D$132,('DR_Contracted Energy'!X60/'DR_Contracted Energy'!X$130)*X$132,'Reduced Energy Gen_UE'!$D62='Reduced Energy Gen_UE'!$D$133,('DR_Contracted Energy'!X60/'DR_Contracted Energy'!X$131)*X$133),0)</f>
        <v>0</v>
      </c>
      <c r="Y62" s="166" cm="1">
        <f t="array" ref="Y62">IFERROR(_xlfn.IFS($H62="MW",0,$D62=$D$132,('DR_Contracted Energy'!Y60/'DR_Contracted Energy'!Y$130)*Y$132,'Reduced Energy Gen_UE'!$D62='Reduced Energy Gen_UE'!$D$133,('DR_Contracted Energy'!Y60/'DR_Contracted Energy'!Y$131)*Y$133),0)</f>
        <v>0</v>
      </c>
      <c r="Z62" s="166" cm="1">
        <f t="array" ref="Z62">IFERROR(_xlfn.IFS($H62="MW",0,$D62=$D$132,('DR_Contracted Energy'!Z60/'DR_Contracted Energy'!Z$130)*Z$132,'Reduced Energy Gen_UE'!$D62='Reduced Energy Gen_UE'!$D$133,('DR_Contracted Energy'!Z60/'DR_Contracted Energy'!Z$131)*Z$133),0)</f>
        <v>0</v>
      </c>
      <c r="AA62" s="166" cm="1">
        <f t="array" ref="AA62">IFERROR(_xlfn.IFS($H62="MW",0,$D62=$D$132,('DR_Contracted Energy'!AA60/'DR_Contracted Energy'!AA$130)*AA$132,'Reduced Energy Gen_UE'!$D62='Reduced Energy Gen_UE'!$D$133,('DR_Contracted Energy'!AA60/'DR_Contracted Energy'!AA$131)*AA$133),0)</f>
        <v>0</v>
      </c>
      <c r="AB62" s="166" cm="1">
        <f t="array" ref="AB62">IFERROR(_xlfn.IFS($H62="MW",0,$D62=$D$132,('DR_Contracted Energy'!AB60/'DR_Contracted Energy'!AB$130)*AB$132,'Reduced Energy Gen_UE'!$D62='Reduced Energy Gen_UE'!$D$133,('DR_Contracted Energy'!AB60/'DR_Contracted Energy'!AB$131)*AB$133),0)</f>
        <v>0</v>
      </c>
      <c r="AC62" s="166" cm="1">
        <f t="array" ref="AC62">IFERROR(_xlfn.IFS($H62="MW",0,$D62=$D$132,('DR_Contracted Energy'!AC60/'DR_Contracted Energy'!AC$130)*AC$132,'Reduced Energy Gen_UE'!$D62='Reduced Energy Gen_UE'!$D$133,('DR_Contracted Energy'!AC60/'DR_Contracted Energy'!AC$131)*AC$133),0)</f>
        <v>0</v>
      </c>
      <c r="AD62" s="166"/>
      <c r="AE62" s="16" t="str">
        <f t="shared" si="1"/>
        <v>FALSE</v>
      </c>
    </row>
    <row r="63" spans="3:31" ht="28.8" x14ac:dyDescent="0.3">
      <c r="C63" s="7">
        <f t="shared" ref="C63:G63" si="26">C62</f>
        <v>26</v>
      </c>
      <c r="D63" s="146" t="str">
        <f t="shared" si="26"/>
        <v>Distribution Utility 1 (DU1)</v>
      </c>
      <c r="E63" s="146">
        <f t="shared" si="26"/>
        <v>0</v>
      </c>
      <c r="F63" s="108">
        <f t="shared" si="26"/>
        <v>0</v>
      </c>
      <c r="G63">
        <f t="shared" si="26"/>
        <v>0</v>
      </c>
      <c r="H63" s="16" t="str">
        <f>'C. Details of Existing PSAs'!O58</f>
        <v>MWh</v>
      </c>
      <c r="I63" s="166" cm="1">
        <f t="array" ref="I63">IFERROR(_xlfn.IFS($H63="MW",0,$D63=$D$132,('DR_Contracted Energy'!I61/'DR_Contracted Energy'!I$130)*I$132,'Reduced Energy Gen_UE'!$D63='Reduced Energy Gen_UE'!$D$133,('DR_Contracted Energy'!I61/'DR_Contracted Energy'!I$131)*I$133),0)</f>
        <v>0</v>
      </c>
      <c r="J63" s="166" cm="1">
        <f t="array" ref="J63">IFERROR(_xlfn.IFS($H63="MW",0,$D63=$D$132,('DR_Contracted Energy'!J61/'DR_Contracted Energy'!J$130)*J$132,'Reduced Energy Gen_UE'!$D63='Reduced Energy Gen_UE'!$D$133,('DR_Contracted Energy'!J61/'DR_Contracted Energy'!J$131)*J$133),0)</f>
        <v>0</v>
      </c>
      <c r="K63" s="166" cm="1">
        <f t="array" ref="K63">IFERROR(_xlfn.IFS($H63="MW",0,$D63=$D$132,('DR_Contracted Energy'!K61/'DR_Contracted Energy'!K$130)*K$132,'Reduced Energy Gen_UE'!$D63='Reduced Energy Gen_UE'!$D$133,('DR_Contracted Energy'!K61/'DR_Contracted Energy'!K$131)*K$133),0)</f>
        <v>0</v>
      </c>
      <c r="L63" s="166" cm="1">
        <f t="array" ref="L63">IFERROR(_xlfn.IFS($H63="MW",0,$D63=$D$132,('DR_Contracted Energy'!L61/'DR_Contracted Energy'!L$130)*L$132,'Reduced Energy Gen_UE'!$D63='Reduced Energy Gen_UE'!$D$133,('DR_Contracted Energy'!L61/'DR_Contracted Energy'!L$131)*L$133),0)</f>
        <v>0</v>
      </c>
      <c r="M63" s="166" cm="1">
        <f t="array" ref="M63">IFERROR(_xlfn.IFS($H63="MW",0,$D63=$D$132,('DR_Contracted Energy'!M61/'DR_Contracted Energy'!M$130)*M$132,'Reduced Energy Gen_UE'!$D63='Reduced Energy Gen_UE'!$D$133,('DR_Contracted Energy'!M61/'DR_Contracted Energy'!M$131)*M$133),0)</f>
        <v>0</v>
      </c>
      <c r="N63" s="166" cm="1">
        <f t="array" ref="N63">IFERROR(_xlfn.IFS($H63="MW",0,$D63=$D$132,('DR_Contracted Energy'!N61/'DR_Contracted Energy'!N$130)*N$132,'Reduced Energy Gen_UE'!$D63='Reduced Energy Gen_UE'!$D$133,('DR_Contracted Energy'!N61/'DR_Contracted Energy'!N$131)*N$133),0)</f>
        <v>0</v>
      </c>
      <c r="O63" s="166" cm="1">
        <f t="array" ref="O63">IFERROR(_xlfn.IFS($H63="MW",0,$D63=$D$132,('DR_Contracted Energy'!O61/'DR_Contracted Energy'!O$130)*O$132,'Reduced Energy Gen_UE'!$D63='Reduced Energy Gen_UE'!$D$133,('DR_Contracted Energy'!O61/'DR_Contracted Energy'!O$131)*O$133),0)</f>
        <v>0</v>
      </c>
      <c r="P63" s="166" cm="1">
        <f t="array" ref="P63">IFERROR(_xlfn.IFS($H63="MW",0,$D63=$D$132,('DR_Contracted Energy'!P61/'DR_Contracted Energy'!P$130)*P$132,'Reduced Energy Gen_UE'!$D63='Reduced Energy Gen_UE'!$D$133,('DR_Contracted Energy'!P61/'DR_Contracted Energy'!P$131)*P$133),0)</f>
        <v>0</v>
      </c>
      <c r="Q63" s="166" cm="1">
        <f t="array" ref="Q63">IFERROR(_xlfn.IFS($H63="MW",0,$D63=$D$132,('DR_Contracted Energy'!Q61/'DR_Contracted Energy'!Q$130)*Q$132,'Reduced Energy Gen_UE'!$D63='Reduced Energy Gen_UE'!$D$133,('DR_Contracted Energy'!Q61/'DR_Contracted Energy'!Q$131)*Q$133),0)</f>
        <v>0</v>
      </c>
      <c r="R63" s="166" cm="1">
        <f t="array" ref="R63">IFERROR(_xlfn.IFS($H63="MW",0,$D63=$D$132,('DR_Contracted Energy'!R61/'DR_Contracted Energy'!R$130)*R$132,'Reduced Energy Gen_UE'!$D63='Reduced Energy Gen_UE'!$D$133,('DR_Contracted Energy'!R61/'DR_Contracted Energy'!R$131)*R$133),0)</f>
        <v>0</v>
      </c>
      <c r="S63" s="166" cm="1">
        <f t="array" ref="S63">IFERROR(_xlfn.IFS($H63="MW",0,$D63=$D$132,('DR_Contracted Energy'!S61/'DR_Contracted Energy'!S$130)*S$132,'Reduced Energy Gen_UE'!$D63='Reduced Energy Gen_UE'!$D$133,('DR_Contracted Energy'!S61/'DR_Contracted Energy'!S$131)*S$133),0)</f>
        <v>0</v>
      </c>
      <c r="T63" s="166" cm="1">
        <f t="array" ref="T63">IFERROR(_xlfn.IFS($H63="MW",0,$D63=$D$132,('DR_Contracted Energy'!T61/'DR_Contracted Energy'!T$130)*T$132,'Reduced Energy Gen_UE'!$D63='Reduced Energy Gen_UE'!$D$133,('DR_Contracted Energy'!T61/'DR_Contracted Energy'!T$131)*T$133),0)</f>
        <v>0</v>
      </c>
      <c r="U63" s="166" cm="1">
        <f t="array" ref="U63">IFERROR(_xlfn.IFS($H63="MW",0,$D63=$D$132,('DR_Contracted Energy'!U61/'DR_Contracted Energy'!U$130)*U$132,'Reduced Energy Gen_UE'!$D63='Reduced Energy Gen_UE'!$D$133,('DR_Contracted Energy'!U61/'DR_Contracted Energy'!U$131)*U$133),0)</f>
        <v>0</v>
      </c>
      <c r="V63" s="166" cm="1">
        <f t="array" ref="V63">IFERROR(_xlfn.IFS($H63="MW",0,$D63=$D$132,('DR_Contracted Energy'!V61/'DR_Contracted Energy'!V$130)*V$132,'Reduced Energy Gen_UE'!$D63='Reduced Energy Gen_UE'!$D$133,('DR_Contracted Energy'!V61/'DR_Contracted Energy'!V$131)*V$133),0)</f>
        <v>0</v>
      </c>
      <c r="W63" s="166" cm="1">
        <f t="array" ref="W63">IFERROR(_xlfn.IFS($H63="MW",0,$D63=$D$132,('DR_Contracted Energy'!W61/'DR_Contracted Energy'!W$130)*W$132,'Reduced Energy Gen_UE'!$D63='Reduced Energy Gen_UE'!$D$133,('DR_Contracted Energy'!W61/'DR_Contracted Energy'!W$131)*W$133),0)</f>
        <v>0</v>
      </c>
      <c r="X63" s="166" cm="1">
        <f t="array" ref="X63">IFERROR(_xlfn.IFS($H63="MW",0,$D63=$D$132,('DR_Contracted Energy'!X61/'DR_Contracted Energy'!X$130)*X$132,'Reduced Energy Gen_UE'!$D63='Reduced Energy Gen_UE'!$D$133,('DR_Contracted Energy'!X61/'DR_Contracted Energy'!X$131)*X$133),0)</f>
        <v>0</v>
      </c>
      <c r="Y63" s="166" cm="1">
        <f t="array" ref="Y63">IFERROR(_xlfn.IFS($H63="MW",0,$D63=$D$132,('DR_Contracted Energy'!Y61/'DR_Contracted Energy'!Y$130)*Y$132,'Reduced Energy Gen_UE'!$D63='Reduced Energy Gen_UE'!$D$133,('DR_Contracted Energy'!Y61/'DR_Contracted Energy'!Y$131)*Y$133),0)</f>
        <v>0</v>
      </c>
      <c r="Z63" s="166" cm="1">
        <f t="array" ref="Z63">IFERROR(_xlfn.IFS($H63="MW",0,$D63=$D$132,('DR_Contracted Energy'!Z61/'DR_Contracted Energy'!Z$130)*Z$132,'Reduced Energy Gen_UE'!$D63='Reduced Energy Gen_UE'!$D$133,('DR_Contracted Energy'!Z61/'DR_Contracted Energy'!Z$131)*Z$133),0)</f>
        <v>0</v>
      </c>
      <c r="AA63" s="166" cm="1">
        <f t="array" ref="AA63">IFERROR(_xlfn.IFS($H63="MW",0,$D63=$D$132,('DR_Contracted Energy'!AA61/'DR_Contracted Energy'!AA$130)*AA$132,'Reduced Energy Gen_UE'!$D63='Reduced Energy Gen_UE'!$D$133,('DR_Contracted Energy'!AA61/'DR_Contracted Energy'!AA$131)*AA$133),0)</f>
        <v>0</v>
      </c>
      <c r="AB63" s="166" cm="1">
        <f t="array" ref="AB63">IFERROR(_xlfn.IFS($H63="MW",0,$D63=$D$132,('DR_Contracted Energy'!AB61/'DR_Contracted Energy'!AB$130)*AB$132,'Reduced Energy Gen_UE'!$D63='Reduced Energy Gen_UE'!$D$133,('DR_Contracted Energy'!AB61/'DR_Contracted Energy'!AB$131)*AB$133),0)</f>
        <v>0</v>
      </c>
      <c r="AC63" s="166" cm="1">
        <f t="array" ref="AC63">IFERROR(_xlfn.IFS($H63="MW",0,$D63=$D$132,('DR_Contracted Energy'!AC61/'DR_Contracted Energy'!AC$130)*AC$132,'Reduced Energy Gen_UE'!$D63='Reduced Energy Gen_UE'!$D$133,('DR_Contracted Energy'!AC61/'DR_Contracted Energy'!AC$131)*AC$133),0)</f>
        <v>0</v>
      </c>
      <c r="AD63" s="166"/>
      <c r="AE63" s="16" t="str">
        <f t="shared" si="1"/>
        <v>FALSE</v>
      </c>
    </row>
    <row r="64" spans="3:31" ht="28.8" x14ac:dyDescent="0.3">
      <c r="C64" s="7">
        <f>'C. Details of Existing PSAs'!C59</f>
        <v>27</v>
      </c>
      <c r="D64" s="146" t="str">
        <f>'C. Details of Existing PSAs'!D59</f>
        <v>Distribution Utility 1 (DU1)</v>
      </c>
      <c r="E64" s="146">
        <f>'C. Details of Existing PSAs'!E59</f>
        <v>0</v>
      </c>
      <c r="F64" s="108">
        <f>'C. Details of Existing PSAs'!F59</f>
        <v>0</v>
      </c>
      <c r="G64">
        <f>'C. Details of Existing PSAs'!G59</f>
        <v>0</v>
      </c>
      <c r="H64" s="16" t="str">
        <f>'C. Details of Existing PSAs'!O59</f>
        <v>MW</v>
      </c>
      <c r="I64" s="166" cm="1">
        <f t="array" ref="I64">IFERROR(_xlfn.IFS($H64="MW",0,$D64=$D$132,('DR_Contracted Energy'!I62/'DR_Contracted Energy'!I$130)*I$132,'Reduced Energy Gen_UE'!$D64='Reduced Energy Gen_UE'!$D$133,('DR_Contracted Energy'!I62/'DR_Contracted Energy'!I$131)*I$133),0)</f>
        <v>0</v>
      </c>
      <c r="J64" s="166" cm="1">
        <f t="array" ref="J64">IFERROR(_xlfn.IFS($H64="MW",0,$D64=$D$132,('DR_Contracted Energy'!J62/'DR_Contracted Energy'!J$130)*J$132,'Reduced Energy Gen_UE'!$D64='Reduced Energy Gen_UE'!$D$133,('DR_Contracted Energy'!J62/'DR_Contracted Energy'!J$131)*J$133),0)</f>
        <v>0</v>
      </c>
      <c r="K64" s="166" cm="1">
        <f t="array" ref="K64">IFERROR(_xlfn.IFS($H64="MW",0,$D64=$D$132,('DR_Contracted Energy'!K62/'DR_Contracted Energy'!K$130)*K$132,'Reduced Energy Gen_UE'!$D64='Reduced Energy Gen_UE'!$D$133,('DR_Contracted Energy'!K62/'DR_Contracted Energy'!K$131)*K$133),0)</f>
        <v>0</v>
      </c>
      <c r="L64" s="166" cm="1">
        <f t="array" ref="L64">IFERROR(_xlfn.IFS($H64="MW",0,$D64=$D$132,('DR_Contracted Energy'!L62/'DR_Contracted Energy'!L$130)*L$132,'Reduced Energy Gen_UE'!$D64='Reduced Energy Gen_UE'!$D$133,('DR_Contracted Energy'!L62/'DR_Contracted Energy'!L$131)*L$133),0)</f>
        <v>0</v>
      </c>
      <c r="M64" s="166" cm="1">
        <f t="array" ref="M64">IFERROR(_xlfn.IFS($H64="MW",0,$D64=$D$132,('DR_Contracted Energy'!M62/'DR_Contracted Energy'!M$130)*M$132,'Reduced Energy Gen_UE'!$D64='Reduced Energy Gen_UE'!$D$133,('DR_Contracted Energy'!M62/'DR_Contracted Energy'!M$131)*M$133),0)</f>
        <v>0</v>
      </c>
      <c r="N64" s="166" cm="1">
        <f t="array" ref="N64">IFERROR(_xlfn.IFS($H64="MW",0,$D64=$D$132,('DR_Contracted Energy'!N62/'DR_Contracted Energy'!N$130)*N$132,'Reduced Energy Gen_UE'!$D64='Reduced Energy Gen_UE'!$D$133,('DR_Contracted Energy'!N62/'DR_Contracted Energy'!N$131)*N$133),0)</f>
        <v>0</v>
      </c>
      <c r="O64" s="166" cm="1">
        <f t="array" ref="O64">IFERROR(_xlfn.IFS($H64="MW",0,$D64=$D$132,('DR_Contracted Energy'!O62/'DR_Contracted Energy'!O$130)*O$132,'Reduced Energy Gen_UE'!$D64='Reduced Energy Gen_UE'!$D$133,('DR_Contracted Energy'!O62/'DR_Contracted Energy'!O$131)*O$133),0)</f>
        <v>0</v>
      </c>
      <c r="P64" s="166" cm="1">
        <f t="array" ref="P64">IFERROR(_xlfn.IFS($H64="MW",0,$D64=$D$132,('DR_Contracted Energy'!P62/'DR_Contracted Energy'!P$130)*P$132,'Reduced Energy Gen_UE'!$D64='Reduced Energy Gen_UE'!$D$133,('DR_Contracted Energy'!P62/'DR_Contracted Energy'!P$131)*P$133),0)</f>
        <v>0</v>
      </c>
      <c r="Q64" s="166" cm="1">
        <f t="array" ref="Q64">IFERROR(_xlfn.IFS($H64="MW",0,$D64=$D$132,('DR_Contracted Energy'!Q62/'DR_Contracted Energy'!Q$130)*Q$132,'Reduced Energy Gen_UE'!$D64='Reduced Energy Gen_UE'!$D$133,('DR_Contracted Energy'!Q62/'DR_Contracted Energy'!Q$131)*Q$133),0)</f>
        <v>0</v>
      </c>
      <c r="R64" s="166" cm="1">
        <f t="array" ref="R64">IFERROR(_xlfn.IFS($H64="MW",0,$D64=$D$132,('DR_Contracted Energy'!R62/'DR_Contracted Energy'!R$130)*R$132,'Reduced Energy Gen_UE'!$D64='Reduced Energy Gen_UE'!$D$133,('DR_Contracted Energy'!R62/'DR_Contracted Energy'!R$131)*R$133),0)</f>
        <v>0</v>
      </c>
      <c r="S64" s="166" cm="1">
        <f t="array" ref="S64">IFERROR(_xlfn.IFS($H64="MW",0,$D64=$D$132,('DR_Contracted Energy'!S62/'DR_Contracted Energy'!S$130)*S$132,'Reduced Energy Gen_UE'!$D64='Reduced Energy Gen_UE'!$D$133,('DR_Contracted Energy'!S62/'DR_Contracted Energy'!S$131)*S$133),0)</f>
        <v>0</v>
      </c>
      <c r="T64" s="166" cm="1">
        <f t="array" ref="T64">IFERROR(_xlfn.IFS($H64="MW",0,$D64=$D$132,('DR_Contracted Energy'!T62/'DR_Contracted Energy'!T$130)*T$132,'Reduced Energy Gen_UE'!$D64='Reduced Energy Gen_UE'!$D$133,('DR_Contracted Energy'!T62/'DR_Contracted Energy'!T$131)*T$133),0)</f>
        <v>0</v>
      </c>
      <c r="U64" s="166" cm="1">
        <f t="array" ref="U64">IFERROR(_xlfn.IFS($H64="MW",0,$D64=$D$132,('DR_Contracted Energy'!U62/'DR_Contracted Energy'!U$130)*U$132,'Reduced Energy Gen_UE'!$D64='Reduced Energy Gen_UE'!$D$133,('DR_Contracted Energy'!U62/'DR_Contracted Energy'!U$131)*U$133),0)</f>
        <v>0</v>
      </c>
      <c r="V64" s="166" cm="1">
        <f t="array" ref="V64">IFERROR(_xlfn.IFS($H64="MW",0,$D64=$D$132,('DR_Contracted Energy'!V62/'DR_Contracted Energy'!V$130)*V$132,'Reduced Energy Gen_UE'!$D64='Reduced Energy Gen_UE'!$D$133,('DR_Contracted Energy'!V62/'DR_Contracted Energy'!V$131)*V$133),0)</f>
        <v>0</v>
      </c>
      <c r="W64" s="166" cm="1">
        <f t="array" ref="W64">IFERROR(_xlfn.IFS($H64="MW",0,$D64=$D$132,('DR_Contracted Energy'!W62/'DR_Contracted Energy'!W$130)*W$132,'Reduced Energy Gen_UE'!$D64='Reduced Energy Gen_UE'!$D$133,('DR_Contracted Energy'!W62/'DR_Contracted Energy'!W$131)*W$133),0)</f>
        <v>0</v>
      </c>
      <c r="X64" s="166" cm="1">
        <f t="array" ref="X64">IFERROR(_xlfn.IFS($H64="MW",0,$D64=$D$132,('DR_Contracted Energy'!X62/'DR_Contracted Energy'!X$130)*X$132,'Reduced Energy Gen_UE'!$D64='Reduced Energy Gen_UE'!$D$133,('DR_Contracted Energy'!X62/'DR_Contracted Energy'!X$131)*X$133),0)</f>
        <v>0</v>
      </c>
      <c r="Y64" s="166" cm="1">
        <f t="array" ref="Y64">IFERROR(_xlfn.IFS($H64="MW",0,$D64=$D$132,('DR_Contracted Energy'!Y62/'DR_Contracted Energy'!Y$130)*Y$132,'Reduced Energy Gen_UE'!$D64='Reduced Energy Gen_UE'!$D$133,('DR_Contracted Energy'!Y62/'DR_Contracted Energy'!Y$131)*Y$133),0)</f>
        <v>0</v>
      </c>
      <c r="Z64" s="166" cm="1">
        <f t="array" ref="Z64">IFERROR(_xlfn.IFS($H64="MW",0,$D64=$D$132,('DR_Contracted Energy'!Z62/'DR_Contracted Energy'!Z$130)*Z$132,'Reduced Energy Gen_UE'!$D64='Reduced Energy Gen_UE'!$D$133,('DR_Contracted Energy'!Z62/'DR_Contracted Energy'!Z$131)*Z$133),0)</f>
        <v>0</v>
      </c>
      <c r="AA64" s="166" cm="1">
        <f t="array" ref="AA64">IFERROR(_xlfn.IFS($H64="MW",0,$D64=$D$132,('DR_Contracted Energy'!AA62/'DR_Contracted Energy'!AA$130)*AA$132,'Reduced Energy Gen_UE'!$D64='Reduced Energy Gen_UE'!$D$133,('DR_Contracted Energy'!AA62/'DR_Contracted Energy'!AA$131)*AA$133),0)</f>
        <v>0</v>
      </c>
      <c r="AB64" s="166" cm="1">
        <f t="array" ref="AB64">IFERROR(_xlfn.IFS($H64="MW",0,$D64=$D$132,('DR_Contracted Energy'!AB62/'DR_Contracted Energy'!AB$130)*AB$132,'Reduced Energy Gen_UE'!$D64='Reduced Energy Gen_UE'!$D$133,('DR_Contracted Energy'!AB62/'DR_Contracted Energy'!AB$131)*AB$133),0)</f>
        <v>0</v>
      </c>
      <c r="AC64" s="166" cm="1">
        <f t="array" ref="AC64">IFERROR(_xlfn.IFS($H64="MW",0,$D64=$D$132,('DR_Contracted Energy'!AC62/'DR_Contracted Energy'!AC$130)*AC$132,'Reduced Energy Gen_UE'!$D64='Reduced Energy Gen_UE'!$D$133,('DR_Contracted Energy'!AC62/'DR_Contracted Energy'!AC$131)*AC$133),0)</f>
        <v>0</v>
      </c>
      <c r="AD64" s="166"/>
      <c r="AE64" s="16" t="str">
        <f t="shared" si="1"/>
        <v>FALSE</v>
      </c>
    </row>
    <row r="65" spans="3:31" ht="28.8" x14ac:dyDescent="0.3">
      <c r="C65" s="7">
        <f t="shared" ref="C65:G65" si="27">C64</f>
        <v>27</v>
      </c>
      <c r="D65" s="146" t="str">
        <f t="shared" si="27"/>
        <v>Distribution Utility 1 (DU1)</v>
      </c>
      <c r="E65" s="146">
        <f t="shared" si="27"/>
        <v>0</v>
      </c>
      <c r="F65" s="108">
        <f t="shared" si="27"/>
        <v>0</v>
      </c>
      <c r="G65">
        <f t="shared" si="27"/>
        <v>0</v>
      </c>
      <c r="H65" s="16" t="str">
        <f>'C. Details of Existing PSAs'!O60</f>
        <v>MWh</v>
      </c>
      <c r="I65" s="166" cm="1">
        <f t="array" ref="I65">IFERROR(_xlfn.IFS($H65="MW",0,$D65=$D$132,('DR_Contracted Energy'!I63/'DR_Contracted Energy'!I$130)*I$132,'Reduced Energy Gen_UE'!$D65='Reduced Energy Gen_UE'!$D$133,('DR_Contracted Energy'!I63/'DR_Contracted Energy'!I$131)*I$133),0)</f>
        <v>0</v>
      </c>
      <c r="J65" s="166" cm="1">
        <f t="array" ref="J65">IFERROR(_xlfn.IFS($H65="MW",0,$D65=$D$132,('DR_Contracted Energy'!J63/'DR_Contracted Energy'!J$130)*J$132,'Reduced Energy Gen_UE'!$D65='Reduced Energy Gen_UE'!$D$133,('DR_Contracted Energy'!J63/'DR_Contracted Energy'!J$131)*J$133),0)</f>
        <v>0</v>
      </c>
      <c r="K65" s="166" cm="1">
        <f t="array" ref="K65">IFERROR(_xlfn.IFS($H65="MW",0,$D65=$D$132,('DR_Contracted Energy'!K63/'DR_Contracted Energy'!K$130)*K$132,'Reduced Energy Gen_UE'!$D65='Reduced Energy Gen_UE'!$D$133,('DR_Contracted Energy'!K63/'DR_Contracted Energy'!K$131)*K$133),0)</f>
        <v>0</v>
      </c>
      <c r="L65" s="166" cm="1">
        <f t="array" ref="L65">IFERROR(_xlfn.IFS($H65="MW",0,$D65=$D$132,('DR_Contracted Energy'!L63/'DR_Contracted Energy'!L$130)*L$132,'Reduced Energy Gen_UE'!$D65='Reduced Energy Gen_UE'!$D$133,('DR_Contracted Energy'!L63/'DR_Contracted Energy'!L$131)*L$133),0)</f>
        <v>0</v>
      </c>
      <c r="M65" s="166" cm="1">
        <f t="array" ref="M65">IFERROR(_xlfn.IFS($H65="MW",0,$D65=$D$132,('DR_Contracted Energy'!M63/'DR_Contracted Energy'!M$130)*M$132,'Reduced Energy Gen_UE'!$D65='Reduced Energy Gen_UE'!$D$133,('DR_Contracted Energy'!M63/'DR_Contracted Energy'!M$131)*M$133),0)</f>
        <v>0</v>
      </c>
      <c r="N65" s="166" cm="1">
        <f t="array" ref="N65">IFERROR(_xlfn.IFS($H65="MW",0,$D65=$D$132,('DR_Contracted Energy'!N63/'DR_Contracted Energy'!N$130)*N$132,'Reduced Energy Gen_UE'!$D65='Reduced Energy Gen_UE'!$D$133,('DR_Contracted Energy'!N63/'DR_Contracted Energy'!N$131)*N$133),0)</f>
        <v>0</v>
      </c>
      <c r="O65" s="166" cm="1">
        <f t="array" ref="O65">IFERROR(_xlfn.IFS($H65="MW",0,$D65=$D$132,('DR_Contracted Energy'!O63/'DR_Contracted Energy'!O$130)*O$132,'Reduced Energy Gen_UE'!$D65='Reduced Energy Gen_UE'!$D$133,('DR_Contracted Energy'!O63/'DR_Contracted Energy'!O$131)*O$133),0)</f>
        <v>0</v>
      </c>
      <c r="P65" s="166" cm="1">
        <f t="array" ref="P65">IFERROR(_xlfn.IFS($H65="MW",0,$D65=$D$132,('DR_Contracted Energy'!P63/'DR_Contracted Energy'!P$130)*P$132,'Reduced Energy Gen_UE'!$D65='Reduced Energy Gen_UE'!$D$133,('DR_Contracted Energy'!P63/'DR_Contracted Energy'!P$131)*P$133),0)</f>
        <v>0</v>
      </c>
      <c r="Q65" s="166" cm="1">
        <f t="array" ref="Q65">IFERROR(_xlfn.IFS($H65="MW",0,$D65=$D$132,('DR_Contracted Energy'!Q63/'DR_Contracted Energy'!Q$130)*Q$132,'Reduced Energy Gen_UE'!$D65='Reduced Energy Gen_UE'!$D$133,('DR_Contracted Energy'!Q63/'DR_Contracted Energy'!Q$131)*Q$133),0)</f>
        <v>0</v>
      </c>
      <c r="R65" s="166" cm="1">
        <f t="array" ref="R65">IFERROR(_xlfn.IFS($H65="MW",0,$D65=$D$132,('DR_Contracted Energy'!R63/'DR_Contracted Energy'!R$130)*R$132,'Reduced Energy Gen_UE'!$D65='Reduced Energy Gen_UE'!$D$133,('DR_Contracted Energy'!R63/'DR_Contracted Energy'!R$131)*R$133),0)</f>
        <v>0</v>
      </c>
      <c r="S65" s="166" cm="1">
        <f t="array" ref="S65">IFERROR(_xlfn.IFS($H65="MW",0,$D65=$D$132,('DR_Contracted Energy'!S63/'DR_Contracted Energy'!S$130)*S$132,'Reduced Energy Gen_UE'!$D65='Reduced Energy Gen_UE'!$D$133,('DR_Contracted Energy'!S63/'DR_Contracted Energy'!S$131)*S$133),0)</f>
        <v>0</v>
      </c>
      <c r="T65" s="166" cm="1">
        <f t="array" ref="T65">IFERROR(_xlfn.IFS($H65="MW",0,$D65=$D$132,('DR_Contracted Energy'!T63/'DR_Contracted Energy'!T$130)*T$132,'Reduced Energy Gen_UE'!$D65='Reduced Energy Gen_UE'!$D$133,('DR_Contracted Energy'!T63/'DR_Contracted Energy'!T$131)*T$133),0)</f>
        <v>0</v>
      </c>
      <c r="U65" s="166" cm="1">
        <f t="array" ref="U65">IFERROR(_xlfn.IFS($H65="MW",0,$D65=$D$132,('DR_Contracted Energy'!U63/'DR_Contracted Energy'!U$130)*U$132,'Reduced Energy Gen_UE'!$D65='Reduced Energy Gen_UE'!$D$133,('DR_Contracted Energy'!U63/'DR_Contracted Energy'!U$131)*U$133),0)</f>
        <v>0</v>
      </c>
      <c r="V65" s="166" cm="1">
        <f t="array" ref="V65">IFERROR(_xlfn.IFS($H65="MW",0,$D65=$D$132,('DR_Contracted Energy'!V63/'DR_Contracted Energy'!V$130)*V$132,'Reduced Energy Gen_UE'!$D65='Reduced Energy Gen_UE'!$D$133,('DR_Contracted Energy'!V63/'DR_Contracted Energy'!V$131)*V$133),0)</f>
        <v>0</v>
      </c>
      <c r="W65" s="166" cm="1">
        <f t="array" ref="W65">IFERROR(_xlfn.IFS($H65="MW",0,$D65=$D$132,('DR_Contracted Energy'!W63/'DR_Contracted Energy'!W$130)*W$132,'Reduced Energy Gen_UE'!$D65='Reduced Energy Gen_UE'!$D$133,('DR_Contracted Energy'!W63/'DR_Contracted Energy'!W$131)*W$133),0)</f>
        <v>0</v>
      </c>
      <c r="X65" s="166" cm="1">
        <f t="array" ref="X65">IFERROR(_xlfn.IFS($H65="MW",0,$D65=$D$132,('DR_Contracted Energy'!X63/'DR_Contracted Energy'!X$130)*X$132,'Reduced Energy Gen_UE'!$D65='Reduced Energy Gen_UE'!$D$133,('DR_Contracted Energy'!X63/'DR_Contracted Energy'!X$131)*X$133),0)</f>
        <v>0</v>
      </c>
      <c r="Y65" s="166" cm="1">
        <f t="array" ref="Y65">IFERROR(_xlfn.IFS($H65="MW",0,$D65=$D$132,('DR_Contracted Energy'!Y63/'DR_Contracted Energy'!Y$130)*Y$132,'Reduced Energy Gen_UE'!$D65='Reduced Energy Gen_UE'!$D$133,('DR_Contracted Energy'!Y63/'DR_Contracted Energy'!Y$131)*Y$133),0)</f>
        <v>0</v>
      </c>
      <c r="Z65" s="166" cm="1">
        <f t="array" ref="Z65">IFERROR(_xlfn.IFS($H65="MW",0,$D65=$D$132,('DR_Contracted Energy'!Z63/'DR_Contracted Energy'!Z$130)*Z$132,'Reduced Energy Gen_UE'!$D65='Reduced Energy Gen_UE'!$D$133,('DR_Contracted Energy'!Z63/'DR_Contracted Energy'!Z$131)*Z$133),0)</f>
        <v>0</v>
      </c>
      <c r="AA65" s="166" cm="1">
        <f t="array" ref="AA65">IFERROR(_xlfn.IFS($H65="MW",0,$D65=$D$132,('DR_Contracted Energy'!AA63/'DR_Contracted Energy'!AA$130)*AA$132,'Reduced Energy Gen_UE'!$D65='Reduced Energy Gen_UE'!$D$133,('DR_Contracted Energy'!AA63/'DR_Contracted Energy'!AA$131)*AA$133),0)</f>
        <v>0</v>
      </c>
      <c r="AB65" s="166" cm="1">
        <f t="array" ref="AB65">IFERROR(_xlfn.IFS($H65="MW",0,$D65=$D$132,('DR_Contracted Energy'!AB63/'DR_Contracted Energy'!AB$130)*AB$132,'Reduced Energy Gen_UE'!$D65='Reduced Energy Gen_UE'!$D$133,('DR_Contracted Energy'!AB63/'DR_Contracted Energy'!AB$131)*AB$133),0)</f>
        <v>0</v>
      </c>
      <c r="AC65" s="166" cm="1">
        <f t="array" ref="AC65">IFERROR(_xlfn.IFS($H65="MW",0,$D65=$D$132,('DR_Contracted Energy'!AC63/'DR_Contracted Energy'!AC$130)*AC$132,'Reduced Energy Gen_UE'!$D65='Reduced Energy Gen_UE'!$D$133,('DR_Contracted Energy'!AC63/'DR_Contracted Energy'!AC$131)*AC$133),0)</f>
        <v>0</v>
      </c>
      <c r="AD65" s="166"/>
      <c r="AE65" s="16" t="str">
        <f t="shared" si="1"/>
        <v>FALSE</v>
      </c>
    </row>
    <row r="66" spans="3:31" ht="28.8" x14ac:dyDescent="0.3">
      <c r="C66" s="7">
        <f>'C. Details of Existing PSAs'!C61</f>
        <v>28</v>
      </c>
      <c r="D66" s="146" t="str">
        <f>'C. Details of Existing PSAs'!D61</f>
        <v>Distribution Utility 1 (DU1)</v>
      </c>
      <c r="E66" s="146">
        <f>'C. Details of Existing PSAs'!E61</f>
        <v>0</v>
      </c>
      <c r="F66" s="108">
        <f>'C. Details of Existing PSAs'!F61</f>
        <v>0</v>
      </c>
      <c r="G66">
        <f>'C. Details of Existing PSAs'!G61</f>
        <v>0</v>
      </c>
      <c r="H66" s="16" t="str">
        <f>'C. Details of Existing PSAs'!O61</f>
        <v>MW</v>
      </c>
      <c r="I66" s="166" cm="1">
        <f t="array" ref="I66">IFERROR(_xlfn.IFS($H66="MW",0,$D66=$D$132,('DR_Contracted Energy'!I64/'DR_Contracted Energy'!I$130)*I$132,'Reduced Energy Gen_UE'!$D66='Reduced Energy Gen_UE'!$D$133,('DR_Contracted Energy'!I64/'DR_Contracted Energy'!I$131)*I$133),0)</f>
        <v>0</v>
      </c>
      <c r="J66" s="166" cm="1">
        <f t="array" ref="J66">IFERROR(_xlfn.IFS($H66="MW",0,$D66=$D$132,('DR_Contracted Energy'!J64/'DR_Contracted Energy'!J$130)*J$132,'Reduced Energy Gen_UE'!$D66='Reduced Energy Gen_UE'!$D$133,('DR_Contracted Energy'!J64/'DR_Contracted Energy'!J$131)*J$133),0)</f>
        <v>0</v>
      </c>
      <c r="K66" s="166" cm="1">
        <f t="array" ref="K66">IFERROR(_xlfn.IFS($H66="MW",0,$D66=$D$132,('DR_Contracted Energy'!K64/'DR_Contracted Energy'!K$130)*K$132,'Reduced Energy Gen_UE'!$D66='Reduced Energy Gen_UE'!$D$133,('DR_Contracted Energy'!K64/'DR_Contracted Energy'!K$131)*K$133),0)</f>
        <v>0</v>
      </c>
      <c r="L66" s="166" cm="1">
        <f t="array" ref="L66">IFERROR(_xlfn.IFS($H66="MW",0,$D66=$D$132,('DR_Contracted Energy'!L64/'DR_Contracted Energy'!L$130)*L$132,'Reduced Energy Gen_UE'!$D66='Reduced Energy Gen_UE'!$D$133,('DR_Contracted Energy'!L64/'DR_Contracted Energy'!L$131)*L$133),0)</f>
        <v>0</v>
      </c>
      <c r="M66" s="166" cm="1">
        <f t="array" ref="M66">IFERROR(_xlfn.IFS($H66="MW",0,$D66=$D$132,('DR_Contracted Energy'!M64/'DR_Contracted Energy'!M$130)*M$132,'Reduced Energy Gen_UE'!$D66='Reduced Energy Gen_UE'!$D$133,('DR_Contracted Energy'!M64/'DR_Contracted Energy'!M$131)*M$133),0)</f>
        <v>0</v>
      </c>
      <c r="N66" s="166" cm="1">
        <f t="array" ref="N66">IFERROR(_xlfn.IFS($H66="MW",0,$D66=$D$132,('DR_Contracted Energy'!N64/'DR_Contracted Energy'!N$130)*N$132,'Reduced Energy Gen_UE'!$D66='Reduced Energy Gen_UE'!$D$133,('DR_Contracted Energy'!N64/'DR_Contracted Energy'!N$131)*N$133),0)</f>
        <v>0</v>
      </c>
      <c r="O66" s="166" cm="1">
        <f t="array" ref="O66">IFERROR(_xlfn.IFS($H66="MW",0,$D66=$D$132,('DR_Contracted Energy'!O64/'DR_Contracted Energy'!O$130)*O$132,'Reduced Energy Gen_UE'!$D66='Reduced Energy Gen_UE'!$D$133,('DR_Contracted Energy'!O64/'DR_Contracted Energy'!O$131)*O$133),0)</f>
        <v>0</v>
      </c>
      <c r="P66" s="166" cm="1">
        <f t="array" ref="P66">IFERROR(_xlfn.IFS($H66="MW",0,$D66=$D$132,('DR_Contracted Energy'!P64/'DR_Contracted Energy'!P$130)*P$132,'Reduced Energy Gen_UE'!$D66='Reduced Energy Gen_UE'!$D$133,('DR_Contracted Energy'!P64/'DR_Contracted Energy'!P$131)*P$133),0)</f>
        <v>0</v>
      </c>
      <c r="Q66" s="166" cm="1">
        <f t="array" ref="Q66">IFERROR(_xlfn.IFS($H66="MW",0,$D66=$D$132,('DR_Contracted Energy'!Q64/'DR_Contracted Energy'!Q$130)*Q$132,'Reduced Energy Gen_UE'!$D66='Reduced Energy Gen_UE'!$D$133,('DR_Contracted Energy'!Q64/'DR_Contracted Energy'!Q$131)*Q$133),0)</f>
        <v>0</v>
      </c>
      <c r="R66" s="166" cm="1">
        <f t="array" ref="R66">IFERROR(_xlfn.IFS($H66="MW",0,$D66=$D$132,('DR_Contracted Energy'!R64/'DR_Contracted Energy'!R$130)*R$132,'Reduced Energy Gen_UE'!$D66='Reduced Energy Gen_UE'!$D$133,('DR_Contracted Energy'!R64/'DR_Contracted Energy'!R$131)*R$133),0)</f>
        <v>0</v>
      </c>
      <c r="S66" s="166" cm="1">
        <f t="array" ref="S66">IFERROR(_xlfn.IFS($H66="MW",0,$D66=$D$132,('DR_Contracted Energy'!S64/'DR_Contracted Energy'!S$130)*S$132,'Reduced Energy Gen_UE'!$D66='Reduced Energy Gen_UE'!$D$133,('DR_Contracted Energy'!S64/'DR_Contracted Energy'!S$131)*S$133),0)</f>
        <v>0</v>
      </c>
      <c r="T66" s="166" cm="1">
        <f t="array" ref="T66">IFERROR(_xlfn.IFS($H66="MW",0,$D66=$D$132,('DR_Contracted Energy'!T64/'DR_Contracted Energy'!T$130)*T$132,'Reduced Energy Gen_UE'!$D66='Reduced Energy Gen_UE'!$D$133,('DR_Contracted Energy'!T64/'DR_Contracted Energy'!T$131)*T$133),0)</f>
        <v>0</v>
      </c>
      <c r="U66" s="166" cm="1">
        <f t="array" ref="U66">IFERROR(_xlfn.IFS($H66="MW",0,$D66=$D$132,('DR_Contracted Energy'!U64/'DR_Contracted Energy'!U$130)*U$132,'Reduced Energy Gen_UE'!$D66='Reduced Energy Gen_UE'!$D$133,('DR_Contracted Energy'!U64/'DR_Contracted Energy'!U$131)*U$133),0)</f>
        <v>0</v>
      </c>
      <c r="V66" s="166" cm="1">
        <f t="array" ref="V66">IFERROR(_xlfn.IFS($H66="MW",0,$D66=$D$132,('DR_Contracted Energy'!V64/'DR_Contracted Energy'!V$130)*V$132,'Reduced Energy Gen_UE'!$D66='Reduced Energy Gen_UE'!$D$133,('DR_Contracted Energy'!V64/'DR_Contracted Energy'!V$131)*V$133),0)</f>
        <v>0</v>
      </c>
      <c r="W66" s="166" cm="1">
        <f t="array" ref="W66">IFERROR(_xlfn.IFS($H66="MW",0,$D66=$D$132,('DR_Contracted Energy'!W64/'DR_Contracted Energy'!W$130)*W$132,'Reduced Energy Gen_UE'!$D66='Reduced Energy Gen_UE'!$D$133,('DR_Contracted Energy'!W64/'DR_Contracted Energy'!W$131)*W$133),0)</f>
        <v>0</v>
      </c>
      <c r="X66" s="166" cm="1">
        <f t="array" ref="X66">IFERROR(_xlfn.IFS($H66="MW",0,$D66=$D$132,('DR_Contracted Energy'!X64/'DR_Contracted Energy'!X$130)*X$132,'Reduced Energy Gen_UE'!$D66='Reduced Energy Gen_UE'!$D$133,('DR_Contracted Energy'!X64/'DR_Contracted Energy'!X$131)*X$133),0)</f>
        <v>0</v>
      </c>
      <c r="Y66" s="166" cm="1">
        <f t="array" ref="Y66">IFERROR(_xlfn.IFS($H66="MW",0,$D66=$D$132,('DR_Contracted Energy'!Y64/'DR_Contracted Energy'!Y$130)*Y$132,'Reduced Energy Gen_UE'!$D66='Reduced Energy Gen_UE'!$D$133,('DR_Contracted Energy'!Y64/'DR_Contracted Energy'!Y$131)*Y$133),0)</f>
        <v>0</v>
      </c>
      <c r="Z66" s="166" cm="1">
        <f t="array" ref="Z66">IFERROR(_xlfn.IFS($H66="MW",0,$D66=$D$132,('DR_Contracted Energy'!Z64/'DR_Contracted Energy'!Z$130)*Z$132,'Reduced Energy Gen_UE'!$D66='Reduced Energy Gen_UE'!$D$133,('DR_Contracted Energy'!Z64/'DR_Contracted Energy'!Z$131)*Z$133),0)</f>
        <v>0</v>
      </c>
      <c r="AA66" s="166" cm="1">
        <f t="array" ref="AA66">IFERROR(_xlfn.IFS($H66="MW",0,$D66=$D$132,('DR_Contracted Energy'!AA64/'DR_Contracted Energy'!AA$130)*AA$132,'Reduced Energy Gen_UE'!$D66='Reduced Energy Gen_UE'!$D$133,('DR_Contracted Energy'!AA64/'DR_Contracted Energy'!AA$131)*AA$133),0)</f>
        <v>0</v>
      </c>
      <c r="AB66" s="166" cm="1">
        <f t="array" ref="AB66">IFERROR(_xlfn.IFS($H66="MW",0,$D66=$D$132,('DR_Contracted Energy'!AB64/'DR_Contracted Energy'!AB$130)*AB$132,'Reduced Energy Gen_UE'!$D66='Reduced Energy Gen_UE'!$D$133,('DR_Contracted Energy'!AB64/'DR_Contracted Energy'!AB$131)*AB$133),0)</f>
        <v>0</v>
      </c>
      <c r="AC66" s="166" cm="1">
        <f t="array" ref="AC66">IFERROR(_xlfn.IFS($H66="MW",0,$D66=$D$132,('DR_Contracted Energy'!AC64/'DR_Contracted Energy'!AC$130)*AC$132,'Reduced Energy Gen_UE'!$D66='Reduced Energy Gen_UE'!$D$133,('DR_Contracted Energy'!AC64/'DR_Contracted Energy'!AC$131)*AC$133),0)</f>
        <v>0</v>
      </c>
      <c r="AD66" s="166"/>
      <c r="AE66" s="16" t="str">
        <f t="shared" si="1"/>
        <v>FALSE</v>
      </c>
    </row>
    <row r="67" spans="3:31" ht="28.8" x14ac:dyDescent="0.3">
      <c r="C67" s="7">
        <f t="shared" ref="C67:G67" si="28">C66</f>
        <v>28</v>
      </c>
      <c r="D67" s="146" t="str">
        <f t="shared" si="28"/>
        <v>Distribution Utility 1 (DU1)</v>
      </c>
      <c r="E67" s="146">
        <f t="shared" si="28"/>
        <v>0</v>
      </c>
      <c r="F67" s="108">
        <f t="shared" si="28"/>
        <v>0</v>
      </c>
      <c r="G67">
        <f t="shared" si="28"/>
        <v>0</v>
      </c>
      <c r="H67" s="16" t="str">
        <f>'C. Details of Existing PSAs'!O62</f>
        <v>MWh</v>
      </c>
      <c r="I67" s="166" cm="1">
        <f t="array" ref="I67">IFERROR(_xlfn.IFS($H67="MW",0,$D67=$D$132,('DR_Contracted Energy'!I65/'DR_Contracted Energy'!I$130)*I$132,'Reduced Energy Gen_UE'!$D67='Reduced Energy Gen_UE'!$D$133,('DR_Contracted Energy'!I65/'DR_Contracted Energy'!I$131)*I$133),0)</f>
        <v>0</v>
      </c>
      <c r="J67" s="166" cm="1">
        <f t="array" ref="J67">IFERROR(_xlfn.IFS($H67="MW",0,$D67=$D$132,('DR_Contracted Energy'!J65/'DR_Contracted Energy'!J$130)*J$132,'Reduced Energy Gen_UE'!$D67='Reduced Energy Gen_UE'!$D$133,('DR_Contracted Energy'!J65/'DR_Contracted Energy'!J$131)*J$133),0)</f>
        <v>0</v>
      </c>
      <c r="K67" s="166" cm="1">
        <f t="array" ref="K67">IFERROR(_xlfn.IFS($H67="MW",0,$D67=$D$132,('DR_Contracted Energy'!K65/'DR_Contracted Energy'!K$130)*K$132,'Reduced Energy Gen_UE'!$D67='Reduced Energy Gen_UE'!$D$133,('DR_Contracted Energy'!K65/'DR_Contracted Energy'!K$131)*K$133),0)</f>
        <v>0</v>
      </c>
      <c r="L67" s="166" cm="1">
        <f t="array" ref="L67">IFERROR(_xlfn.IFS($H67="MW",0,$D67=$D$132,('DR_Contracted Energy'!L65/'DR_Contracted Energy'!L$130)*L$132,'Reduced Energy Gen_UE'!$D67='Reduced Energy Gen_UE'!$D$133,('DR_Contracted Energy'!L65/'DR_Contracted Energy'!L$131)*L$133),0)</f>
        <v>0</v>
      </c>
      <c r="M67" s="166" cm="1">
        <f t="array" ref="M67">IFERROR(_xlfn.IFS($H67="MW",0,$D67=$D$132,('DR_Contracted Energy'!M65/'DR_Contracted Energy'!M$130)*M$132,'Reduced Energy Gen_UE'!$D67='Reduced Energy Gen_UE'!$D$133,('DR_Contracted Energy'!M65/'DR_Contracted Energy'!M$131)*M$133),0)</f>
        <v>0</v>
      </c>
      <c r="N67" s="166" cm="1">
        <f t="array" ref="N67">IFERROR(_xlfn.IFS($H67="MW",0,$D67=$D$132,('DR_Contracted Energy'!N65/'DR_Contracted Energy'!N$130)*N$132,'Reduced Energy Gen_UE'!$D67='Reduced Energy Gen_UE'!$D$133,('DR_Contracted Energy'!N65/'DR_Contracted Energy'!N$131)*N$133),0)</f>
        <v>0</v>
      </c>
      <c r="O67" s="166" cm="1">
        <f t="array" ref="O67">IFERROR(_xlfn.IFS($H67="MW",0,$D67=$D$132,('DR_Contracted Energy'!O65/'DR_Contracted Energy'!O$130)*O$132,'Reduced Energy Gen_UE'!$D67='Reduced Energy Gen_UE'!$D$133,('DR_Contracted Energy'!O65/'DR_Contracted Energy'!O$131)*O$133),0)</f>
        <v>0</v>
      </c>
      <c r="P67" s="166" cm="1">
        <f t="array" ref="P67">IFERROR(_xlfn.IFS($H67="MW",0,$D67=$D$132,('DR_Contracted Energy'!P65/'DR_Contracted Energy'!P$130)*P$132,'Reduced Energy Gen_UE'!$D67='Reduced Energy Gen_UE'!$D$133,('DR_Contracted Energy'!P65/'DR_Contracted Energy'!P$131)*P$133),0)</f>
        <v>0</v>
      </c>
      <c r="Q67" s="166" cm="1">
        <f t="array" ref="Q67">IFERROR(_xlfn.IFS($H67="MW",0,$D67=$D$132,('DR_Contracted Energy'!Q65/'DR_Contracted Energy'!Q$130)*Q$132,'Reduced Energy Gen_UE'!$D67='Reduced Energy Gen_UE'!$D$133,('DR_Contracted Energy'!Q65/'DR_Contracted Energy'!Q$131)*Q$133),0)</f>
        <v>0</v>
      </c>
      <c r="R67" s="166" cm="1">
        <f t="array" ref="R67">IFERROR(_xlfn.IFS($H67="MW",0,$D67=$D$132,('DR_Contracted Energy'!R65/'DR_Contracted Energy'!R$130)*R$132,'Reduced Energy Gen_UE'!$D67='Reduced Energy Gen_UE'!$D$133,('DR_Contracted Energy'!R65/'DR_Contracted Energy'!R$131)*R$133),0)</f>
        <v>0</v>
      </c>
      <c r="S67" s="166" cm="1">
        <f t="array" ref="S67">IFERROR(_xlfn.IFS($H67="MW",0,$D67=$D$132,('DR_Contracted Energy'!S65/'DR_Contracted Energy'!S$130)*S$132,'Reduced Energy Gen_UE'!$D67='Reduced Energy Gen_UE'!$D$133,('DR_Contracted Energy'!S65/'DR_Contracted Energy'!S$131)*S$133),0)</f>
        <v>0</v>
      </c>
      <c r="T67" s="166" cm="1">
        <f t="array" ref="T67">IFERROR(_xlfn.IFS($H67="MW",0,$D67=$D$132,('DR_Contracted Energy'!T65/'DR_Contracted Energy'!T$130)*T$132,'Reduced Energy Gen_UE'!$D67='Reduced Energy Gen_UE'!$D$133,('DR_Contracted Energy'!T65/'DR_Contracted Energy'!T$131)*T$133),0)</f>
        <v>0</v>
      </c>
      <c r="U67" s="166" cm="1">
        <f t="array" ref="U67">IFERROR(_xlfn.IFS($H67="MW",0,$D67=$D$132,('DR_Contracted Energy'!U65/'DR_Contracted Energy'!U$130)*U$132,'Reduced Energy Gen_UE'!$D67='Reduced Energy Gen_UE'!$D$133,('DR_Contracted Energy'!U65/'DR_Contracted Energy'!U$131)*U$133),0)</f>
        <v>0</v>
      </c>
      <c r="V67" s="166" cm="1">
        <f t="array" ref="V67">IFERROR(_xlfn.IFS($H67="MW",0,$D67=$D$132,('DR_Contracted Energy'!V65/'DR_Contracted Energy'!V$130)*V$132,'Reduced Energy Gen_UE'!$D67='Reduced Energy Gen_UE'!$D$133,('DR_Contracted Energy'!V65/'DR_Contracted Energy'!V$131)*V$133),0)</f>
        <v>0</v>
      </c>
      <c r="W67" s="166" cm="1">
        <f t="array" ref="W67">IFERROR(_xlfn.IFS($H67="MW",0,$D67=$D$132,('DR_Contracted Energy'!W65/'DR_Contracted Energy'!W$130)*W$132,'Reduced Energy Gen_UE'!$D67='Reduced Energy Gen_UE'!$D$133,('DR_Contracted Energy'!W65/'DR_Contracted Energy'!W$131)*W$133),0)</f>
        <v>0</v>
      </c>
      <c r="X67" s="166" cm="1">
        <f t="array" ref="X67">IFERROR(_xlfn.IFS($H67="MW",0,$D67=$D$132,('DR_Contracted Energy'!X65/'DR_Contracted Energy'!X$130)*X$132,'Reduced Energy Gen_UE'!$D67='Reduced Energy Gen_UE'!$D$133,('DR_Contracted Energy'!X65/'DR_Contracted Energy'!X$131)*X$133),0)</f>
        <v>0</v>
      </c>
      <c r="Y67" s="166" cm="1">
        <f t="array" ref="Y67">IFERROR(_xlfn.IFS($H67="MW",0,$D67=$D$132,('DR_Contracted Energy'!Y65/'DR_Contracted Energy'!Y$130)*Y$132,'Reduced Energy Gen_UE'!$D67='Reduced Energy Gen_UE'!$D$133,('DR_Contracted Energy'!Y65/'DR_Contracted Energy'!Y$131)*Y$133),0)</f>
        <v>0</v>
      </c>
      <c r="Z67" s="166" cm="1">
        <f t="array" ref="Z67">IFERROR(_xlfn.IFS($H67="MW",0,$D67=$D$132,('DR_Contracted Energy'!Z65/'DR_Contracted Energy'!Z$130)*Z$132,'Reduced Energy Gen_UE'!$D67='Reduced Energy Gen_UE'!$D$133,('DR_Contracted Energy'!Z65/'DR_Contracted Energy'!Z$131)*Z$133),0)</f>
        <v>0</v>
      </c>
      <c r="AA67" s="166" cm="1">
        <f t="array" ref="AA67">IFERROR(_xlfn.IFS($H67="MW",0,$D67=$D$132,('DR_Contracted Energy'!AA65/'DR_Contracted Energy'!AA$130)*AA$132,'Reduced Energy Gen_UE'!$D67='Reduced Energy Gen_UE'!$D$133,('DR_Contracted Energy'!AA65/'DR_Contracted Energy'!AA$131)*AA$133),0)</f>
        <v>0</v>
      </c>
      <c r="AB67" s="166" cm="1">
        <f t="array" ref="AB67">IFERROR(_xlfn.IFS($H67="MW",0,$D67=$D$132,('DR_Contracted Energy'!AB65/'DR_Contracted Energy'!AB$130)*AB$132,'Reduced Energy Gen_UE'!$D67='Reduced Energy Gen_UE'!$D$133,('DR_Contracted Energy'!AB65/'DR_Contracted Energy'!AB$131)*AB$133),0)</f>
        <v>0</v>
      </c>
      <c r="AC67" s="166" cm="1">
        <f t="array" ref="AC67">IFERROR(_xlfn.IFS($H67="MW",0,$D67=$D$132,('DR_Contracted Energy'!AC65/'DR_Contracted Energy'!AC$130)*AC$132,'Reduced Energy Gen_UE'!$D67='Reduced Energy Gen_UE'!$D$133,('DR_Contracted Energy'!AC65/'DR_Contracted Energy'!AC$131)*AC$133),0)</f>
        <v>0</v>
      </c>
      <c r="AD67" s="166"/>
      <c r="AE67" s="16" t="str">
        <f t="shared" si="1"/>
        <v>FALSE</v>
      </c>
    </row>
    <row r="68" spans="3:31" ht="28.8" x14ac:dyDescent="0.3">
      <c r="C68" s="7">
        <f>'C. Details of Existing PSAs'!C63</f>
        <v>29</v>
      </c>
      <c r="D68" s="146" t="str">
        <f>'C. Details of Existing PSAs'!D63</f>
        <v>Distribution Utility 1 (DU1)</v>
      </c>
      <c r="E68" s="146">
        <f>'C. Details of Existing PSAs'!E63</f>
        <v>0</v>
      </c>
      <c r="F68" s="108">
        <f>'C. Details of Existing PSAs'!F63</f>
        <v>0</v>
      </c>
      <c r="G68">
        <f>'C. Details of Existing PSAs'!G63</f>
        <v>0</v>
      </c>
      <c r="H68" s="16" t="str">
        <f>'C. Details of Existing PSAs'!O63</f>
        <v>MW</v>
      </c>
      <c r="I68" s="166" cm="1">
        <f t="array" ref="I68">IFERROR(_xlfn.IFS($H68="MW",0,$D68=$D$132,('DR_Contracted Energy'!I66/'DR_Contracted Energy'!I$130)*I$132,'Reduced Energy Gen_UE'!$D68='Reduced Energy Gen_UE'!$D$133,('DR_Contracted Energy'!I66/'DR_Contracted Energy'!I$131)*I$133),0)</f>
        <v>0</v>
      </c>
      <c r="J68" s="166" cm="1">
        <f t="array" ref="J68">IFERROR(_xlfn.IFS($H68="MW",0,$D68=$D$132,('DR_Contracted Energy'!J66/'DR_Contracted Energy'!J$130)*J$132,'Reduced Energy Gen_UE'!$D68='Reduced Energy Gen_UE'!$D$133,('DR_Contracted Energy'!J66/'DR_Contracted Energy'!J$131)*J$133),0)</f>
        <v>0</v>
      </c>
      <c r="K68" s="166" cm="1">
        <f t="array" ref="K68">IFERROR(_xlfn.IFS($H68="MW",0,$D68=$D$132,('DR_Contracted Energy'!K66/'DR_Contracted Energy'!K$130)*K$132,'Reduced Energy Gen_UE'!$D68='Reduced Energy Gen_UE'!$D$133,('DR_Contracted Energy'!K66/'DR_Contracted Energy'!K$131)*K$133),0)</f>
        <v>0</v>
      </c>
      <c r="L68" s="166" cm="1">
        <f t="array" ref="L68">IFERROR(_xlfn.IFS($H68="MW",0,$D68=$D$132,('DR_Contracted Energy'!L66/'DR_Contracted Energy'!L$130)*L$132,'Reduced Energy Gen_UE'!$D68='Reduced Energy Gen_UE'!$D$133,('DR_Contracted Energy'!L66/'DR_Contracted Energy'!L$131)*L$133),0)</f>
        <v>0</v>
      </c>
      <c r="M68" s="166" cm="1">
        <f t="array" ref="M68">IFERROR(_xlfn.IFS($H68="MW",0,$D68=$D$132,('DR_Contracted Energy'!M66/'DR_Contracted Energy'!M$130)*M$132,'Reduced Energy Gen_UE'!$D68='Reduced Energy Gen_UE'!$D$133,('DR_Contracted Energy'!M66/'DR_Contracted Energy'!M$131)*M$133),0)</f>
        <v>0</v>
      </c>
      <c r="N68" s="166" cm="1">
        <f t="array" ref="N68">IFERROR(_xlfn.IFS($H68="MW",0,$D68=$D$132,('DR_Contracted Energy'!N66/'DR_Contracted Energy'!N$130)*N$132,'Reduced Energy Gen_UE'!$D68='Reduced Energy Gen_UE'!$D$133,('DR_Contracted Energy'!N66/'DR_Contracted Energy'!N$131)*N$133),0)</f>
        <v>0</v>
      </c>
      <c r="O68" s="166" cm="1">
        <f t="array" ref="O68">IFERROR(_xlfn.IFS($H68="MW",0,$D68=$D$132,('DR_Contracted Energy'!O66/'DR_Contracted Energy'!O$130)*O$132,'Reduced Energy Gen_UE'!$D68='Reduced Energy Gen_UE'!$D$133,('DR_Contracted Energy'!O66/'DR_Contracted Energy'!O$131)*O$133),0)</f>
        <v>0</v>
      </c>
      <c r="P68" s="166" cm="1">
        <f t="array" ref="P68">IFERROR(_xlfn.IFS($H68="MW",0,$D68=$D$132,('DR_Contracted Energy'!P66/'DR_Contracted Energy'!P$130)*P$132,'Reduced Energy Gen_UE'!$D68='Reduced Energy Gen_UE'!$D$133,('DR_Contracted Energy'!P66/'DR_Contracted Energy'!P$131)*P$133),0)</f>
        <v>0</v>
      </c>
      <c r="Q68" s="166" cm="1">
        <f t="array" ref="Q68">IFERROR(_xlfn.IFS($H68="MW",0,$D68=$D$132,('DR_Contracted Energy'!Q66/'DR_Contracted Energy'!Q$130)*Q$132,'Reduced Energy Gen_UE'!$D68='Reduced Energy Gen_UE'!$D$133,('DR_Contracted Energy'!Q66/'DR_Contracted Energy'!Q$131)*Q$133),0)</f>
        <v>0</v>
      </c>
      <c r="R68" s="166" cm="1">
        <f t="array" ref="R68">IFERROR(_xlfn.IFS($H68="MW",0,$D68=$D$132,('DR_Contracted Energy'!R66/'DR_Contracted Energy'!R$130)*R$132,'Reduced Energy Gen_UE'!$D68='Reduced Energy Gen_UE'!$D$133,('DR_Contracted Energy'!R66/'DR_Contracted Energy'!R$131)*R$133),0)</f>
        <v>0</v>
      </c>
      <c r="S68" s="166" cm="1">
        <f t="array" ref="S68">IFERROR(_xlfn.IFS($H68="MW",0,$D68=$D$132,('DR_Contracted Energy'!S66/'DR_Contracted Energy'!S$130)*S$132,'Reduced Energy Gen_UE'!$D68='Reduced Energy Gen_UE'!$D$133,('DR_Contracted Energy'!S66/'DR_Contracted Energy'!S$131)*S$133),0)</f>
        <v>0</v>
      </c>
      <c r="T68" s="166" cm="1">
        <f t="array" ref="T68">IFERROR(_xlfn.IFS($H68="MW",0,$D68=$D$132,('DR_Contracted Energy'!T66/'DR_Contracted Energy'!T$130)*T$132,'Reduced Energy Gen_UE'!$D68='Reduced Energy Gen_UE'!$D$133,('DR_Contracted Energy'!T66/'DR_Contracted Energy'!T$131)*T$133),0)</f>
        <v>0</v>
      </c>
      <c r="U68" s="166" cm="1">
        <f t="array" ref="U68">IFERROR(_xlfn.IFS($H68="MW",0,$D68=$D$132,('DR_Contracted Energy'!U66/'DR_Contracted Energy'!U$130)*U$132,'Reduced Energy Gen_UE'!$D68='Reduced Energy Gen_UE'!$D$133,('DR_Contracted Energy'!U66/'DR_Contracted Energy'!U$131)*U$133),0)</f>
        <v>0</v>
      </c>
      <c r="V68" s="166" cm="1">
        <f t="array" ref="V68">IFERROR(_xlfn.IFS($H68="MW",0,$D68=$D$132,('DR_Contracted Energy'!V66/'DR_Contracted Energy'!V$130)*V$132,'Reduced Energy Gen_UE'!$D68='Reduced Energy Gen_UE'!$D$133,('DR_Contracted Energy'!V66/'DR_Contracted Energy'!V$131)*V$133),0)</f>
        <v>0</v>
      </c>
      <c r="W68" s="166" cm="1">
        <f t="array" ref="W68">IFERROR(_xlfn.IFS($H68="MW",0,$D68=$D$132,('DR_Contracted Energy'!W66/'DR_Contracted Energy'!W$130)*W$132,'Reduced Energy Gen_UE'!$D68='Reduced Energy Gen_UE'!$D$133,('DR_Contracted Energy'!W66/'DR_Contracted Energy'!W$131)*W$133),0)</f>
        <v>0</v>
      </c>
      <c r="X68" s="166" cm="1">
        <f t="array" ref="X68">IFERROR(_xlfn.IFS($H68="MW",0,$D68=$D$132,('DR_Contracted Energy'!X66/'DR_Contracted Energy'!X$130)*X$132,'Reduced Energy Gen_UE'!$D68='Reduced Energy Gen_UE'!$D$133,('DR_Contracted Energy'!X66/'DR_Contracted Energy'!X$131)*X$133),0)</f>
        <v>0</v>
      </c>
      <c r="Y68" s="166" cm="1">
        <f t="array" ref="Y68">IFERROR(_xlfn.IFS($H68="MW",0,$D68=$D$132,('DR_Contracted Energy'!Y66/'DR_Contracted Energy'!Y$130)*Y$132,'Reduced Energy Gen_UE'!$D68='Reduced Energy Gen_UE'!$D$133,('DR_Contracted Energy'!Y66/'DR_Contracted Energy'!Y$131)*Y$133),0)</f>
        <v>0</v>
      </c>
      <c r="Z68" s="166" cm="1">
        <f t="array" ref="Z68">IFERROR(_xlfn.IFS($H68="MW",0,$D68=$D$132,('DR_Contracted Energy'!Z66/'DR_Contracted Energy'!Z$130)*Z$132,'Reduced Energy Gen_UE'!$D68='Reduced Energy Gen_UE'!$D$133,('DR_Contracted Energy'!Z66/'DR_Contracted Energy'!Z$131)*Z$133),0)</f>
        <v>0</v>
      </c>
      <c r="AA68" s="166" cm="1">
        <f t="array" ref="AA68">IFERROR(_xlfn.IFS($H68="MW",0,$D68=$D$132,('DR_Contracted Energy'!AA66/'DR_Contracted Energy'!AA$130)*AA$132,'Reduced Energy Gen_UE'!$D68='Reduced Energy Gen_UE'!$D$133,('DR_Contracted Energy'!AA66/'DR_Contracted Energy'!AA$131)*AA$133),0)</f>
        <v>0</v>
      </c>
      <c r="AB68" s="166" cm="1">
        <f t="array" ref="AB68">IFERROR(_xlfn.IFS($H68="MW",0,$D68=$D$132,('DR_Contracted Energy'!AB66/'DR_Contracted Energy'!AB$130)*AB$132,'Reduced Energy Gen_UE'!$D68='Reduced Energy Gen_UE'!$D$133,('DR_Contracted Energy'!AB66/'DR_Contracted Energy'!AB$131)*AB$133),0)</f>
        <v>0</v>
      </c>
      <c r="AC68" s="166" cm="1">
        <f t="array" ref="AC68">IFERROR(_xlfn.IFS($H68="MW",0,$D68=$D$132,('DR_Contracted Energy'!AC66/'DR_Contracted Energy'!AC$130)*AC$132,'Reduced Energy Gen_UE'!$D68='Reduced Energy Gen_UE'!$D$133,('DR_Contracted Energy'!AC66/'DR_Contracted Energy'!AC$131)*AC$133),0)</f>
        <v>0</v>
      </c>
      <c r="AD68" s="166"/>
      <c r="AE68" s="16" t="str">
        <f t="shared" si="1"/>
        <v>FALSE</v>
      </c>
    </row>
    <row r="69" spans="3:31" ht="28.8" x14ac:dyDescent="0.3">
      <c r="C69" s="7">
        <f t="shared" ref="C69:G69" si="29">C68</f>
        <v>29</v>
      </c>
      <c r="D69" s="146" t="str">
        <f t="shared" si="29"/>
        <v>Distribution Utility 1 (DU1)</v>
      </c>
      <c r="E69" s="146">
        <f t="shared" si="29"/>
        <v>0</v>
      </c>
      <c r="F69" s="108">
        <f t="shared" si="29"/>
        <v>0</v>
      </c>
      <c r="G69">
        <f t="shared" si="29"/>
        <v>0</v>
      </c>
      <c r="H69" s="16" t="str">
        <f>'C. Details of Existing PSAs'!O64</f>
        <v>MWh</v>
      </c>
      <c r="I69" s="166" cm="1">
        <f t="array" ref="I69">IFERROR(_xlfn.IFS($H69="MW",0,$D69=$D$132,('DR_Contracted Energy'!I67/'DR_Contracted Energy'!I$130)*I$132,'Reduced Energy Gen_UE'!$D69='Reduced Energy Gen_UE'!$D$133,('DR_Contracted Energy'!I67/'DR_Contracted Energy'!I$131)*I$133),0)</f>
        <v>0</v>
      </c>
      <c r="J69" s="166" cm="1">
        <f t="array" ref="J69">IFERROR(_xlfn.IFS($H69="MW",0,$D69=$D$132,('DR_Contracted Energy'!J67/'DR_Contracted Energy'!J$130)*J$132,'Reduced Energy Gen_UE'!$D69='Reduced Energy Gen_UE'!$D$133,('DR_Contracted Energy'!J67/'DR_Contracted Energy'!J$131)*J$133),0)</f>
        <v>0</v>
      </c>
      <c r="K69" s="166" cm="1">
        <f t="array" ref="K69">IFERROR(_xlfn.IFS($H69="MW",0,$D69=$D$132,('DR_Contracted Energy'!K67/'DR_Contracted Energy'!K$130)*K$132,'Reduced Energy Gen_UE'!$D69='Reduced Energy Gen_UE'!$D$133,('DR_Contracted Energy'!K67/'DR_Contracted Energy'!K$131)*K$133),0)</f>
        <v>0</v>
      </c>
      <c r="L69" s="166" cm="1">
        <f t="array" ref="L69">IFERROR(_xlfn.IFS($H69="MW",0,$D69=$D$132,('DR_Contracted Energy'!L67/'DR_Contracted Energy'!L$130)*L$132,'Reduced Energy Gen_UE'!$D69='Reduced Energy Gen_UE'!$D$133,('DR_Contracted Energy'!L67/'DR_Contracted Energy'!L$131)*L$133),0)</f>
        <v>0</v>
      </c>
      <c r="M69" s="166" cm="1">
        <f t="array" ref="M69">IFERROR(_xlfn.IFS($H69="MW",0,$D69=$D$132,('DR_Contracted Energy'!M67/'DR_Contracted Energy'!M$130)*M$132,'Reduced Energy Gen_UE'!$D69='Reduced Energy Gen_UE'!$D$133,('DR_Contracted Energy'!M67/'DR_Contracted Energy'!M$131)*M$133),0)</f>
        <v>0</v>
      </c>
      <c r="N69" s="166" cm="1">
        <f t="array" ref="N69">IFERROR(_xlfn.IFS($H69="MW",0,$D69=$D$132,('DR_Contracted Energy'!N67/'DR_Contracted Energy'!N$130)*N$132,'Reduced Energy Gen_UE'!$D69='Reduced Energy Gen_UE'!$D$133,('DR_Contracted Energy'!N67/'DR_Contracted Energy'!N$131)*N$133),0)</f>
        <v>0</v>
      </c>
      <c r="O69" s="166" cm="1">
        <f t="array" ref="O69">IFERROR(_xlfn.IFS($H69="MW",0,$D69=$D$132,('DR_Contracted Energy'!O67/'DR_Contracted Energy'!O$130)*O$132,'Reduced Energy Gen_UE'!$D69='Reduced Energy Gen_UE'!$D$133,('DR_Contracted Energy'!O67/'DR_Contracted Energy'!O$131)*O$133),0)</f>
        <v>0</v>
      </c>
      <c r="P69" s="166" cm="1">
        <f t="array" ref="P69">IFERROR(_xlfn.IFS($H69="MW",0,$D69=$D$132,('DR_Contracted Energy'!P67/'DR_Contracted Energy'!P$130)*P$132,'Reduced Energy Gen_UE'!$D69='Reduced Energy Gen_UE'!$D$133,('DR_Contracted Energy'!P67/'DR_Contracted Energy'!P$131)*P$133),0)</f>
        <v>0</v>
      </c>
      <c r="Q69" s="166" cm="1">
        <f t="array" ref="Q69">IFERROR(_xlfn.IFS($H69="MW",0,$D69=$D$132,('DR_Contracted Energy'!Q67/'DR_Contracted Energy'!Q$130)*Q$132,'Reduced Energy Gen_UE'!$D69='Reduced Energy Gen_UE'!$D$133,('DR_Contracted Energy'!Q67/'DR_Contracted Energy'!Q$131)*Q$133),0)</f>
        <v>0</v>
      </c>
      <c r="R69" s="166" cm="1">
        <f t="array" ref="R69">IFERROR(_xlfn.IFS($H69="MW",0,$D69=$D$132,('DR_Contracted Energy'!R67/'DR_Contracted Energy'!R$130)*R$132,'Reduced Energy Gen_UE'!$D69='Reduced Energy Gen_UE'!$D$133,('DR_Contracted Energy'!R67/'DR_Contracted Energy'!R$131)*R$133),0)</f>
        <v>0</v>
      </c>
      <c r="S69" s="166" cm="1">
        <f t="array" ref="S69">IFERROR(_xlfn.IFS($H69="MW",0,$D69=$D$132,('DR_Contracted Energy'!S67/'DR_Contracted Energy'!S$130)*S$132,'Reduced Energy Gen_UE'!$D69='Reduced Energy Gen_UE'!$D$133,('DR_Contracted Energy'!S67/'DR_Contracted Energy'!S$131)*S$133),0)</f>
        <v>0</v>
      </c>
      <c r="T69" s="166" cm="1">
        <f t="array" ref="T69">IFERROR(_xlfn.IFS($H69="MW",0,$D69=$D$132,('DR_Contracted Energy'!T67/'DR_Contracted Energy'!T$130)*T$132,'Reduced Energy Gen_UE'!$D69='Reduced Energy Gen_UE'!$D$133,('DR_Contracted Energy'!T67/'DR_Contracted Energy'!T$131)*T$133),0)</f>
        <v>0</v>
      </c>
      <c r="U69" s="166" cm="1">
        <f t="array" ref="U69">IFERROR(_xlfn.IFS($H69="MW",0,$D69=$D$132,('DR_Contracted Energy'!U67/'DR_Contracted Energy'!U$130)*U$132,'Reduced Energy Gen_UE'!$D69='Reduced Energy Gen_UE'!$D$133,('DR_Contracted Energy'!U67/'DR_Contracted Energy'!U$131)*U$133),0)</f>
        <v>0</v>
      </c>
      <c r="V69" s="166" cm="1">
        <f t="array" ref="V69">IFERROR(_xlfn.IFS($H69="MW",0,$D69=$D$132,('DR_Contracted Energy'!V67/'DR_Contracted Energy'!V$130)*V$132,'Reduced Energy Gen_UE'!$D69='Reduced Energy Gen_UE'!$D$133,('DR_Contracted Energy'!V67/'DR_Contracted Energy'!V$131)*V$133),0)</f>
        <v>0</v>
      </c>
      <c r="W69" s="166" cm="1">
        <f t="array" ref="W69">IFERROR(_xlfn.IFS($H69="MW",0,$D69=$D$132,('DR_Contracted Energy'!W67/'DR_Contracted Energy'!W$130)*W$132,'Reduced Energy Gen_UE'!$D69='Reduced Energy Gen_UE'!$D$133,('DR_Contracted Energy'!W67/'DR_Contracted Energy'!W$131)*W$133),0)</f>
        <v>0</v>
      </c>
      <c r="X69" s="166" cm="1">
        <f t="array" ref="X69">IFERROR(_xlfn.IFS($H69="MW",0,$D69=$D$132,('DR_Contracted Energy'!X67/'DR_Contracted Energy'!X$130)*X$132,'Reduced Energy Gen_UE'!$D69='Reduced Energy Gen_UE'!$D$133,('DR_Contracted Energy'!X67/'DR_Contracted Energy'!X$131)*X$133),0)</f>
        <v>0</v>
      </c>
      <c r="Y69" s="166" cm="1">
        <f t="array" ref="Y69">IFERROR(_xlfn.IFS($H69="MW",0,$D69=$D$132,('DR_Contracted Energy'!Y67/'DR_Contracted Energy'!Y$130)*Y$132,'Reduced Energy Gen_UE'!$D69='Reduced Energy Gen_UE'!$D$133,('DR_Contracted Energy'!Y67/'DR_Contracted Energy'!Y$131)*Y$133),0)</f>
        <v>0</v>
      </c>
      <c r="Z69" s="166" cm="1">
        <f t="array" ref="Z69">IFERROR(_xlfn.IFS($H69="MW",0,$D69=$D$132,('DR_Contracted Energy'!Z67/'DR_Contracted Energy'!Z$130)*Z$132,'Reduced Energy Gen_UE'!$D69='Reduced Energy Gen_UE'!$D$133,('DR_Contracted Energy'!Z67/'DR_Contracted Energy'!Z$131)*Z$133),0)</f>
        <v>0</v>
      </c>
      <c r="AA69" s="166" cm="1">
        <f t="array" ref="AA69">IFERROR(_xlfn.IFS($H69="MW",0,$D69=$D$132,('DR_Contracted Energy'!AA67/'DR_Contracted Energy'!AA$130)*AA$132,'Reduced Energy Gen_UE'!$D69='Reduced Energy Gen_UE'!$D$133,('DR_Contracted Energy'!AA67/'DR_Contracted Energy'!AA$131)*AA$133),0)</f>
        <v>0</v>
      </c>
      <c r="AB69" s="166" cm="1">
        <f t="array" ref="AB69">IFERROR(_xlfn.IFS($H69="MW",0,$D69=$D$132,('DR_Contracted Energy'!AB67/'DR_Contracted Energy'!AB$130)*AB$132,'Reduced Energy Gen_UE'!$D69='Reduced Energy Gen_UE'!$D$133,('DR_Contracted Energy'!AB67/'DR_Contracted Energy'!AB$131)*AB$133),0)</f>
        <v>0</v>
      </c>
      <c r="AC69" s="166" cm="1">
        <f t="array" ref="AC69">IFERROR(_xlfn.IFS($H69="MW",0,$D69=$D$132,('DR_Contracted Energy'!AC67/'DR_Contracted Energy'!AC$130)*AC$132,'Reduced Energy Gen_UE'!$D69='Reduced Energy Gen_UE'!$D$133,('DR_Contracted Energy'!AC67/'DR_Contracted Energy'!AC$131)*AC$133),0)</f>
        <v>0</v>
      </c>
      <c r="AD69" s="166"/>
      <c r="AE69" s="16" t="str">
        <f t="shared" si="1"/>
        <v>FALSE</v>
      </c>
    </row>
    <row r="70" spans="3:31" ht="28.8" x14ac:dyDescent="0.3">
      <c r="C70" s="7">
        <f>'C. Details of Existing PSAs'!C65</f>
        <v>30</v>
      </c>
      <c r="D70" s="146" t="str">
        <f>'C. Details of Existing PSAs'!D65</f>
        <v>Distribution Utility 1 (DU1)</v>
      </c>
      <c r="E70" s="146">
        <f>'C. Details of Existing PSAs'!E65</f>
        <v>0</v>
      </c>
      <c r="F70" s="108">
        <f>'C. Details of Existing PSAs'!F65</f>
        <v>0</v>
      </c>
      <c r="G70">
        <f>'C. Details of Existing PSAs'!G65</f>
        <v>0</v>
      </c>
      <c r="H70" s="16" t="str">
        <f>'C. Details of Existing PSAs'!O65</f>
        <v>MW</v>
      </c>
      <c r="I70" s="166" cm="1">
        <f t="array" ref="I70">IFERROR(_xlfn.IFS($H70="MW",0,$D70=$D$132,('DR_Contracted Energy'!I68/'DR_Contracted Energy'!I$130)*I$132,'Reduced Energy Gen_UE'!$D70='Reduced Energy Gen_UE'!$D$133,('DR_Contracted Energy'!I68/'DR_Contracted Energy'!I$131)*I$133),0)</f>
        <v>0</v>
      </c>
      <c r="J70" s="166" cm="1">
        <f t="array" ref="J70">IFERROR(_xlfn.IFS($H70="MW",0,$D70=$D$132,('DR_Contracted Energy'!J68/'DR_Contracted Energy'!J$130)*J$132,'Reduced Energy Gen_UE'!$D70='Reduced Energy Gen_UE'!$D$133,('DR_Contracted Energy'!J68/'DR_Contracted Energy'!J$131)*J$133),0)</f>
        <v>0</v>
      </c>
      <c r="K70" s="166" cm="1">
        <f t="array" ref="K70">IFERROR(_xlfn.IFS($H70="MW",0,$D70=$D$132,('DR_Contracted Energy'!K68/'DR_Contracted Energy'!K$130)*K$132,'Reduced Energy Gen_UE'!$D70='Reduced Energy Gen_UE'!$D$133,('DR_Contracted Energy'!K68/'DR_Contracted Energy'!K$131)*K$133),0)</f>
        <v>0</v>
      </c>
      <c r="L70" s="166" cm="1">
        <f t="array" ref="L70">IFERROR(_xlfn.IFS($H70="MW",0,$D70=$D$132,('DR_Contracted Energy'!L68/'DR_Contracted Energy'!L$130)*L$132,'Reduced Energy Gen_UE'!$D70='Reduced Energy Gen_UE'!$D$133,('DR_Contracted Energy'!L68/'DR_Contracted Energy'!L$131)*L$133),0)</f>
        <v>0</v>
      </c>
      <c r="M70" s="166" cm="1">
        <f t="array" ref="M70">IFERROR(_xlfn.IFS($H70="MW",0,$D70=$D$132,('DR_Contracted Energy'!M68/'DR_Contracted Energy'!M$130)*M$132,'Reduced Energy Gen_UE'!$D70='Reduced Energy Gen_UE'!$D$133,('DR_Contracted Energy'!M68/'DR_Contracted Energy'!M$131)*M$133),0)</f>
        <v>0</v>
      </c>
      <c r="N70" s="166" cm="1">
        <f t="array" ref="N70">IFERROR(_xlfn.IFS($H70="MW",0,$D70=$D$132,('DR_Contracted Energy'!N68/'DR_Contracted Energy'!N$130)*N$132,'Reduced Energy Gen_UE'!$D70='Reduced Energy Gen_UE'!$D$133,('DR_Contracted Energy'!N68/'DR_Contracted Energy'!N$131)*N$133),0)</f>
        <v>0</v>
      </c>
      <c r="O70" s="166" cm="1">
        <f t="array" ref="O70">IFERROR(_xlfn.IFS($H70="MW",0,$D70=$D$132,('DR_Contracted Energy'!O68/'DR_Contracted Energy'!O$130)*O$132,'Reduced Energy Gen_UE'!$D70='Reduced Energy Gen_UE'!$D$133,('DR_Contracted Energy'!O68/'DR_Contracted Energy'!O$131)*O$133),0)</f>
        <v>0</v>
      </c>
      <c r="P70" s="166" cm="1">
        <f t="array" ref="P70">IFERROR(_xlfn.IFS($H70="MW",0,$D70=$D$132,('DR_Contracted Energy'!P68/'DR_Contracted Energy'!P$130)*P$132,'Reduced Energy Gen_UE'!$D70='Reduced Energy Gen_UE'!$D$133,('DR_Contracted Energy'!P68/'DR_Contracted Energy'!P$131)*P$133),0)</f>
        <v>0</v>
      </c>
      <c r="Q70" s="166" cm="1">
        <f t="array" ref="Q70">IFERROR(_xlfn.IFS($H70="MW",0,$D70=$D$132,('DR_Contracted Energy'!Q68/'DR_Contracted Energy'!Q$130)*Q$132,'Reduced Energy Gen_UE'!$D70='Reduced Energy Gen_UE'!$D$133,('DR_Contracted Energy'!Q68/'DR_Contracted Energy'!Q$131)*Q$133),0)</f>
        <v>0</v>
      </c>
      <c r="R70" s="166" cm="1">
        <f t="array" ref="R70">IFERROR(_xlfn.IFS($H70="MW",0,$D70=$D$132,('DR_Contracted Energy'!R68/'DR_Contracted Energy'!R$130)*R$132,'Reduced Energy Gen_UE'!$D70='Reduced Energy Gen_UE'!$D$133,('DR_Contracted Energy'!R68/'DR_Contracted Energy'!R$131)*R$133),0)</f>
        <v>0</v>
      </c>
      <c r="S70" s="166" cm="1">
        <f t="array" ref="S70">IFERROR(_xlfn.IFS($H70="MW",0,$D70=$D$132,('DR_Contracted Energy'!S68/'DR_Contracted Energy'!S$130)*S$132,'Reduced Energy Gen_UE'!$D70='Reduced Energy Gen_UE'!$D$133,('DR_Contracted Energy'!S68/'DR_Contracted Energy'!S$131)*S$133),0)</f>
        <v>0</v>
      </c>
      <c r="T70" s="166" cm="1">
        <f t="array" ref="T70">IFERROR(_xlfn.IFS($H70="MW",0,$D70=$D$132,('DR_Contracted Energy'!T68/'DR_Contracted Energy'!T$130)*T$132,'Reduced Energy Gen_UE'!$D70='Reduced Energy Gen_UE'!$D$133,('DR_Contracted Energy'!T68/'DR_Contracted Energy'!T$131)*T$133),0)</f>
        <v>0</v>
      </c>
      <c r="U70" s="166" cm="1">
        <f t="array" ref="U70">IFERROR(_xlfn.IFS($H70="MW",0,$D70=$D$132,('DR_Contracted Energy'!U68/'DR_Contracted Energy'!U$130)*U$132,'Reduced Energy Gen_UE'!$D70='Reduced Energy Gen_UE'!$D$133,('DR_Contracted Energy'!U68/'DR_Contracted Energy'!U$131)*U$133),0)</f>
        <v>0</v>
      </c>
      <c r="V70" s="166" cm="1">
        <f t="array" ref="V70">IFERROR(_xlfn.IFS($H70="MW",0,$D70=$D$132,('DR_Contracted Energy'!V68/'DR_Contracted Energy'!V$130)*V$132,'Reduced Energy Gen_UE'!$D70='Reduced Energy Gen_UE'!$D$133,('DR_Contracted Energy'!V68/'DR_Contracted Energy'!V$131)*V$133),0)</f>
        <v>0</v>
      </c>
      <c r="W70" s="166" cm="1">
        <f t="array" ref="W70">IFERROR(_xlfn.IFS($H70="MW",0,$D70=$D$132,('DR_Contracted Energy'!W68/'DR_Contracted Energy'!W$130)*W$132,'Reduced Energy Gen_UE'!$D70='Reduced Energy Gen_UE'!$D$133,('DR_Contracted Energy'!W68/'DR_Contracted Energy'!W$131)*W$133),0)</f>
        <v>0</v>
      </c>
      <c r="X70" s="166" cm="1">
        <f t="array" ref="X70">IFERROR(_xlfn.IFS($H70="MW",0,$D70=$D$132,('DR_Contracted Energy'!X68/'DR_Contracted Energy'!X$130)*X$132,'Reduced Energy Gen_UE'!$D70='Reduced Energy Gen_UE'!$D$133,('DR_Contracted Energy'!X68/'DR_Contracted Energy'!X$131)*X$133),0)</f>
        <v>0</v>
      </c>
      <c r="Y70" s="166" cm="1">
        <f t="array" ref="Y70">IFERROR(_xlfn.IFS($H70="MW",0,$D70=$D$132,('DR_Contracted Energy'!Y68/'DR_Contracted Energy'!Y$130)*Y$132,'Reduced Energy Gen_UE'!$D70='Reduced Energy Gen_UE'!$D$133,('DR_Contracted Energy'!Y68/'DR_Contracted Energy'!Y$131)*Y$133),0)</f>
        <v>0</v>
      </c>
      <c r="Z70" s="166" cm="1">
        <f t="array" ref="Z70">IFERROR(_xlfn.IFS($H70="MW",0,$D70=$D$132,('DR_Contracted Energy'!Z68/'DR_Contracted Energy'!Z$130)*Z$132,'Reduced Energy Gen_UE'!$D70='Reduced Energy Gen_UE'!$D$133,('DR_Contracted Energy'!Z68/'DR_Contracted Energy'!Z$131)*Z$133),0)</f>
        <v>0</v>
      </c>
      <c r="AA70" s="166" cm="1">
        <f t="array" ref="AA70">IFERROR(_xlfn.IFS($H70="MW",0,$D70=$D$132,('DR_Contracted Energy'!AA68/'DR_Contracted Energy'!AA$130)*AA$132,'Reduced Energy Gen_UE'!$D70='Reduced Energy Gen_UE'!$D$133,('DR_Contracted Energy'!AA68/'DR_Contracted Energy'!AA$131)*AA$133),0)</f>
        <v>0</v>
      </c>
      <c r="AB70" s="166" cm="1">
        <f t="array" ref="AB70">IFERROR(_xlfn.IFS($H70="MW",0,$D70=$D$132,('DR_Contracted Energy'!AB68/'DR_Contracted Energy'!AB$130)*AB$132,'Reduced Energy Gen_UE'!$D70='Reduced Energy Gen_UE'!$D$133,('DR_Contracted Energy'!AB68/'DR_Contracted Energy'!AB$131)*AB$133),0)</f>
        <v>0</v>
      </c>
      <c r="AC70" s="166" cm="1">
        <f t="array" ref="AC70">IFERROR(_xlfn.IFS($H70="MW",0,$D70=$D$132,('DR_Contracted Energy'!AC68/'DR_Contracted Energy'!AC$130)*AC$132,'Reduced Energy Gen_UE'!$D70='Reduced Energy Gen_UE'!$D$133,('DR_Contracted Energy'!AC68/'DR_Contracted Energy'!AC$131)*AC$133),0)</f>
        <v>0</v>
      </c>
      <c r="AD70" s="166"/>
      <c r="AE70" s="16" t="str">
        <f t="shared" si="1"/>
        <v>FALSE</v>
      </c>
    </row>
    <row r="71" spans="3:31" ht="28.8" x14ac:dyDescent="0.3">
      <c r="C71" s="7">
        <f t="shared" ref="C71:G71" si="30">C70</f>
        <v>30</v>
      </c>
      <c r="D71" s="146" t="str">
        <f t="shared" si="30"/>
        <v>Distribution Utility 1 (DU1)</v>
      </c>
      <c r="E71" s="146">
        <f t="shared" si="30"/>
        <v>0</v>
      </c>
      <c r="F71" s="108">
        <f t="shared" si="30"/>
        <v>0</v>
      </c>
      <c r="G71">
        <f t="shared" si="30"/>
        <v>0</v>
      </c>
      <c r="H71" s="16" t="str">
        <f>'C. Details of Existing PSAs'!O66</f>
        <v>MWh</v>
      </c>
      <c r="I71" s="166" cm="1">
        <f t="array" ref="I71">IFERROR(_xlfn.IFS($H71="MW",0,$D71=$D$132,('DR_Contracted Energy'!I69/'DR_Contracted Energy'!I$130)*I$132,'Reduced Energy Gen_UE'!$D71='Reduced Energy Gen_UE'!$D$133,('DR_Contracted Energy'!I69/'DR_Contracted Energy'!I$131)*I$133),0)</f>
        <v>0</v>
      </c>
      <c r="J71" s="166" cm="1">
        <f t="array" ref="J71">IFERROR(_xlfn.IFS($H71="MW",0,$D71=$D$132,('DR_Contracted Energy'!J69/'DR_Contracted Energy'!J$130)*J$132,'Reduced Energy Gen_UE'!$D71='Reduced Energy Gen_UE'!$D$133,('DR_Contracted Energy'!J69/'DR_Contracted Energy'!J$131)*J$133),0)</f>
        <v>0</v>
      </c>
      <c r="K71" s="166" cm="1">
        <f t="array" ref="K71">IFERROR(_xlfn.IFS($H71="MW",0,$D71=$D$132,('DR_Contracted Energy'!K69/'DR_Contracted Energy'!K$130)*K$132,'Reduced Energy Gen_UE'!$D71='Reduced Energy Gen_UE'!$D$133,('DR_Contracted Energy'!K69/'DR_Contracted Energy'!K$131)*K$133),0)</f>
        <v>0</v>
      </c>
      <c r="L71" s="166" cm="1">
        <f t="array" ref="L71">IFERROR(_xlfn.IFS($H71="MW",0,$D71=$D$132,('DR_Contracted Energy'!L69/'DR_Contracted Energy'!L$130)*L$132,'Reduced Energy Gen_UE'!$D71='Reduced Energy Gen_UE'!$D$133,('DR_Contracted Energy'!L69/'DR_Contracted Energy'!L$131)*L$133),0)</f>
        <v>0</v>
      </c>
      <c r="M71" s="166" cm="1">
        <f t="array" ref="M71">IFERROR(_xlfn.IFS($H71="MW",0,$D71=$D$132,('DR_Contracted Energy'!M69/'DR_Contracted Energy'!M$130)*M$132,'Reduced Energy Gen_UE'!$D71='Reduced Energy Gen_UE'!$D$133,('DR_Contracted Energy'!M69/'DR_Contracted Energy'!M$131)*M$133),0)</f>
        <v>0</v>
      </c>
      <c r="N71" s="166" cm="1">
        <f t="array" ref="N71">IFERROR(_xlfn.IFS($H71="MW",0,$D71=$D$132,('DR_Contracted Energy'!N69/'DR_Contracted Energy'!N$130)*N$132,'Reduced Energy Gen_UE'!$D71='Reduced Energy Gen_UE'!$D$133,('DR_Contracted Energy'!N69/'DR_Contracted Energy'!N$131)*N$133),0)</f>
        <v>0</v>
      </c>
      <c r="O71" s="166" cm="1">
        <f t="array" ref="O71">IFERROR(_xlfn.IFS($H71="MW",0,$D71=$D$132,('DR_Contracted Energy'!O69/'DR_Contracted Energy'!O$130)*O$132,'Reduced Energy Gen_UE'!$D71='Reduced Energy Gen_UE'!$D$133,('DR_Contracted Energy'!O69/'DR_Contracted Energy'!O$131)*O$133),0)</f>
        <v>0</v>
      </c>
      <c r="P71" s="166" cm="1">
        <f t="array" ref="P71">IFERROR(_xlfn.IFS($H71="MW",0,$D71=$D$132,('DR_Contracted Energy'!P69/'DR_Contracted Energy'!P$130)*P$132,'Reduced Energy Gen_UE'!$D71='Reduced Energy Gen_UE'!$D$133,('DR_Contracted Energy'!P69/'DR_Contracted Energy'!P$131)*P$133),0)</f>
        <v>0</v>
      </c>
      <c r="Q71" s="166" cm="1">
        <f t="array" ref="Q71">IFERROR(_xlfn.IFS($H71="MW",0,$D71=$D$132,('DR_Contracted Energy'!Q69/'DR_Contracted Energy'!Q$130)*Q$132,'Reduced Energy Gen_UE'!$D71='Reduced Energy Gen_UE'!$D$133,('DR_Contracted Energy'!Q69/'DR_Contracted Energy'!Q$131)*Q$133),0)</f>
        <v>0</v>
      </c>
      <c r="R71" s="166" cm="1">
        <f t="array" ref="R71">IFERROR(_xlfn.IFS($H71="MW",0,$D71=$D$132,('DR_Contracted Energy'!R69/'DR_Contracted Energy'!R$130)*R$132,'Reduced Energy Gen_UE'!$D71='Reduced Energy Gen_UE'!$D$133,('DR_Contracted Energy'!R69/'DR_Contracted Energy'!R$131)*R$133),0)</f>
        <v>0</v>
      </c>
      <c r="S71" s="166" cm="1">
        <f t="array" ref="S71">IFERROR(_xlfn.IFS($H71="MW",0,$D71=$D$132,('DR_Contracted Energy'!S69/'DR_Contracted Energy'!S$130)*S$132,'Reduced Energy Gen_UE'!$D71='Reduced Energy Gen_UE'!$D$133,('DR_Contracted Energy'!S69/'DR_Contracted Energy'!S$131)*S$133),0)</f>
        <v>0</v>
      </c>
      <c r="T71" s="166" cm="1">
        <f t="array" ref="T71">IFERROR(_xlfn.IFS($H71="MW",0,$D71=$D$132,('DR_Contracted Energy'!T69/'DR_Contracted Energy'!T$130)*T$132,'Reduced Energy Gen_UE'!$D71='Reduced Energy Gen_UE'!$D$133,('DR_Contracted Energy'!T69/'DR_Contracted Energy'!T$131)*T$133),0)</f>
        <v>0</v>
      </c>
      <c r="U71" s="166" cm="1">
        <f t="array" ref="U71">IFERROR(_xlfn.IFS($H71="MW",0,$D71=$D$132,('DR_Contracted Energy'!U69/'DR_Contracted Energy'!U$130)*U$132,'Reduced Energy Gen_UE'!$D71='Reduced Energy Gen_UE'!$D$133,('DR_Contracted Energy'!U69/'DR_Contracted Energy'!U$131)*U$133),0)</f>
        <v>0</v>
      </c>
      <c r="V71" s="166" cm="1">
        <f t="array" ref="V71">IFERROR(_xlfn.IFS($H71="MW",0,$D71=$D$132,('DR_Contracted Energy'!V69/'DR_Contracted Energy'!V$130)*V$132,'Reduced Energy Gen_UE'!$D71='Reduced Energy Gen_UE'!$D$133,('DR_Contracted Energy'!V69/'DR_Contracted Energy'!V$131)*V$133),0)</f>
        <v>0</v>
      </c>
      <c r="W71" s="166" cm="1">
        <f t="array" ref="W71">IFERROR(_xlfn.IFS($H71="MW",0,$D71=$D$132,('DR_Contracted Energy'!W69/'DR_Contracted Energy'!W$130)*W$132,'Reduced Energy Gen_UE'!$D71='Reduced Energy Gen_UE'!$D$133,('DR_Contracted Energy'!W69/'DR_Contracted Energy'!W$131)*W$133),0)</f>
        <v>0</v>
      </c>
      <c r="X71" s="166" cm="1">
        <f t="array" ref="X71">IFERROR(_xlfn.IFS($H71="MW",0,$D71=$D$132,('DR_Contracted Energy'!X69/'DR_Contracted Energy'!X$130)*X$132,'Reduced Energy Gen_UE'!$D71='Reduced Energy Gen_UE'!$D$133,('DR_Contracted Energy'!X69/'DR_Contracted Energy'!X$131)*X$133),0)</f>
        <v>0</v>
      </c>
      <c r="Y71" s="166" cm="1">
        <f t="array" ref="Y71">IFERROR(_xlfn.IFS($H71="MW",0,$D71=$D$132,('DR_Contracted Energy'!Y69/'DR_Contracted Energy'!Y$130)*Y$132,'Reduced Energy Gen_UE'!$D71='Reduced Energy Gen_UE'!$D$133,('DR_Contracted Energy'!Y69/'DR_Contracted Energy'!Y$131)*Y$133),0)</f>
        <v>0</v>
      </c>
      <c r="Z71" s="166" cm="1">
        <f t="array" ref="Z71">IFERROR(_xlfn.IFS($H71="MW",0,$D71=$D$132,('DR_Contracted Energy'!Z69/'DR_Contracted Energy'!Z$130)*Z$132,'Reduced Energy Gen_UE'!$D71='Reduced Energy Gen_UE'!$D$133,('DR_Contracted Energy'!Z69/'DR_Contracted Energy'!Z$131)*Z$133),0)</f>
        <v>0</v>
      </c>
      <c r="AA71" s="166" cm="1">
        <f t="array" ref="AA71">IFERROR(_xlfn.IFS($H71="MW",0,$D71=$D$132,('DR_Contracted Energy'!AA69/'DR_Contracted Energy'!AA$130)*AA$132,'Reduced Energy Gen_UE'!$D71='Reduced Energy Gen_UE'!$D$133,('DR_Contracted Energy'!AA69/'DR_Contracted Energy'!AA$131)*AA$133),0)</f>
        <v>0</v>
      </c>
      <c r="AB71" s="166" cm="1">
        <f t="array" ref="AB71">IFERROR(_xlfn.IFS($H71="MW",0,$D71=$D$132,('DR_Contracted Energy'!AB69/'DR_Contracted Energy'!AB$130)*AB$132,'Reduced Energy Gen_UE'!$D71='Reduced Energy Gen_UE'!$D$133,('DR_Contracted Energy'!AB69/'DR_Contracted Energy'!AB$131)*AB$133),0)</f>
        <v>0</v>
      </c>
      <c r="AC71" s="166" cm="1">
        <f t="array" ref="AC71">IFERROR(_xlfn.IFS($H71="MW",0,$D71=$D$132,('DR_Contracted Energy'!AC69/'DR_Contracted Energy'!AC$130)*AC$132,'Reduced Energy Gen_UE'!$D71='Reduced Energy Gen_UE'!$D$133,('DR_Contracted Energy'!AC69/'DR_Contracted Energy'!AC$131)*AC$133),0)</f>
        <v>0</v>
      </c>
      <c r="AD71" s="166"/>
      <c r="AE71" s="16" t="str">
        <f t="shared" si="1"/>
        <v>FALSE</v>
      </c>
    </row>
    <row r="72" spans="3:31" ht="28.8" x14ac:dyDescent="0.3">
      <c r="C72" s="7">
        <f>'C. Details of Existing PSAs'!C67</f>
        <v>31</v>
      </c>
      <c r="D72" s="146" t="str">
        <f>'C. Details of Existing PSAs'!D67</f>
        <v>Distribution Utility 2 (DU2)</v>
      </c>
      <c r="E72" s="146">
        <f>'C. Details of Existing PSAs'!E67</f>
        <v>0</v>
      </c>
      <c r="F72" s="108">
        <f>'C. Details of Existing PSAs'!F67</f>
        <v>0</v>
      </c>
      <c r="G72">
        <f>'C. Details of Existing PSAs'!G67</f>
        <v>0</v>
      </c>
      <c r="H72" s="16" t="str">
        <f>'C. Details of Existing PSAs'!O67</f>
        <v>MW</v>
      </c>
      <c r="I72" s="166" cm="1">
        <f t="array" ref="I72">IFERROR(_xlfn.IFS($H72="MW",0,$D72=$D$132,('DR_Contracted Energy'!I70/'DR_Contracted Energy'!I$130)*I$132,'Reduced Energy Gen_UE'!$D72='Reduced Energy Gen_UE'!$D$133,('DR_Contracted Energy'!I70/'DR_Contracted Energy'!I$131)*I$133),0)</f>
        <v>0</v>
      </c>
      <c r="J72" s="166" cm="1">
        <f t="array" ref="J72">IFERROR(_xlfn.IFS($H72="MW",0,$D72=$D$132,('DR_Contracted Energy'!J70/'DR_Contracted Energy'!J$130)*J$132,'Reduced Energy Gen_UE'!$D72='Reduced Energy Gen_UE'!$D$133,('DR_Contracted Energy'!J70/'DR_Contracted Energy'!J$131)*J$133),0)</f>
        <v>0</v>
      </c>
      <c r="K72" s="166" cm="1">
        <f t="array" ref="K72">IFERROR(_xlfn.IFS($H72="MW",0,$D72=$D$132,('DR_Contracted Energy'!K70/'DR_Contracted Energy'!K$130)*K$132,'Reduced Energy Gen_UE'!$D72='Reduced Energy Gen_UE'!$D$133,('DR_Contracted Energy'!K70/'DR_Contracted Energy'!K$131)*K$133),0)</f>
        <v>0</v>
      </c>
      <c r="L72" s="166" cm="1">
        <f t="array" ref="L72">IFERROR(_xlfn.IFS($H72="MW",0,$D72=$D$132,('DR_Contracted Energy'!L70/'DR_Contracted Energy'!L$130)*L$132,'Reduced Energy Gen_UE'!$D72='Reduced Energy Gen_UE'!$D$133,('DR_Contracted Energy'!L70/'DR_Contracted Energy'!L$131)*L$133),0)</f>
        <v>0</v>
      </c>
      <c r="M72" s="166" cm="1">
        <f t="array" ref="M72">IFERROR(_xlfn.IFS($H72="MW",0,$D72=$D$132,('DR_Contracted Energy'!M70/'DR_Contracted Energy'!M$130)*M$132,'Reduced Energy Gen_UE'!$D72='Reduced Energy Gen_UE'!$D$133,('DR_Contracted Energy'!M70/'DR_Contracted Energy'!M$131)*M$133),0)</f>
        <v>0</v>
      </c>
      <c r="N72" s="166" cm="1">
        <f t="array" ref="N72">IFERROR(_xlfn.IFS($H72="MW",0,$D72=$D$132,('DR_Contracted Energy'!N70/'DR_Contracted Energy'!N$130)*N$132,'Reduced Energy Gen_UE'!$D72='Reduced Energy Gen_UE'!$D$133,('DR_Contracted Energy'!N70/'DR_Contracted Energy'!N$131)*N$133),0)</f>
        <v>0</v>
      </c>
      <c r="O72" s="166" cm="1">
        <f t="array" ref="O72">IFERROR(_xlfn.IFS($H72="MW",0,$D72=$D$132,('DR_Contracted Energy'!O70/'DR_Contracted Energy'!O$130)*O$132,'Reduced Energy Gen_UE'!$D72='Reduced Energy Gen_UE'!$D$133,('DR_Contracted Energy'!O70/'DR_Contracted Energy'!O$131)*O$133),0)</f>
        <v>0</v>
      </c>
      <c r="P72" s="166" cm="1">
        <f t="array" ref="P72">IFERROR(_xlfn.IFS($H72="MW",0,$D72=$D$132,('DR_Contracted Energy'!P70/'DR_Contracted Energy'!P$130)*P$132,'Reduced Energy Gen_UE'!$D72='Reduced Energy Gen_UE'!$D$133,('DR_Contracted Energy'!P70/'DR_Contracted Energy'!P$131)*P$133),0)</f>
        <v>0</v>
      </c>
      <c r="Q72" s="166" cm="1">
        <f t="array" ref="Q72">IFERROR(_xlfn.IFS($H72="MW",0,$D72=$D$132,('DR_Contracted Energy'!Q70/'DR_Contracted Energy'!Q$130)*Q$132,'Reduced Energy Gen_UE'!$D72='Reduced Energy Gen_UE'!$D$133,('DR_Contracted Energy'!Q70/'DR_Contracted Energy'!Q$131)*Q$133),0)</f>
        <v>0</v>
      </c>
      <c r="R72" s="166" cm="1">
        <f t="array" ref="R72">IFERROR(_xlfn.IFS($H72="MW",0,$D72=$D$132,('DR_Contracted Energy'!R70/'DR_Contracted Energy'!R$130)*R$132,'Reduced Energy Gen_UE'!$D72='Reduced Energy Gen_UE'!$D$133,('DR_Contracted Energy'!R70/'DR_Contracted Energy'!R$131)*R$133),0)</f>
        <v>0</v>
      </c>
      <c r="S72" s="166" cm="1">
        <f t="array" ref="S72">IFERROR(_xlfn.IFS($H72="MW",0,$D72=$D$132,('DR_Contracted Energy'!S70/'DR_Contracted Energy'!S$130)*S$132,'Reduced Energy Gen_UE'!$D72='Reduced Energy Gen_UE'!$D$133,('DR_Contracted Energy'!S70/'DR_Contracted Energy'!S$131)*S$133),0)</f>
        <v>0</v>
      </c>
      <c r="T72" s="166" cm="1">
        <f t="array" ref="T72">IFERROR(_xlfn.IFS($H72="MW",0,$D72=$D$132,('DR_Contracted Energy'!T70/'DR_Contracted Energy'!T$130)*T$132,'Reduced Energy Gen_UE'!$D72='Reduced Energy Gen_UE'!$D$133,('DR_Contracted Energy'!T70/'DR_Contracted Energy'!T$131)*T$133),0)</f>
        <v>0</v>
      </c>
      <c r="U72" s="166" cm="1">
        <f t="array" ref="U72">IFERROR(_xlfn.IFS($H72="MW",0,$D72=$D$132,('DR_Contracted Energy'!U70/'DR_Contracted Energy'!U$130)*U$132,'Reduced Energy Gen_UE'!$D72='Reduced Energy Gen_UE'!$D$133,('DR_Contracted Energy'!U70/'DR_Contracted Energy'!U$131)*U$133),0)</f>
        <v>0</v>
      </c>
      <c r="V72" s="166" cm="1">
        <f t="array" ref="V72">IFERROR(_xlfn.IFS($H72="MW",0,$D72=$D$132,('DR_Contracted Energy'!V70/'DR_Contracted Energy'!V$130)*V$132,'Reduced Energy Gen_UE'!$D72='Reduced Energy Gen_UE'!$D$133,('DR_Contracted Energy'!V70/'DR_Contracted Energy'!V$131)*V$133),0)</f>
        <v>0</v>
      </c>
      <c r="W72" s="166" cm="1">
        <f t="array" ref="W72">IFERROR(_xlfn.IFS($H72="MW",0,$D72=$D$132,('DR_Contracted Energy'!W70/'DR_Contracted Energy'!W$130)*W$132,'Reduced Energy Gen_UE'!$D72='Reduced Energy Gen_UE'!$D$133,('DR_Contracted Energy'!W70/'DR_Contracted Energy'!W$131)*W$133),0)</f>
        <v>0</v>
      </c>
      <c r="X72" s="166" cm="1">
        <f t="array" ref="X72">IFERROR(_xlfn.IFS($H72="MW",0,$D72=$D$132,('DR_Contracted Energy'!X70/'DR_Contracted Energy'!X$130)*X$132,'Reduced Energy Gen_UE'!$D72='Reduced Energy Gen_UE'!$D$133,('DR_Contracted Energy'!X70/'DR_Contracted Energy'!X$131)*X$133),0)</f>
        <v>0</v>
      </c>
      <c r="Y72" s="166" cm="1">
        <f t="array" ref="Y72">IFERROR(_xlfn.IFS($H72="MW",0,$D72=$D$132,('DR_Contracted Energy'!Y70/'DR_Contracted Energy'!Y$130)*Y$132,'Reduced Energy Gen_UE'!$D72='Reduced Energy Gen_UE'!$D$133,('DR_Contracted Energy'!Y70/'DR_Contracted Energy'!Y$131)*Y$133),0)</f>
        <v>0</v>
      </c>
      <c r="Z72" s="166" cm="1">
        <f t="array" ref="Z72">IFERROR(_xlfn.IFS($H72="MW",0,$D72=$D$132,('DR_Contracted Energy'!Z70/'DR_Contracted Energy'!Z$130)*Z$132,'Reduced Energy Gen_UE'!$D72='Reduced Energy Gen_UE'!$D$133,('DR_Contracted Energy'!Z70/'DR_Contracted Energy'!Z$131)*Z$133),0)</f>
        <v>0</v>
      </c>
      <c r="AA72" s="166" cm="1">
        <f t="array" ref="AA72">IFERROR(_xlfn.IFS($H72="MW",0,$D72=$D$132,('DR_Contracted Energy'!AA70/'DR_Contracted Energy'!AA$130)*AA$132,'Reduced Energy Gen_UE'!$D72='Reduced Energy Gen_UE'!$D$133,('DR_Contracted Energy'!AA70/'DR_Contracted Energy'!AA$131)*AA$133),0)</f>
        <v>0</v>
      </c>
      <c r="AB72" s="166" cm="1">
        <f t="array" ref="AB72">IFERROR(_xlfn.IFS($H72="MW",0,$D72=$D$132,('DR_Contracted Energy'!AB70/'DR_Contracted Energy'!AB$130)*AB$132,'Reduced Energy Gen_UE'!$D72='Reduced Energy Gen_UE'!$D$133,('DR_Contracted Energy'!AB70/'DR_Contracted Energy'!AB$131)*AB$133),0)</f>
        <v>0</v>
      </c>
      <c r="AC72" s="166" cm="1">
        <f t="array" ref="AC72">IFERROR(_xlfn.IFS($H72="MW",0,$D72=$D$132,('DR_Contracted Energy'!AC70/'DR_Contracted Energy'!AC$130)*AC$132,'Reduced Energy Gen_UE'!$D72='Reduced Energy Gen_UE'!$D$133,('DR_Contracted Energy'!AC70/'DR_Contracted Energy'!AC$131)*AC$133),0)</f>
        <v>0</v>
      </c>
      <c r="AD72" s="166"/>
      <c r="AE72" s="16" t="str">
        <f t="shared" si="1"/>
        <v>FALSE</v>
      </c>
    </row>
    <row r="73" spans="3:31" ht="28.8" x14ac:dyDescent="0.3">
      <c r="C73" s="7">
        <f t="shared" ref="C73:G73" si="31">C72</f>
        <v>31</v>
      </c>
      <c r="D73" s="146" t="str">
        <f t="shared" si="31"/>
        <v>Distribution Utility 2 (DU2)</v>
      </c>
      <c r="E73" s="146">
        <f t="shared" si="31"/>
        <v>0</v>
      </c>
      <c r="F73" s="108">
        <f t="shared" si="31"/>
        <v>0</v>
      </c>
      <c r="G73">
        <f t="shared" si="31"/>
        <v>0</v>
      </c>
      <c r="H73" s="16" t="str">
        <f>'C. Details of Existing PSAs'!O68</f>
        <v>MWh</v>
      </c>
      <c r="I73" s="166" cm="1">
        <f t="array" ref="I73">IFERROR(_xlfn.IFS($H73="MW",0,$D73=$D$132,('DR_Contracted Energy'!I71/'DR_Contracted Energy'!I$130)*I$132,'Reduced Energy Gen_UE'!$D73='Reduced Energy Gen_UE'!$D$133,('DR_Contracted Energy'!I71/'DR_Contracted Energy'!I$131)*I$133),0)</f>
        <v>0</v>
      </c>
      <c r="J73" s="166" cm="1">
        <f t="array" ref="J73">IFERROR(_xlfn.IFS($H73="MW",0,$D73=$D$132,('DR_Contracted Energy'!J71/'DR_Contracted Energy'!J$130)*J$132,'Reduced Energy Gen_UE'!$D73='Reduced Energy Gen_UE'!$D$133,('DR_Contracted Energy'!J71/'DR_Contracted Energy'!J$131)*J$133),0)</f>
        <v>0</v>
      </c>
      <c r="K73" s="166" cm="1">
        <f t="array" ref="K73">IFERROR(_xlfn.IFS($H73="MW",0,$D73=$D$132,('DR_Contracted Energy'!K71/'DR_Contracted Energy'!K$130)*K$132,'Reduced Energy Gen_UE'!$D73='Reduced Energy Gen_UE'!$D$133,('DR_Contracted Energy'!K71/'DR_Contracted Energy'!K$131)*K$133),0)</f>
        <v>0</v>
      </c>
      <c r="L73" s="166" cm="1">
        <f t="array" ref="L73">IFERROR(_xlfn.IFS($H73="MW",0,$D73=$D$132,('DR_Contracted Energy'!L71/'DR_Contracted Energy'!L$130)*L$132,'Reduced Energy Gen_UE'!$D73='Reduced Energy Gen_UE'!$D$133,('DR_Contracted Energy'!L71/'DR_Contracted Energy'!L$131)*L$133),0)</f>
        <v>0</v>
      </c>
      <c r="M73" s="166" cm="1">
        <f t="array" ref="M73">IFERROR(_xlfn.IFS($H73="MW",0,$D73=$D$132,('DR_Contracted Energy'!M71/'DR_Contracted Energy'!M$130)*M$132,'Reduced Energy Gen_UE'!$D73='Reduced Energy Gen_UE'!$D$133,('DR_Contracted Energy'!M71/'DR_Contracted Energy'!M$131)*M$133),0)</f>
        <v>0</v>
      </c>
      <c r="N73" s="166" cm="1">
        <f t="array" ref="N73">IFERROR(_xlfn.IFS($H73="MW",0,$D73=$D$132,('DR_Contracted Energy'!N71/'DR_Contracted Energy'!N$130)*N$132,'Reduced Energy Gen_UE'!$D73='Reduced Energy Gen_UE'!$D$133,('DR_Contracted Energy'!N71/'DR_Contracted Energy'!N$131)*N$133),0)</f>
        <v>0</v>
      </c>
      <c r="O73" s="166" cm="1">
        <f t="array" ref="O73">IFERROR(_xlfn.IFS($H73="MW",0,$D73=$D$132,('DR_Contracted Energy'!O71/'DR_Contracted Energy'!O$130)*O$132,'Reduced Energy Gen_UE'!$D73='Reduced Energy Gen_UE'!$D$133,('DR_Contracted Energy'!O71/'DR_Contracted Energy'!O$131)*O$133),0)</f>
        <v>0</v>
      </c>
      <c r="P73" s="166" cm="1">
        <f t="array" ref="P73">IFERROR(_xlfn.IFS($H73="MW",0,$D73=$D$132,('DR_Contracted Energy'!P71/'DR_Contracted Energy'!P$130)*P$132,'Reduced Energy Gen_UE'!$D73='Reduced Energy Gen_UE'!$D$133,('DR_Contracted Energy'!P71/'DR_Contracted Energy'!P$131)*P$133),0)</f>
        <v>0</v>
      </c>
      <c r="Q73" s="166" cm="1">
        <f t="array" ref="Q73">IFERROR(_xlfn.IFS($H73="MW",0,$D73=$D$132,('DR_Contracted Energy'!Q71/'DR_Contracted Energy'!Q$130)*Q$132,'Reduced Energy Gen_UE'!$D73='Reduced Energy Gen_UE'!$D$133,('DR_Contracted Energy'!Q71/'DR_Contracted Energy'!Q$131)*Q$133),0)</f>
        <v>0</v>
      </c>
      <c r="R73" s="166" cm="1">
        <f t="array" ref="R73">IFERROR(_xlfn.IFS($H73="MW",0,$D73=$D$132,('DR_Contracted Energy'!R71/'DR_Contracted Energy'!R$130)*R$132,'Reduced Energy Gen_UE'!$D73='Reduced Energy Gen_UE'!$D$133,('DR_Contracted Energy'!R71/'DR_Contracted Energy'!R$131)*R$133),0)</f>
        <v>0</v>
      </c>
      <c r="S73" s="166" cm="1">
        <f t="array" ref="S73">IFERROR(_xlfn.IFS($H73="MW",0,$D73=$D$132,('DR_Contracted Energy'!S71/'DR_Contracted Energy'!S$130)*S$132,'Reduced Energy Gen_UE'!$D73='Reduced Energy Gen_UE'!$D$133,('DR_Contracted Energy'!S71/'DR_Contracted Energy'!S$131)*S$133),0)</f>
        <v>0</v>
      </c>
      <c r="T73" s="166" cm="1">
        <f t="array" ref="T73">IFERROR(_xlfn.IFS($H73="MW",0,$D73=$D$132,('DR_Contracted Energy'!T71/'DR_Contracted Energy'!T$130)*T$132,'Reduced Energy Gen_UE'!$D73='Reduced Energy Gen_UE'!$D$133,('DR_Contracted Energy'!T71/'DR_Contracted Energy'!T$131)*T$133),0)</f>
        <v>0</v>
      </c>
      <c r="U73" s="166" cm="1">
        <f t="array" ref="U73">IFERROR(_xlfn.IFS($H73="MW",0,$D73=$D$132,('DR_Contracted Energy'!U71/'DR_Contracted Energy'!U$130)*U$132,'Reduced Energy Gen_UE'!$D73='Reduced Energy Gen_UE'!$D$133,('DR_Contracted Energy'!U71/'DR_Contracted Energy'!U$131)*U$133),0)</f>
        <v>0</v>
      </c>
      <c r="V73" s="166" cm="1">
        <f t="array" ref="V73">IFERROR(_xlfn.IFS($H73="MW",0,$D73=$D$132,('DR_Contracted Energy'!V71/'DR_Contracted Energy'!V$130)*V$132,'Reduced Energy Gen_UE'!$D73='Reduced Energy Gen_UE'!$D$133,('DR_Contracted Energy'!V71/'DR_Contracted Energy'!V$131)*V$133),0)</f>
        <v>0</v>
      </c>
      <c r="W73" s="166" cm="1">
        <f t="array" ref="W73">IFERROR(_xlfn.IFS($H73="MW",0,$D73=$D$132,('DR_Contracted Energy'!W71/'DR_Contracted Energy'!W$130)*W$132,'Reduced Energy Gen_UE'!$D73='Reduced Energy Gen_UE'!$D$133,('DR_Contracted Energy'!W71/'DR_Contracted Energy'!W$131)*W$133),0)</f>
        <v>0</v>
      </c>
      <c r="X73" s="166" cm="1">
        <f t="array" ref="X73">IFERROR(_xlfn.IFS($H73="MW",0,$D73=$D$132,('DR_Contracted Energy'!X71/'DR_Contracted Energy'!X$130)*X$132,'Reduced Energy Gen_UE'!$D73='Reduced Energy Gen_UE'!$D$133,('DR_Contracted Energy'!X71/'DR_Contracted Energy'!X$131)*X$133),0)</f>
        <v>0</v>
      </c>
      <c r="Y73" s="166" cm="1">
        <f t="array" ref="Y73">IFERROR(_xlfn.IFS($H73="MW",0,$D73=$D$132,('DR_Contracted Energy'!Y71/'DR_Contracted Energy'!Y$130)*Y$132,'Reduced Energy Gen_UE'!$D73='Reduced Energy Gen_UE'!$D$133,('DR_Contracted Energy'!Y71/'DR_Contracted Energy'!Y$131)*Y$133),0)</f>
        <v>0</v>
      </c>
      <c r="Z73" s="166" cm="1">
        <f t="array" ref="Z73">IFERROR(_xlfn.IFS($H73="MW",0,$D73=$D$132,('DR_Contracted Energy'!Z71/'DR_Contracted Energy'!Z$130)*Z$132,'Reduced Energy Gen_UE'!$D73='Reduced Energy Gen_UE'!$D$133,('DR_Contracted Energy'!Z71/'DR_Contracted Energy'!Z$131)*Z$133),0)</f>
        <v>0</v>
      </c>
      <c r="AA73" s="166" cm="1">
        <f t="array" ref="AA73">IFERROR(_xlfn.IFS($H73="MW",0,$D73=$D$132,('DR_Contracted Energy'!AA71/'DR_Contracted Energy'!AA$130)*AA$132,'Reduced Energy Gen_UE'!$D73='Reduced Energy Gen_UE'!$D$133,('DR_Contracted Energy'!AA71/'DR_Contracted Energy'!AA$131)*AA$133),0)</f>
        <v>0</v>
      </c>
      <c r="AB73" s="166" cm="1">
        <f t="array" ref="AB73">IFERROR(_xlfn.IFS($H73="MW",0,$D73=$D$132,('DR_Contracted Energy'!AB71/'DR_Contracted Energy'!AB$130)*AB$132,'Reduced Energy Gen_UE'!$D73='Reduced Energy Gen_UE'!$D$133,('DR_Contracted Energy'!AB71/'DR_Contracted Energy'!AB$131)*AB$133),0)</f>
        <v>0</v>
      </c>
      <c r="AC73" s="166" cm="1">
        <f t="array" ref="AC73">IFERROR(_xlfn.IFS($H73="MW",0,$D73=$D$132,('DR_Contracted Energy'!AC71/'DR_Contracted Energy'!AC$130)*AC$132,'Reduced Energy Gen_UE'!$D73='Reduced Energy Gen_UE'!$D$133,('DR_Contracted Energy'!AC71/'DR_Contracted Energy'!AC$131)*AC$133),0)</f>
        <v>0</v>
      </c>
      <c r="AD73" s="166"/>
      <c r="AE73" s="16" t="str">
        <f t="shared" si="1"/>
        <v>FALSE</v>
      </c>
    </row>
    <row r="74" spans="3:31" ht="28.8" x14ac:dyDescent="0.3">
      <c r="C74" s="7">
        <f>'C. Details of Existing PSAs'!C69</f>
        <v>32</v>
      </c>
      <c r="D74" s="146" t="str">
        <f>'C. Details of Existing PSAs'!D69</f>
        <v>Distribution Utility 2 (DU2)</v>
      </c>
      <c r="E74" s="146">
        <f>'C. Details of Existing PSAs'!E69</f>
        <v>0</v>
      </c>
      <c r="F74" s="108">
        <f>'C. Details of Existing PSAs'!F69</f>
        <v>0</v>
      </c>
      <c r="G74">
        <f>'C. Details of Existing PSAs'!G69</f>
        <v>0</v>
      </c>
      <c r="H74" s="16" t="str">
        <f>'C. Details of Existing PSAs'!O69</f>
        <v>MW</v>
      </c>
      <c r="I74" s="166" cm="1">
        <f t="array" ref="I74">IFERROR(_xlfn.IFS($H74="MW",0,$D74=$D$132,('DR_Contracted Energy'!I72/'DR_Contracted Energy'!I$130)*I$132,'Reduced Energy Gen_UE'!$D74='Reduced Energy Gen_UE'!$D$133,('DR_Contracted Energy'!I72/'DR_Contracted Energy'!I$131)*I$133),0)</f>
        <v>0</v>
      </c>
      <c r="J74" s="166" cm="1">
        <f t="array" ref="J74">IFERROR(_xlfn.IFS($H74="MW",0,$D74=$D$132,('DR_Contracted Energy'!J72/'DR_Contracted Energy'!J$130)*J$132,'Reduced Energy Gen_UE'!$D74='Reduced Energy Gen_UE'!$D$133,('DR_Contracted Energy'!J72/'DR_Contracted Energy'!J$131)*J$133),0)</f>
        <v>0</v>
      </c>
      <c r="K74" s="166" cm="1">
        <f t="array" ref="K74">IFERROR(_xlfn.IFS($H74="MW",0,$D74=$D$132,('DR_Contracted Energy'!K72/'DR_Contracted Energy'!K$130)*K$132,'Reduced Energy Gen_UE'!$D74='Reduced Energy Gen_UE'!$D$133,('DR_Contracted Energy'!K72/'DR_Contracted Energy'!K$131)*K$133),0)</f>
        <v>0</v>
      </c>
      <c r="L74" s="166" cm="1">
        <f t="array" ref="L74">IFERROR(_xlfn.IFS($H74="MW",0,$D74=$D$132,('DR_Contracted Energy'!L72/'DR_Contracted Energy'!L$130)*L$132,'Reduced Energy Gen_UE'!$D74='Reduced Energy Gen_UE'!$D$133,('DR_Contracted Energy'!L72/'DR_Contracted Energy'!L$131)*L$133),0)</f>
        <v>0</v>
      </c>
      <c r="M74" s="166" cm="1">
        <f t="array" ref="M74">IFERROR(_xlfn.IFS($H74="MW",0,$D74=$D$132,('DR_Contracted Energy'!M72/'DR_Contracted Energy'!M$130)*M$132,'Reduced Energy Gen_UE'!$D74='Reduced Energy Gen_UE'!$D$133,('DR_Contracted Energy'!M72/'DR_Contracted Energy'!M$131)*M$133),0)</f>
        <v>0</v>
      </c>
      <c r="N74" s="166" cm="1">
        <f t="array" ref="N74">IFERROR(_xlfn.IFS($H74="MW",0,$D74=$D$132,('DR_Contracted Energy'!N72/'DR_Contracted Energy'!N$130)*N$132,'Reduced Energy Gen_UE'!$D74='Reduced Energy Gen_UE'!$D$133,('DR_Contracted Energy'!N72/'DR_Contracted Energy'!N$131)*N$133),0)</f>
        <v>0</v>
      </c>
      <c r="O74" s="166" cm="1">
        <f t="array" ref="O74">IFERROR(_xlfn.IFS($H74="MW",0,$D74=$D$132,('DR_Contracted Energy'!O72/'DR_Contracted Energy'!O$130)*O$132,'Reduced Energy Gen_UE'!$D74='Reduced Energy Gen_UE'!$D$133,('DR_Contracted Energy'!O72/'DR_Contracted Energy'!O$131)*O$133),0)</f>
        <v>0</v>
      </c>
      <c r="P74" s="166" cm="1">
        <f t="array" ref="P74">IFERROR(_xlfn.IFS($H74="MW",0,$D74=$D$132,('DR_Contracted Energy'!P72/'DR_Contracted Energy'!P$130)*P$132,'Reduced Energy Gen_UE'!$D74='Reduced Energy Gen_UE'!$D$133,('DR_Contracted Energy'!P72/'DR_Contracted Energy'!P$131)*P$133),0)</f>
        <v>0</v>
      </c>
      <c r="Q74" s="166" cm="1">
        <f t="array" ref="Q74">IFERROR(_xlfn.IFS($H74="MW",0,$D74=$D$132,('DR_Contracted Energy'!Q72/'DR_Contracted Energy'!Q$130)*Q$132,'Reduced Energy Gen_UE'!$D74='Reduced Energy Gen_UE'!$D$133,('DR_Contracted Energy'!Q72/'DR_Contracted Energy'!Q$131)*Q$133),0)</f>
        <v>0</v>
      </c>
      <c r="R74" s="166" cm="1">
        <f t="array" ref="R74">IFERROR(_xlfn.IFS($H74="MW",0,$D74=$D$132,('DR_Contracted Energy'!R72/'DR_Contracted Energy'!R$130)*R$132,'Reduced Energy Gen_UE'!$D74='Reduced Energy Gen_UE'!$D$133,('DR_Contracted Energy'!R72/'DR_Contracted Energy'!R$131)*R$133),0)</f>
        <v>0</v>
      </c>
      <c r="S74" s="166" cm="1">
        <f t="array" ref="S74">IFERROR(_xlfn.IFS($H74="MW",0,$D74=$D$132,('DR_Contracted Energy'!S72/'DR_Contracted Energy'!S$130)*S$132,'Reduced Energy Gen_UE'!$D74='Reduced Energy Gen_UE'!$D$133,('DR_Contracted Energy'!S72/'DR_Contracted Energy'!S$131)*S$133),0)</f>
        <v>0</v>
      </c>
      <c r="T74" s="166" cm="1">
        <f t="array" ref="T74">IFERROR(_xlfn.IFS($H74="MW",0,$D74=$D$132,('DR_Contracted Energy'!T72/'DR_Contracted Energy'!T$130)*T$132,'Reduced Energy Gen_UE'!$D74='Reduced Energy Gen_UE'!$D$133,('DR_Contracted Energy'!T72/'DR_Contracted Energy'!T$131)*T$133),0)</f>
        <v>0</v>
      </c>
      <c r="U74" s="166" cm="1">
        <f t="array" ref="U74">IFERROR(_xlfn.IFS($H74="MW",0,$D74=$D$132,('DR_Contracted Energy'!U72/'DR_Contracted Energy'!U$130)*U$132,'Reduced Energy Gen_UE'!$D74='Reduced Energy Gen_UE'!$D$133,('DR_Contracted Energy'!U72/'DR_Contracted Energy'!U$131)*U$133),0)</f>
        <v>0</v>
      </c>
      <c r="V74" s="166" cm="1">
        <f t="array" ref="V74">IFERROR(_xlfn.IFS($H74="MW",0,$D74=$D$132,('DR_Contracted Energy'!V72/'DR_Contracted Energy'!V$130)*V$132,'Reduced Energy Gen_UE'!$D74='Reduced Energy Gen_UE'!$D$133,('DR_Contracted Energy'!V72/'DR_Contracted Energy'!V$131)*V$133),0)</f>
        <v>0</v>
      </c>
      <c r="W74" s="166" cm="1">
        <f t="array" ref="W74">IFERROR(_xlfn.IFS($H74="MW",0,$D74=$D$132,('DR_Contracted Energy'!W72/'DR_Contracted Energy'!W$130)*W$132,'Reduced Energy Gen_UE'!$D74='Reduced Energy Gen_UE'!$D$133,('DR_Contracted Energy'!W72/'DR_Contracted Energy'!W$131)*W$133),0)</f>
        <v>0</v>
      </c>
      <c r="X74" s="166" cm="1">
        <f t="array" ref="X74">IFERROR(_xlfn.IFS($H74="MW",0,$D74=$D$132,('DR_Contracted Energy'!X72/'DR_Contracted Energy'!X$130)*X$132,'Reduced Energy Gen_UE'!$D74='Reduced Energy Gen_UE'!$D$133,('DR_Contracted Energy'!X72/'DR_Contracted Energy'!X$131)*X$133),0)</f>
        <v>0</v>
      </c>
      <c r="Y74" s="166" cm="1">
        <f t="array" ref="Y74">IFERROR(_xlfn.IFS($H74="MW",0,$D74=$D$132,('DR_Contracted Energy'!Y72/'DR_Contracted Energy'!Y$130)*Y$132,'Reduced Energy Gen_UE'!$D74='Reduced Energy Gen_UE'!$D$133,('DR_Contracted Energy'!Y72/'DR_Contracted Energy'!Y$131)*Y$133),0)</f>
        <v>0</v>
      </c>
      <c r="Z74" s="166" cm="1">
        <f t="array" ref="Z74">IFERROR(_xlfn.IFS($H74="MW",0,$D74=$D$132,('DR_Contracted Energy'!Z72/'DR_Contracted Energy'!Z$130)*Z$132,'Reduced Energy Gen_UE'!$D74='Reduced Energy Gen_UE'!$D$133,('DR_Contracted Energy'!Z72/'DR_Contracted Energy'!Z$131)*Z$133),0)</f>
        <v>0</v>
      </c>
      <c r="AA74" s="166" cm="1">
        <f t="array" ref="AA74">IFERROR(_xlfn.IFS($H74="MW",0,$D74=$D$132,('DR_Contracted Energy'!AA72/'DR_Contracted Energy'!AA$130)*AA$132,'Reduced Energy Gen_UE'!$D74='Reduced Energy Gen_UE'!$D$133,('DR_Contracted Energy'!AA72/'DR_Contracted Energy'!AA$131)*AA$133),0)</f>
        <v>0</v>
      </c>
      <c r="AB74" s="166" cm="1">
        <f t="array" ref="AB74">IFERROR(_xlfn.IFS($H74="MW",0,$D74=$D$132,('DR_Contracted Energy'!AB72/'DR_Contracted Energy'!AB$130)*AB$132,'Reduced Energy Gen_UE'!$D74='Reduced Energy Gen_UE'!$D$133,('DR_Contracted Energy'!AB72/'DR_Contracted Energy'!AB$131)*AB$133),0)</f>
        <v>0</v>
      </c>
      <c r="AC74" s="166" cm="1">
        <f t="array" ref="AC74">IFERROR(_xlfn.IFS($H74="MW",0,$D74=$D$132,('DR_Contracted Energy'!AC72/'DR_Contracted Energy'!AC$130)*AC$132,'Reduced Energy Gen_UE'!$D74='Reduced Energy Gen_UE'!$D$133,('DR_Contracted Energy'!AC72/'DR_Contracted Energy'!AC$131)*AC$133),0)</f>
        <v>0</v>
      </c>
      <c r="AD74" s="166"/>
      <c r="AE74" s="16" t="str">
        <f t="shared" si="1"/>
        <v>FALSE</v>
      </c>
    </row>
    <row r="75" spans="3:31" ht="28.8" x14ac:dyDescent="0.3">
      <c r="C75" s="7">
        <f t="shared" ref="C75:G75" si="32">C74</f>
        <v>32</v>
      </c>
      <c r="D75" s="146" t="str">
        <f t="shared" si="32"/>
        <v>Distribution Utility 2 (DU2)</v>
      </c>
      <c r="E75" s="146">
        <f t="shared" si="32"/>
        <v>0</v>
      </c>
      <c r="F75" s="108">
        <f t="shared" si="32"/>
        <v>0</v>
      </c>
      <c r="G75">
        <f t="shared" si="32"/>
        <v>0</v>
      </c>
      <c r="H75" s="16" t="str">
        <f>'C. Details of Existing PSAs'!O70</f>
        <v>MWh</v>
      </c>
      <c r="I75" s="166" cm="1">
        <f t="array" ref="I75">IFERROR(_xlfn.IFS($H75="MW",0,$D75=$D$132,('DR_Contracted Energy'!I73/'DR_Contracted Energy'!I$130)*I$132,'Reduced Energy Gen_UE'!$D75='Reduced Energy Gen_UE'!$D$133,('DR_Contracted Energy'!I73/'DR_Contracted Energy'!I$131)*I$133),0)</f>
        <v>0</v>
      </c>
      <c r="J75" s="166" cm="1">
        <f t="array" ref="J75">IFERROR(_xlfn.IFS($H75="MW",0,$D75=$D$132,('DR_Contracted Energy'!J73/'DR_Contracted Energy'!J$130)*J$132,'Reduced Energy Gen_UE'!$D75='Reduced Energy Gen_UE'!$D$133,('DR_Contracted Energy'!J73/'DR_Contracted Energy'!J$131)*J$133),0)</f>
        <v>0</v>
      </c>
      <c r="K75" s="166" cm="1">
        <f t="array" ref="K75">IFERROR(_xlfn.IFS($H75="MW",0,$D75=$D$132,('DR_Contracted Energy'!K73/'DR_Contracted Energy'!K$130)*K$132,'Reduced Energy Gen_UE'!$D75='Reduced Energy Gen_UE'!$D$133,('DR_Contracted Energy'!K73/'DR_Contracted Energy'!K$131)*K$133),0)</f>
        <v>0</v>
      </c>
      <c r="L75" s="166" cm="1">
        <f t="array" ref="L75">IFERROR(_xlfn.IFS($H75="MW",0,$D75=$D$132,('DR_Contracted Energy'!L73/'DR_Contracted Energy'!L$130)*L$132,'Reduced Energy Gen_UE'!$D75='Reduced Energy Gen_UE'!$D$133,('DR_Contracted Energy'!L73/'DR_Contracted Energy'!L$131)*L$133),0)</f>
        <v>0</v>
      </c>
      <c r="M75" s="166" cm="1">
        <f t="array" ref="M75">IFERROR(_xlfn.IFS($H75="MW",0,$D75=$D$132,('DR_Contracted Energy'!M73/'DR_Contracted Energy'!M$130)*M$132,'Reduced Energy Gen_UE'!$D75='Reduced Energy Gen_UE'!$D$133,('DR_Contracted Energy'!M73/'DR_Contracted Energy'!M$131)*M$133),0)</f>
        <v>0</v>
      </c>
      <c r="N75" s="166" cm="1">
        <f t="array" ref="N75">IFERROR(_xlfn.IFS($H75="MW",0,$D75=$D$132,('DR_Contracted Energy'!N73/'DR_Contracted Energy'!N$130)*N$132,'Reduced Energy Gen_UE'!$D75='Reduced Energy Gen_UE'!$D$133,('DR_Contracted Energy'!N73/'DR_Contracted Energy'!N$131)*N$133),0)</f>
        <v>0</v>
      </c>
      <c r="O75" s="166" cm="1">
        <f t="array" ref="O75">IFERROR(_xlfn.IFS($H75="MW",0,$D75=$D$132,('DR_Contracted Energy'!O73/'DR_Contracted Energy'!O$130)*O$132,'Reduced Energy Gen_UE'!$D75='Reduced Energy Gen_UE'!$D$133,('DR_Contracted Energy'!O73/'DR_Contracted Energy'!O$131)*O$133),0)</f>
        <v>0</v>
      </c>
      <c r="P75" s="166" cm="1">
        <f t="array" ref="P75">IFERROR(_xlfn.IFS($H75="MW",0,$D75=$D$132,('DR_Contracted Energy'!P73/'DR_Contracted Energy'!P$130)*P$132,'Reduced Energy Gen_UE'!$D75='Reduced Energy Gen_UE'!$D$133,('DR_Contracted Energy'!P73/'DR_Contracted Energy'!P$131)*P$133),0)</f>
        <v>0</v>
      </c>
      <c r="Q75" s="166" cm="1">
        <f t="array" ref="Q75">IFERROR(_xlfn.IFS($H75="MW",0,$D75=$D$132,('DR_Contracted Energy'!Q73/'DR_Contracted Energy'!Q$130)*Q$132,'Reduced Energy Gen_UE'!$D75='Reduced Energy Gen_UE'!$D$133,('DR_Contracted Energy'!Q73/'DR_Contracted Energy'!Q$131)*Q$133),0)</f>
        <v>0</v>
      </c>
      <c r="R75" s="166" cm="1">
        <f t="array" ref="R75">IFERROR(_xlfn.IFS($H75="MW",0,$D75=$D$132,('DR_Contracted Energy'!R73/'DR_Contracted Energy'!R$130)*R$132,'Reduced Energy Gen_UE'!$D75='Reduced Energy Gen_UE'!$D$133,('DR_Contracted Energy'!R73/'DR_Contracted Energy'!R$131)*R$133),0)</f>
        <v>0</v>
      </c>
      <c r="S75" s="166" cm="1">
        <f t="array" ref="S75">IFERROR(_xlfn.IFS($H75="MW",0,$D75=$D$132,('DR_Contracted Energy'!S73/'DR_Contracted Energy'!S$130)*S$132,'Reduced Energy Gen_UE'!$D75='Reduced Energy Gen_UE'!$D$133,('DR_Contracted Energy'!S73/'DR_Contracted Energy'!S$131)*S$133),0)</f>
        <v>0</v>
      </c>
      <c r="T75" s="166" cm="1">
        <f t="array" ref="T75">IFERROR(_xlfn.IFS($H75="MW",0,$D75=$D$132,('DR_Contracted Energy'!T73/'DR_Contracted Energy'!T$130)*T$132,'Reduced Energy Gen_UE'!$D75='Reduced Energy Gen_UE'!$D$133,('DR_Contracted Energy'!T73/'DR_Contracted Energy'!T$131)*T$133),0)</f>
        <v>0</v>
      </c>
      <c r="U75" s="166" cm="1">
        <f t="array" ref="U75">IFERROR(_xlfn.IFS($H75="MW",0,$D75=$D$132,('DR_Contracted Energy'!U73/'DR_Contracted Energy'!U$130)*U$132,'Reduced Energy Gen_UE'!$D75='Reduced Energy Gen_UE'!$D$133,('DR_Contracted Energy'!U73/'DR_Contracted Energy'!U$131)*U$133),0)</f>
        <v>0</v>
      </c>
      <c r="V75" s="166" cm="1">
        <f t="array" ref="V75">IFERROR(_xlfn.IFS($H75="MW",0,$D75=$D$132,('DR_Contracted Energy'!V73/'DR_Contracted Energy'!V$130)*V$132,'Reduced Energy Gen_UE'!$D75='Reduced Energy Gen_UE'!$D$133,('DR_Contracted Energy'!V73/'DR_Contracted Energy'!V$131)*V$133),0)</f>
        <v>0</v>
      </c>
      <c r="W75" s="166" cm="1">
        <f t="array" ref="W75">IFERROR(_xlfn.IFS($H75="MW",0,$D75=$D$132,('DR_Contracted Energy'!W73/'DR_Contracted Energy'!W$130)*W$132,'Reduced Energy Gen_UE'!$D75='Reduced Energy Gen_UE'!$D$133,('DR_Contracted Energy'!W73/'DR_Contracted Energy'!W$131)*W$133),0)</f>
        <v>0</v>
      </c>
      <c r="X75" s="166" cm="1">
        <f t="array" ref="X75">IFERROR(_xlfn.IFS($H75="MW",0,$D75=$D$132,('DR_Contracted Energy'!X73/'DR_Contracted Energy'!X$130)*X$132,'Reduced Energy Gen_UE'!$D75='Reduced Energy Gen_UE'!$D$133,('DR_Contracted Energy'!X73/'DR_Contracted Energy'!X$131)*X$133),0)</f>
        <v>0</v>
      </c>
      <c r="Y75" s="166" cm="1">
        <f t="array" ref="Y75">IFERROR(_xlfn.IFS($H75="MW",0,$D75=$D$132,('DR_Contracted Energy'!Y73/'DR_Contracted Energy'!Y$130)*Y$132,'Reduced Energy Gen_UE'!$D75='Reduced Energy Gen_UE'!$D$133,('DR_Contracted Energy'!Y73/'DR_Contracted Energy'!Y$131)*Y$133),0)</f>
        <v>0</v>
      </c>
      <c r="Z75" s="166" cm="1">
        <f t="array" ref="Z75">IFERROR(_xlfn.IFS($H75="MW",0,$D75=$D$132,('DR_Contracted Energy'!Z73/'DR_Contracted Energy'!Z$130)*Z$132,'Reduced Energy Gen_UE'!$D75='Reduced Energy Gen_UE'!$D$133,('DR_Contracted Energy'!Z73/'DR_Contracted Energy'!Z$131)*Z$133),0)</f>
        <v>0</v>
      </c>
      <c r="AA75" s="166" cm="1">
        <f t="array" ref="AA75">IFERROR(_xlfn.IFS($H75="MW",0,$D75=$D$132,('DR_Contracted Energy'!AA73/'DR_Contracted Energy'!AA$130)*AA$132,'Reduced Energy Gen_UE'!$D75='Reduced Energy Gen_UE'!$D$133,('DR_Contracted Energy'!AA73/'DR_Contracted Energy'!AA$131)*AA$133),0)</f>
        <v>0</v>
      </c>
      <c r="AB75" s="166" cm="1">
        <f t="array" ref="AB75">IFERROR(_xlfn.IFS($H75="MW",0,$D75=$D$132,('DR_Contracted Energy'!AB73/'DR_Contracted Energy'!AB$130)*AB$132,'Reduced Energy Gen_UE'!$D75='Reduced Energy Gen_UE'!$D$133,('DR_Contracted Energy'!AB73/'DR_Contracted Energy'!AB$131)*AB$133),0)</f>
        <v>0</v>
      </c>
      <c r="AC75" s="166" cm="1">
        <f t="array" ref="AC75">IFERROR(_xlfn.IFS($H75="MW",0,$D75=$D$132,('DR_Contracted Energy'!AC73/'DR_Contracted Energy'!AC$130)*AC$132,'Reduced Energy Gen_UE'!$D75='Reduced Energy Gen_UE'!$D$133,('DR_Contracted Energy'!AC73/'DR_Contracted Energy'!AC$131)*AC$133),0)</f>
        <v>0</v>
      </c>
      <c r="AD75" s="166"/>
      <c r="AE75" s="16" t="str">
        <f t="shared" si="1"/>
        <v>FALSE</v>
      </c>
    </row>
    <row r="76" spans="3:31" ht="28.8" x14ac:dyDescent="0.3">
      <c r="C76" s="7">
        <f>'C. Details of Existing PSAs'!C71</f>
        <v>33</v>
      </c>
      <c r="D76" s="146" t="str">
        <f>'C. Details of Existing PSAs'!D71</f>
        <v>Distribution Utility 2 (DU2)</v>
      </c>
      <c r="E76" s="146">
        <f>'C. Details of Existing PSAs'!E71</f>
        <v>0</v>
      </c>
      <c r="F76" s="108">
        <f>'C. Details of Existing PSAs'!F71</f>
        <v>0</v>
      </c>
      <c r="G76">
        <f>'C. Details of Existing PSAs'!G71</f>
        <v>0</v>
      </c>
      <c r="H76" s="16" t="str">
        <f>'C. Details of Existing PSAs'!O71</f>
        <v>MW</v>
      </c>
      <c r="I76" s="166" cm="1">
        <f t="array" ref="I76">IFERROR(_xlfn.IFS($H76="MW",0,$D76=$D$132,('DR_Contracted Energy'!I74/'DR_Contracted Energy'!I$130)*I$132,'Reduced Energy Gen_UE'!$D76='Reduced Energy Gen_UE'!$D$133,('DR_Contracted Energy'!I74/'DR_Contracted Energy'!I$131)*I$133),0)</f>
        <v>0</v>
      </c>
      <c r="J76" s="166" cm="1">
        <f t="array" ref="J76">IFERROR(_xlfn.IFS($H76="MW",0,$D76=$D$132,('DR_Contracted Energy'!J74/'DR_Contracted Energy'!J$130)*J$132,'Reduced Energy Gen_UE'!$D76='Reduced Energy Gen_UE'!$D$133,('DR_Contracted Energy'!J74/'DR_Contracted Energy'!J$131)*J$133),0)</f>
        <v>0</v>
      </c>
      <c r="K76" s="166" cm="1">
        <f t="array" ref="K76">IFERROR(_xlfn.IFS($H76="MW",0,$D76=$D$132,('DR_Contracted Energy'!K74/'DR_Contracted Energy'!K$130)*K$132,'Reduced Energy Gen_UE'!$D76='Reduced Energy Gen_UE'!$D$133,('DR_Contracted Energy'!K74/'DR_Contracted Energy'!K$131)*K$133),0)</f>
        <v>0</v>
      </c>
      <c r="L76" s="166" cm="1">
        <f t="array" ref="L76">IFERROR(_xlfn.IFS($H76="MW",0,$D76=$D$132,('DR_Contracted Energy'!L74/'DR_Contracted Energy'!L$130)*L$132,'Reduced Energy Gen_UE'!$D76='Reduced Energy Gen_UE'!$D$133,('DR_Contracted Energy'!L74/'DR_Contracted Energy'!L$131)*L$133),0)</f>
        <v>0</v>
      </c>
      <c r="M76" s="166" cm="1">
        <f t="array" ref="M76">IFERROR(_xlfn.IFS($H76="MW",0,$D76=$D$132,('DR_Contracted Energy'!M74/'DR_Contracted Energy'!M$130)*M$132,'Reduced Energy Gen_UE'!$D76='Reduced Energy Gen_UE'!$D$133,('DR_Contracted Energy'!M74/'DR_Contracted Energy'!M$131)*M$133),0)</f>
        <v>0</v>
      </c>
      <c r="N76" s="166" cm="1">
        <f t="array" ref="N76">IFERROR(_xlfn.IFS($H76="MW",0,$D76=$D$132,('DR_Contracted Energy'!N74/'DR_Contracted Energy'!N$130)*N$132,'Reduced Energy Gen_UE'!$D76='Reduced Energy Gen_UE'!$D$133,('DR_Contracted Energy'!N74/'DR_Contracted Energy'!N$131)*N$133),0)</f>
        <v>0</v>
      </c>
      <c r="O76" s="166" cm="1">
        <f t="array" ref="O76">IFERROR(_xlfn.IFS($H76="MW",0,$D76=$D$132,('DR_Contracted Energy'!O74/'DR_Contracted Energy'!O$130)*O$132,'Reduced Energy Gen_UE'!$D76='Reduced Energy Gen_UE'!$D$133,('DR_Contracted Energy'!O74/'DR_Contracted Energy'!O$131)*O$133),0)</f>
        <v>0</v>
      </c>
      <c r="P76" s="166" cm="1">
        <f t="array" ref="P76">IFERROR(_xlfn.IFS($H76="MW",0,$D76=$D$132,('DR_Contracted Energy'!P74/'DR_Contracted Energy'!P$130)*P$132,'Reduced Energy Gen_UE'!$D76='Reduced Energy Gen_UE'!$D$133,('DR_Contracted Energy'!P74/'DR_Contracted Energy'!P$131)*P$133),0)</f>
        <v>0</v>
      </c>
      <c r="Q76" s="166" cm="1">
        <f t="array" ref="Q76">IFERROR(_xlfn.IFS($H76="MW",0,$D76=$D$132,('DR_Contracted Energy'!Q74/'DR_Contracted Energy'!Q$130)*Q$132,'Reduced Energy Gen_UE'!$D76='Reduced Energy Gen_UE'!$D$133,('DR_Contracted Energy'!Q74/'DR_Contracted Energy'!Q$131)*Q$133),0)</f>
        <v>0</v>
      </c>
      <c r="R76" s="166" cm="1">
        <f t="array" ref="R76">IFERROR(_xlfn.IFS($H76="MW",0,$D76=$D$132,('DR_Contracted Energy'!R74/'DR_Contracted Energy'!R$130)*R$132,'Reduced Energy Gen_UE'!$D76='Reduced Energy Gen_UE'!$D$133,('DR_Contracted Energy'!R74/'DR_Contracted Energy'!R$131)*R$133),0)</f>
        <v>0</v>
      </c>
      <c r="S76" s="166" cm="1">
        <f t="array" ref="S76">IFERROR(_xlfn.IFS($H76="MW",0,$D76=$D$132,('DR_Contracted Energy'!S74/'DR_Contracted Energy'!S$130)*S$132,'Reduced Energy Gen_UE'!$D76='Reduced Energy Gen_UE'!$D$133,('DR_Contracted Energy'!S74/'DR_Contracted Energy'!S$131)*S$133),0)</f>
        <v>0</v>
      </c>
      <c r="T76" s="166" cm="1">
        <f t="array" ref="T76">IFERROR(_xlfn.IFS($H76="MW",0,$D76=$D$132,('DR_Contracted Energy'!T74/'DR_Contracted Energy'!T$130)*T$132,'Reduced Energy Gen_UE'!$D76='Reduced Energy Gen_UE'!$D$133,('DR_Contracted Energy'!T74/'DR_Contracted Energy'!T$131)*T$133),0)</f>
        <v>0</v>
      </c>
      <c r="U76" s="166" cm="1">
        <f t="array" ref="U76">IFERROR(_xlfn.IFS($H76="MW",0,$D76=$D$132,('DR_Contracted Energy'!U74/'DR_Contracted Energy'!U$130)*U$132,'Reduced Energy Gen_UE'!$D76='Reduced Energy Gen_UE'!$D$133,('DR_Contracted Energy'!U74/'DR_Contracted Energy'!U$131)*U$133),0)</f>
        <v>0</v>
      </c>
      <c r="V76" s="166" cm="1">
        <f t="array" ref="V76">IFERROR(_xlfn.IFS($H76="MW",0,$D76=$D$132,('DR_Contracted Energy'!V74/'DR_Contracted Energy'!V$130)*V$132,'Reduced Energy Gen_UE'!$D76='Reduced Energy Gen_UE'!$D$133,('DR_Contracted Energy'!V74/'DR_Contracted Energy'!V$131)*V$133),0)</f>
        <v>0</v>
      </c>
      <c r="W76" s="166" cm="1">
        <f t="array" ref="W76">IFERROR(_xlfn.IFS($H76="MW",0,$D76=$D$132,('DR_Contracted Energy'!W74/'DR_Contracted Energy'!W$130)*W$132,'Reduced Energy Gen_UE'!$D76='Reduced Energy Gen_UE'!$D$133,('DR_Contracted Energy'!W74/'DR_Contracted Energy'!W$131)*W$133),0)</f>
        <v>0</v>
      </c>
      <c r="X76" s="166" cm="1">
        <f t="array" ref="X76">IFERROR(_xlfn.IFS($H76="MW",0,$D76=$D$132,('DR_Contracted Energy'!X74/'DR_Contracted Energy'!X$130)*X$132,'Reduced Energy Gen_UE'!$D76='Reduced Energy Gen_UE'!$D$133,('DR_Contracted Energy'!X74/'DR_Contracted Energy'!X$131)*X$133),0)</f>
        <v>0</v>
      </c>
      <c r="Y76" s="166" cm="1">
        <f t="array" ref="Y76">IFERROR(_xlfn.IFS($H76="MW",0,$D76=$D$132,('DR_Contracted Energy'!Y74/'DR_Contracted Energy'!Y$130)*Y$132,'Reduced Energy Gen_UE'!$D76='Reduced Energy Gen_UE'!$D$133,('DR_Contracted Energy'!Y74/'DR_Contracted Energy'!Y$131)*Y$133),0)</f>
        <v>0</v>
      </c>
      <c r="Z76" s="166" cm="1">
        <f t="array" ref="Z76">IFERROR(_xlfn.IFS($H76="MW",0,$D76=$D$132,('DR_Contracted Energy'!Z74/'DR_Contracted Energy'!Z$130)*Z$132,'Reduced Energy Gen_UE'!$D76='Reduced Energy Gen_UE'!$D$133,('DR_Contracted Energy'!Z74/'DR_Contracted Energy'!Z$131)*Z$133),0)</f>
        <v>0</v>
      </c>
      <c r="AA76" s="166" cm="1">
        <f t="array" ref="AA76">IFERROR(_xlfn.IFS($H76="MW",0,$D76=$D$132,('DR_Contracted Energy'!AA74/'DR_Contracted Energy'!AA$130)*AA$132,'Reduced Energy Gen_UE'!$D76='Reduced Energy Gen_UE'!$D$133,('DR_Contracted Energy'!AA74/'DR_Contracted Energy'!AA$131)*AA$133),0)</f>
        <v>0</v>
      </c>
      <c r="AB76" s="166" cm="1">
        <f t="array" ref="AB76">IFERROR(_xlfn.IFS($H76="MW",0,$D76=$D$132,('DR_Contracted Energy'!AB74/'DR_Contracted Energy'!AB$130)*AB$132,'Reduced Energy Gen_UE'!$D76='Reduced Energy Gen_UE'!$D$133,('DR_Contracted Energy'!AB74/'DR_Contracted Energy'!AB$131)*AB$133),0)</f>
        <v>0</v>
      </c>
      <c r="AC76" s="166" cm="1">
        <f t="array" ref="AC76">IFERROR(_xlfn.IFS($H76="MW",0,$D76=$D$132,('DR_Contracted Energy'!AC74/'DR_Contracted Energy'!AC$130)*AC$132,'Reduced Energy Gen_UE'!$D76='Reduced Energy Gen_UE'!$D$133,('DR_Contracted Energy'!AC74/'DR_Contracted Energy'!AC$131)*AC$133),0)</f>
        <v>0</v>
      </c>
      <c r="AD76" s="166"/>
      <c r="AE76" s="16" t="str">
        <f t="shared" si="1"/>
        <v>FALSE</v>
      </c>
    </row>
    <row r="77" spans="3:31" ht="28.8" x14ac:dyDescent="0.3">
      <c r="C77" s="7">
        <f t="shared" ref="C77:G77" si="33">C76</f>
        <v>33</v>
      </c>
      <c r="D77" s="146" t="str">
        <f t="shared" si="33"/>
        <v>Distribution Utility 2 (DU2)</v>
      </c>
      <c r="E77" s="146">
        <f t="shared" si="33"/>
        <v>0</v>
      </c>
      <c r="F77" s="108">
        <f t="shared" si="33"/>
        <v>0</v>
      </c>
      <c r="G77">
        <f t="shared" si="33"/>
        <v>0</v>
      </c>
      <c r="H77" s="16" t="str">
        <f>'C. Details of Existing PSAs'!O72</f>
        <v>MWh</v>
      </c>
      <c r="I77" s="166" cm="1">
        <f t="array" ref="I77">IFERROR(_xlfn.IFS($H77="MW",0,$D77=$D$132,('DR_Contracted Energy'!I75/'DR_Contracted Energy'!I$130)*I$132,'Reduced Energy Gen_UE'!$D77='Reduced Energy Gen_UE'!$D$133,('DR_Contracted Energy'!I75/'DR_Contracted Energy'!I$131)*I$133),0)</f>
        <v>0</v>
      </c>
      <c r="J77" s="166" cm="1">
        <f t="array" ref="J77">IFERROR(_xlfn.IFS($H77="MW",0,$D77=$D$132,('DR_Contracted Energy'!J75/'DR_Contracted Energy'!J$130)*J$132,'Reduced Energy Gen_UE'!$D77='Reduced Energy Gen_UE'!$D$133,('DR_Contracted Energy'!J75/'DR_Contracted Energy'!J$131)*J$133),0)</f>
        <v>0</v>
      </c>
      <c r="K77" s="166" cm="1">
        <f t="array" ref="K77">IFERROR(_xlfn.IFS($H77="MW",0,$D77=$D$132,('DR_Contracted Energy'!K75/'DR_Contracted Energy'!K$130)*K$132,'Reduced Energy Gen_UE'!$D77='Reduced Energy Gen_UE'!$D$133,('DR_Contracted Energy'!K75/'DR_Contracted Energy'!K$131)*K$133),0)</f>
        <v>0</v>
      </c>
      <c r="L77" s="166" cm="1">
        <f t="array" ref="L77">IFERROR(_xlfn.IFS($H77="MW",0,$D77=$D$132,('DR_Contracted Energy'!L75/'DR_Contracted Energy'!L$130)*L$132,'Reduced Energy Gen_UE'!$D77='Reduced Energy Gen_UE'!$D$133,('DR_Contracted Energy'!L75/'DR_Contracted Energy'!L$131)*L$133),0)</f>
        <v>0</v>
      </c>
      <c r="M77" s="166" cm="1">
        <f t="array" ref="M77">IFERROR(_xlfn.IFS($H77="MW",0,$D77=$D$132,('DR_Contracted Energy'!M75/'DR_Contracted Energy'!M$130)*M$132,'Reduced Energy Gen_UE'!$D77='Reduced Energy Gen_UE'!$D$133,('DR_Contracted Energy'!M75/'DR_Contracted Energy'!M$131)*M$133),0)</f>
        <v>0</v>
      </c>
      <c r="N77" s="166" cm="1">
        <f t="array" ref="N77">IFERROR(_xlfn.IFS($H77="MW",0,$D77=$D$132,('DR_Contracted Energy'!N75/'DR_Contracted Energy'!N$130)*N$132,'Reduced Energy Gen_UE'!$D77='Reduced Energy Gen_UE'!$D$133,('DR_Contracted Energy'!N75/'DR_Contracted Energy'!N$131)*N$133),0)</f>
        <v>0</v>
      </c>
      <c r="O77" s="166" cm="1">
        <f t="array" ref="O77">IFERROR(_xlfn.IFS($H77="MW",0,$D77=$D$132,('DR_Contracted Energy'!O75/'DR_Contracted Energy'!O$130)*O$132,'Reduced Energy Gen_UE'!$D77='Reduced Energy Gen_UE'!$D$133,('DR_Contracted Energy'!O75/'DR_Contracted Energy'!O$131)*O$133),0)</f>
        <v>0</v>
      </c>
      <c r="P77" s="166" cm="1">
        <f t="array" ref="P77">IFERROR(_xlfn.IFS($H77="MW",0,$D77=$D$132,('DR_Contracted Energy'!P75/'DR_Contracted Energy'!P$130)*P$132,'Reduced Energy Gen_UE'!$D77='Reduced Energy Gen_UE'!$D$133,('DR_Contracted Energy'!P75/'DR_Contracted Energy'!P$131)*P$133),0)</f>
        <v>0</v>
      </c>
      <c r="Q77" s="166" cm="1">
        <f t="array" ref="Q77">IFERROR(_xlfn.IFS($H77="MW",0,$D77=$D$132,('DR_Contracted Energy'!Q75/'DR_Contracted Energy'!Q$130)*Q$132,'Reduced Energy Gen_UE'!$D77='Reduced Energy Gen_UE'!$D$133,('DR_Contracted Energy'!Q75/'DR_Contracted Energy'!Q$131)*Q$133),0)</f>
        <v>0</v>
      </c>
      <c r="R77" s="166" cm="1">
        <f t="array" ref="R77">IFERROR(_xlfn.IFS($H77="MW",0,$D77=$D$132,('DR_Contracted Energy'!R75/'DR_Contracted Energy'!R$130)*R$132,'Reduced Energy Gen_UE'!$D77='Reduced Energy Gen_UE'!$D$133,('DR_Contracted Energy'!R75/'DR_Contracted Energy'!R$131)*R$133),0)</f>
        <v>0</v>
      </c>
      <c r="S77" s="166" cm="1">
        <f t="array" ref="S77">IFERROR(_xlfn.IFS($H77="MW",0,$D77=$D$132,('DR_Contracted Energy'!S75/'DR_Contracted Energy'!S$130)*S$132,'Reduced Energy Gen_UE'!$D77='Reduced Energy Gen_UE'!$D$133,('DR_Contracted Energy'!S75/'DR_Contracted Energy'!S$131)*S$133),0)</f>
        <v>0</v>
      </c>
      <c r="T77" s="166" cm="1">
        <f t="array" ref="T77">IFERROR(_xlfn.IFS($H77="MW",0,$D77=$D$132,('DR_Contracted Energy'!T75/'DR_Contracted Energy'!T$130)*T$132,'Reduced Energy Gen_UE'!$D77='Reduced Energy Gen_UE'!$D$133,('DR_Contracted Energy'!T75/'DR_Contracted Energy'!T$131)*T$133),0)</f>
        <v>0</v>
      </c>
      <c r="U77" s="166" cm="1">
        <f t="array" ref="U77">IFERROR(_xlfn.IFS($H77="MW",0,$D77=$D$132,('DR_Contracted Energy'!U75/'DR_Contracted Energy'!U$130)*U$132,'Reduced Energy Gen_UE'!$D77='Reduced Energy Gen_UE'!$D$133,('DR_Contracted Energy'!U75/'DR_Contracted Energy'!U$131)*U$133),0)</f>
        <v>0</v>
      </c>
      <c r="V77" s="166" cm="1">
        <f t="array" ref="V77">IFERROR(_xlfn.IFS($H77="MW",0,$D77=$D$132,('DR_Contracted Energy'!V75/'DR_Contracted Energy'!V$130)*V$132,'Reduced Energy Gen_UE'!$D77='Reduced Energy Gen_UE'!$D$133,('DR_Contracted Energy'!V75/'DR_Contracted Energy'!V$131)*V$133),0)</f>
        <v>0</v>
      </c>
      <c r="W77" s="166" cm="1">
        <f t="array" ref="W77">IFERROR(_xlfn.IFS($H77="MW",0,$D77=$D$132,('DR_Contracted Energy'!W75/'DR_Contracted Energy'!W$130)*W$132,'Reduced Energy Gen_UE'!$D77='Reduced Energy Gen_UE'!$D$133,('DR_Contracted Energy'!W75/'DR_Contracted Energy'!W$131)*W$133),0)</f>
        <v>0</v>
      </c>
      <c r="X77" s="166" cm="1">
        <f t="array" ref="X77">IFERROR(_xlfn.IFS($H77="MW",0,$D77=$D$132,('DR_Contracted Energy'!X75/'DR_Contracted Energy'!X$130)*X$132,'Reduced Energy Gen_UE'!$D77='Reduced Energy Gen_UE'!$D$133,('DR_Contracted Energy'!X75/'DR_Contracted Energy'!X$131)*X$133),0)</f>
        <v>0</v>
      </c>
      <c r="Y77" s="166" cm="1">
        <f t="array" ref="Y77">IFERROR(_xlfn.IFS($H77="MW",0,$D77=$D$132,('DR_Contracted Energy'!Y75/'DR_Contracted Energy'!Y$130)*Y$132,'Reduced Energy Gen_UE'!$D77='Reduced Energy Gen_UE'!$D$133,('DR_Contracted Energy'!Y75/'DR_Contracted Energy'!Y$131)*Y$133),0)</f>
        <v>0</v>
      </c>
      <c r="Z77" s="166" cm="1">
        <f t="array" ref="Z77">IFERROR(_xlfn.IFS($H77="MW",0,$D77=$D$132,('DR_Contracted Energy'!Z75/'DR_Contracted Energy'!Z$130)*Z$132,'Reduced Energy Gen_UE'!$D77='Reduced Energy Gen_UE'!$D$133,('DR_Contracted Energy'!Z75/'DR_Contracted Energy'!Z$131)*Z$133),0)</f>
        <v>0</v>
      </c>
      <c r="AA77" s="166" cm="1">
        <f t="array" ref="AA77">IFERROR(_xlfn.IFS($H77="MW",0,$D77=$D$132,('DR_Contracted Energy'!AA75/'DR_Contracted Energy'!AA$130)*AA$132,'Reduced Energy Gen_UE'!$D77='Reduced Energy Gen_UE'!$D$133,('DR_Contracted Energy'!AA75/'DR_Contracted Energy'!AA$131)*AA$133),0)</f>
        <v>0</v>
      </c>
      <c r="AB77" s="166" cm="1">
        <f t="array" ref="AB77">IFERROR(_xlfn.IFS($H77="MW",0,$D77=$D$132,('DR_Contracted Energy'!AB75/'DR_Contracted Energy'!AB$130)*AB$132,'Reduced Energy Gen_UE'!$D77='Reduced Energy Gen_UE'!$D$133,('DR_Contracted Energy'!AB75/'DR_Contracted Energy'!AB$131)*AB$133),0)</f>
        <v>0</v>
      </c>
      <c r="AC77" s="166" cm="1">
        <f t="array" ref="AC77">IFERROR(_xlfn.IFS($H77="MW",0,$D77=$D$132,('DR_Contracted Energy'!AC75/'DR_Contracted Energy'!AC$130)*AC$132,'Reduced Energy Gen_UE'!$D77='Reduced Energy Gen_UE'!$D$133,('DR_Contracted Energy'!AC75/'DR_Contracted Energy'!AC$131)*AC$133),0)</f>
        <v>0</v>
      </c>
      <c r="AD77" s="166"/>
      <c r="AE77" s="16" t="str">
        <f t="shared" ref="AE77:AE131" si="34">IF((SUM(I77:AC77)&gt;0)*(H77="MWh"),"TRUE","FALSE")</f>
        <v>FALSE</v>
      </c>
    </row>
    <row r="78" spans="3:31" ht="28.8" x14ac:dyDescent="0.3">
      <c r="C78" s="7">
        <f>'C. Details of Existing PSAs'!C73</f>
        <v>34</v>
      </c>
      <c r="D78" s="146" t="str">
        <f>'C. Details of Existing PSAs'!D73</f>
        <v>Distribution Utility 2 (DU2)</v>
      </c>
      <c r="E78" s="146">
        <f>'C. Details of Existing PSAs'!E73</f>
        <v>0</v>
      </c>
      <c r="F78" s="108">
        <f>'C. Details of Existing PSAs'!F73</f>
        <v>0</v>
      </c>
      <c r="G78">
        <f>'C. Details of Existing PSAs'!G73</f>
        <v>0</v>
      </c>
      <c r="H78" s="16" t="str">
        <f>'C. Details of Existing PSAs'!O73</f>
        <v>MW</v>
      </c>
      <c r="I78" s="166" cm="1">
        <f t="array" ref="I78">IFERROR(_xlfn.IFS($H78="MW",0,$D78=$D$132,('DR_Contracted Energy'!I76/'DR_Contracted Energy'!I$130)*I$132,'Reduced Energy Gen_UE'!$D78='Reduced Energy Gen_UE'!$D$133,('DR_Contracted Energy'!I76/'DR_Contracted Energy'!I$131)*I$133),0)</f>
        <v>0</v>
      </c>
      <c r="J78" s="166" cm="1">
        <f t="array" ref="J78">IFERROR(_xlfn.IFS($H78="MW",0,$D78=$D$132,('DR_Contracted Energy'!J76/'DR_Contracted Energy'!J$130)*J$132,'Reduced Energy Gen_UE'!$D78='Reduced Energy Gen_UE'!$D$133,('DR_Contracted Energy'!J76/'DR_Contracted Energy'!J$131)*J$133),0)</f>
        <v>0</v>
      </c>
      <c r="K78" s="166" cm="1">
        <f t="array" ref="K78">IFERROR(_xlfn.IFS($H78="MW",0,$D78=$D$132,('DR_Contracted Energy'!K76/'DR_Contracted Energy'!K$130)*K$132,'Reduced Energy Gen_UE'!$D78='Reduced Energy Gen_UE'!$D$133,('DR_Contracted Energy'!K76/'DR_Contracted Energy'!K$131)*K$133),0)</f>
        <v>0</v>
      </c>
      <c r="L78" s="166" cm="1">
        <f t="array" ref="L78">IFERROR(_xlfn.IFS($H78="MW",0,$D78=$D$132,('DR_Contracted Energy'!L76/'DR_Contracted Energy'!L$130)*L$132,'Reduced Energy Gen_UE'!$D78='Reduced Energy Gen_UE'!$D$133,('DR_Contracted Energy'!L76/'DR_Contracted Energy'!L$131)*L$133),0)</f>
        <v>0</v>
      </c>
      <c r="M78" s="166" cm="1">
        <f t="array" ref="M78">IFERROR(_xlfn.IFS($H78="MW",0,$D78=$D$132,('DR_Contracted Energy'!M76/'DR_Contracted Energy'!M$130)*M$132,'Reduced Energy Gen_UE'!$D78='Reduced Energy Gen_UE'!$D$133,('DR_Contracted Energy'!M76/'DR_Contracted Energy'!M$131)*M$133),0)</f>
        <v>0</v>
      </c>
      <c r="N78" s="166" cm="1">
        <f t="array" ref="N78">IFERROR(_xlfn.IFS($H78="MW",0,$D78=$D$132,('DR_Contracted Energy'!N76/'DR_Contracted Energy'!N$130)*N$132,'Reduced Energy Gen_UE'!$D78='Reduced Energy Gen_UE'!$D$133,('DR_Contracted Energy'!N76/'DR_Contracted Energy'!N$131)*N$133),0)</f>
        <v>0</v>
      </c>
      <c r="O78" s="166" cm="1">
        <f t="array" ref="O78">IFERROR(_xlfn.IFS($H78="MW",0,$D78=$D$132,('DR_Contracted Energy'!O76/'DR_Contracted Energy'!O$130)*O$132,'Reduced Energy Gen_UE'!$D78='Reduced Energy Gen_UE'!$D$133,('DR_Contracted Energy'!O76/'DR_Contracted Energy'!O$131)*O$133),0)</f>
        <v>0</v>
      </c>
      <c r="P78" s="166" cm="1">
        <f t="array" ref="P78">IFERROR(_xlfn.IFS($H78="MW",0,$D78=$D$132,('DR_Contracted Energy'!P76/'DR_Contracted Energy'!P$130)*P$132,'Reduced Energy Gen_UE'!$D78='Reduced Energy Gen_UE'!$D$133,('DR_Contracted Energy'!P76/'DR_Contracted Energy'!P$131)*P$133),0)</f>
        <v>0</v>
      </c>
      <c r="Q78" s="166" cm="1">
        <f t="array" ref="Q78">IFERROR(_xlfn.IFS($H78="MW",0,$D78=$D$132,('DR_Contracted Energy'!Q76/'DR_Contracted Energy'!Q$130)*Q$132,'Reduced Energy Gen_UE'!$D78='Reduced Energy Gen_UE'!$D$133,('DR_Contracted Energy'!Q76/'DR_Contracted Energy'!Q$131)*Q$133),0)</f>
        <v>0</v>
      </c>
      <c r="R78" s="166" cm="1">
        <f t="array" ref="R78">IFERROR(_xlfn.IFS($H78="MW",0,$D78=$D$132,('DR_Contracted Energy'!R76/'DR_Contracted Energy'!R$130)*R$132,'Reduced Energy Gen_UE'!$D78='Reduced Energy Gen_UE'!$D$133,('DR_Contracted Energy'!R76/'DR_Contracted Energy'!R$131)*R$133),0)</f>
        <v>0</v>
      </c>
      <c r="S78" s="166" cm="1">
        <f t="array" ref="S78">IFERROR(_xlfn.IFS($H78="MW",0,$D78=$D$132,('DR_Contracted Energy'!S76/'DR_Contracted Energy'!S$130)*S$132,'Reduced Energy Gen_UE'!$D78='Reduced Energy Gen_UE'!$D$133,('DR_Contracted Energy'!S76/'DR_Contracted Energy'!S$131)*S$133),0)</f>
        <v>0</v>
      </c>
      <c r="T78" s="166" cm="1">
        <f t="array" ref="T78">IFERROR(_xlfn.IFS($H78="MW",0,$D78=$D$132,('DR_Contracted Energy'!T76/'DR_Contracted Energy'!T$130)*T$132,'Reduced Energy Gen_UE'!$D78='Reduced Energy Gen_UE'!$D$133,('DR_Contracted Energy'!T76/'DR_Contracted Energy'!T$131)*T$133),0)</f>
        <v>0</v>
      </c>
      <c r="U78" s="166" cm="1">
        <f t="array" ref="U78">IFERROR(_xlfn.IFS($H78="MW",0,$D78=$D$132,('DR_Contracted Energy'!U76/'DR_Contracted Energy'!U$130)*U$132,'Reduced Energy Gen_UE'!$D78='Reduced Energy Gen_UE'!$D$133,('DR_Contracted Energy'!U76/'DR_Contracted Energy'!U$131)*U$133),0)</f>
        <v>0</v>
      </c>
      <c r="V78" s="166" cm="1">
        <f t="array" ref="V78">IFERROR(_xlfn.IFS($H78="MW",0,$D78=$D$132,('DR_Contracted Energy'!V76/'DR_Contracted Energy'!V$130)*V$132,'Reduced Energy Gen_UE'!$D78='Reduced Energy Gen_UE'!$D$133,('DR_Contracted Energy'!V76/'DR_Contracted Energy'!V$131)*V$133),0)</f>
        <v>0</v>
      </c>
      <c r="W78" s="166" cm="1">
        <f t="array" ref="W78">IFERROR(_xlfn.IFS($H78="MW",0,$D78=$D$132,('DR_Contracted Energy'!W76/'DR_Contracted Energy'!W$130)*W$132,'Reduced Energy Gen_UE'!$D78='Reduced Energy Gen_UE'!$D$133,('DR_Contracted Energy'!W76/'DR_Contracted Energy'!W$131)*W$133),0)</f>
        <v>0</v>
      </c>
      <c r="X78" s="166" cm="1">
        <f t="array" ref="X78">IFERROR(_xlfn.IFS($H78="MW",0,$D78=$D$132,('DR_Contracted Energy'!X76/'DR_Contracted Energy'!X$130)*X$132,'Reduced Energy Gen_UE'!$D78='Reduced Energy Gen_UE'!$D$133,('DR_Contracted Energy'!X76/'DR_Contracted Energy'!X$131)*X$133),0)</f>
        <v>0</v>
      </c>
      <c r="Y78" s="166" cm="1">
        <f t="array" ref="Y78">IFERROR(_xlfn.IFS($H78="MW",0,$D78=$D$132,('DR_Contracted Energy'!Y76/'DR_Contracted Energy'!Y$130)*Y$132,'Reduced Energy Gen_UE'!$D78='Reduced Energy Gen_UE'!$D$133,('DR_Contracted Energy'!Y76/'DR_Contracted Energy'!Y$131)*Y$133),0)</f>
        <v>0</v>
      </c>
      <c r="Z78" s="166" cm="1">
        <f t="array" ref="Z78">IFERROR(_xlfn.IFS($H78="MW",0,$D78=$D$132,('DR_Contracted Energy'!Z76/'DR_Contracted Energy'!Z$130)*Z$132,'Reduced Energy Gen_UE'!$D78='Reduced Energy Gen_UE'!$D$133,('DR_Contracted Energy'!Z76/'DR_Contracted Energy'!Z$131)*Z$133),0)</f>
        <v>0</v>
      </c>
      <c r="AA78" s="166" cm="1">
        <f t="array" ref="AA78">IFERROR(_xlfn.IFS($H78="MW",0,$D78=$D$132,('DR_Contracted Energy'!AA76/'DR_Contracted Energy'!AA$130)*AA$132,'Reduced Energy Gen_UE'!$D78='Reduced Energy Gen_UE'!$D$133,('DR_Contracted Energy'!AA76/'DR_Contracted Energy'!AA$131)*AA$133),0)</f>
        <v>0</v>
      </c>
      <c r="AB78" s="166" cm="1">
        <f t="array" ref="AB78">IFERROR(_xlfn.IFS($H78="MW",0,$D78=$D$132,('DR_Contracted Energy'!AB76/'DR_Contracted Energy'!AB$130)*AB$132,'Reduced Energy Gen_UE'!$D78='Reduced Energy Gen_UE'!$D$133,('DR_Contracted Energy'!AB76/'DR_Contracted Energy'!AB$131)*AB$133),0)</f>
        <v>0</v>
      </c>
      <c r="AC78" s="166" cm="1">
        <f t="array" ref="AC78">IFERROR(_xlfn.IFS($H78="MW",0,$D78=$D$132,('DR_Contracted Energy'!AC76/'DR_Contracted Energy'!AC$130)*AC$132,'Reduced Energy Gen_UE'!$D78='Reduced Energy Gen_UE'!$D$133,('DR_Contracted Energy'!AC76/'DR_Contracted Energy'!AC$131)*AC$133),0)</f>
        <v>0</v>
      </c>
      <c r="AD78" s="166"/>
      <c r="AE78" s="16" t="str">
        <f t="shared" si="34"/>
        <v>FALSE</v>
      </c>
    </row>
    <row r="79" spans="3:31" ht="28.8" x14ac:dyDescent="0.3">
      <c r="C79" s="7">
        <f t="shared" ref="C79:G79" si="35">C78</f>
        <v>34</v>
      </c>
      <c r="D79" s="146" t="str">
        <f t="shared" si="35"/>
        <v>Distribution Utility 2 (DU2)</v>
      </c>
      <c r="E79" s="146">
        <f t="shared" si="35"/>
        <v>0</v>
      </c>
      <c r="F79" s="108">
        <f t="shared" si="35"/>
        <v>0</v>
      </c>
      <c r="G79">
        <f t="shared" si="35"/>
        <v>0</v>
      </c>
      <c r="H79" s="16" t="str">
        <f>'C. Details of Existing PSAs'!O74</f>
        <v>MWh</v>
      </c>
      <c r="I79" s="166" cm="1">
        <f t="array" ref="I79">IFERROR(_xlfn.IFS($H79="MW",0,$D79=$D$132,('DR_Contracted Energy'!I77/'DR_Contracted Energy'!I$130)*I$132,'Reduced Energy Gen_UE'!$D79='Reduced Energy Gen_UE'!$D$133,('DR_Contracted Energy'!I77/'DR_Contracted Energy'!I$131)*I$133),0)</f>
        <v>0</v>
      </c>
      <c r="J79" s="166" cm="1">
        <f t="array" ref="J79">IFERROR(_xlfn.IFS($H79="MW",0,$D79=$D$132,('DR_Contracted Energy'!J77/'DR_Contracted Energy'!J$130)*J$132,'Reduced Energy Gen_UE'!$D79='Reduced Energy Gen_UE'!$D$133,('DR_Contracted Energy'!J77/'DR_Contracted Energy'!J$131)*J$133),0)</f>
        <v>0</v>
      </c>
      <c r="K79" s="166" cm="1">
        <f t="array" ref="K79">IFERROR(_xlfn.IFS($H79="MW",0,$D79=$D$132,('DR_Contracted Energy'!K77/'DR_Contracted Energy'!K$130)*K$132,'Reduced Energy Gen_UE'!$D79='Reduced Energy Gen_UE'!$D$133,('DR_Contracted Energy'!K77/'DR_Contracted Energy'!K$131)*K$133),0)</f>
        <v>0</v>
      </c>
      <c r="L79" s="166" cm="1">
        <f t="array" ref="L79">IFERROR(_xlfn.IFS($H79="MW",0,$D79=$D$132,('DR_Contracted Energy'!L77/'DR_Contracted Energy'!L$130)*L$132,'Reduced Energy Gen_UE'!$D79='Reduced Energy Gen_UE'!$D$133,('DR_Contracted Energy'!L77/'DR_Contracted Energy'!L$131)*L$133),0)</f>
        <v>0</v>
      </c>
      <c r="M79" s="166" cm="1">
        <f t="array" ref="M79">IFERROR(_xlfn.IFS($H79="MW",0,$D79=$D$132,('DR_Contracted Energy'!M77/'DR_Contracted Energy'!M$130)*M$132,'Reduced Energy Gen_UE'!$D79='Reduced Energy Gen_UE'!$D$133,('DR_Contracted Energy'!M77/'DR_Contracted Energy'!M$131)*M$133),0)</f>
        <v>0</v>
      </c>
      <c r="N79" s="166" cm="1">
        <f t="array" ref="N79">IFERROR(_xlfn.IFS($H79="MW",0,$D79=$D$132,('DR_Contracted Energy'!N77/'DR_Contracted Energy'!N$130)*N$132,'Reduced Energy Gen_UE'!$D79='Reduced Energy Gen_UE'!$D$133,('DR_Contracted Energy'!N77/'DR_Contracted Energy'!N$131)*N$133),0)</f>
        <v>0</v>
      </c>
      <c r="O79" s="166" cm="1">
        <f t="array" ref="O79">IFERROR(_xlfn.IFS($H79="MW",0,$D79=$D$132,('DR_Contracted Energy'!O77/'DR_Contracted Energy'!O$130)*O$132,'Reduced Energy Gen_UE'!$D79='Reduced Energy Gen_UE'!$D$133,('DR_Contracted Energy'!O77/'DR_Contracted Energy'!O$131)*O$133),0)</f>
        <v>0</v>
      </c>
      <c r="P79" s="166" cm="1">
        <f t="array" ref="P79">IFERROR(_xlfn.IFS($H79="MW",0,$D79=$D$132,('DR_Contracted Energy'!P77/'DR_Contracted Energy'!P$130)*P$132,'Reduced Energy Gen_UE'!$D79='Reduced Energy Gen_UE'!$D$133,('DR_Contracted Energy'!P77/'DR_Contracted Energy'!P$131)*P$133),0)</f>
        <v>0</v>
      </c>
      <c r="Q79" s="166" cm="1">
        <f t="array" ref="Q79">IFERROR(_xlfn.IFS($H79="MW",0,$D79=$D$132,('DR_Contracted Energy'!Q77/'DR_Contracted Energy'!Q$130)*Q$132,'Reduced Energy Gen_UE'!$D79='Reduced Energy Gen_UE'!$D$133,('DR_Contracted Energy'!Q77/'DR_Contracted Energy'!Q$131)*Q$133),0)</f>
        <v>0</v>
      </c>
      <c r="R79" s="166" cm="1">
        <f t="array" ref="R79">IFERROR(_xlfn.IFS($H79="MW",0,$D79=$D$132,('DR_Contracted Energy'!R77/'DR_Contracted Energy'!R$130)*R$132,'Reduced Energy Gen_UE'!$D79='Reduced Energy Gen_UE'!$D$133,('DR_Contracted Energy'!R77/'DR_Contracted Energy'!R$131)*R$133),0)</f>
        <v>0</v>
      </c>
      <c r="S79" s="166" cm="1">
        <f t="array" ref="S79">IFERROR(_xlfn.IFS($H79="MW",0,$D79=$D$132,('DR_Contracted Energy'!S77/'DR_Contracted Energy'!S$130)*S$132,'Reduced Energy Gen_UE'!$D79='Reduced Energy Gen_UE'!$D$133,('DR_Contracted Energy'!S77/'DR_Contracted Energy'!S$131)*S$133),0)</f>
        <v>0</v>
      </c>
      <c r="T79" s="166" cm="1">
        <f t="array" ref="T79">IFERROR(_xlfn.IFS($H79="MW",0,$D79=$D$132,('DR_Contracted Energy'!T77/'DR_Contracted Energy'!T$130)*T$132,'Reduced Energy Gen_UE'!$D79='Reduced Energy Gen_UE'!$D$133,('DR_Contracted Energy'!T77/'DR_Contracted Energy'!T$131)*T$133),0)</f>
        <v>0</v>
      </c>
      <c r="U79" s="166" cm="1">
        <f t="array" ref="U79">IFERROR(_xlfn.IFS($H79="MW",0,$D79=$D$132,('DR_Contracted Energy'!U77/'DR_Contracted Energy'!U$130)*U$132,'Reduced Energy Gen_UE'!$D79='Reduced Energy Gen_UE'!$D$133,('DR_Contracted Energy'!U77/'DR_Contracted Energy'!U$131)*U$133),0)</f>
        <v>0</v>
      </c>
      <c r="V79" s="166" cm="1">
        <f t="array" ref="V79">IFERROR(_xlfn.IFS($H79="MW",0,$D79=$D$132,('DR_Contracted Energy'!V77/'DR_Contracted Energy'!V$130)*V$132,'Reduced Energy Gen_UE'!$D79='Reduced Energy Gen_UE'!$D$133,('DR_Contracted Energy'!V77/'DR_Contracted Energy'!V$131)*V$133),0)</f>
        <v>0</v>
      </c>
      <c r="W79" s="166" cm="1">
        <f t="array" ref="W79">IFERROR(_xlfn.IFS($H79="MW",0,$D79=$D$132,('DR_Contracted Energy'!W77/'DR_Contracted Energy'!W$130)*W$132,'Reduced Energy Gen_UE'!$D79='Reduced Energy Gen_UE'!$D$133,('DR_Contracted Energy'!W77/'DR_Contracted Energy'!W$131)*W$133),0)</f>
        <v>0</v>
      </c>
      <c r="X79" s="166" cm="1">
        <f t="array" ref="X79">IFERROR(_xlfn.IFS($H79="MW",0,$D79=$D$132,('DR_Contracted Energy'!X77/'DR_Contracted Energy'!X$130)*X$132,'Reduced Energy Gen_UE'!$D79='Reduced Energy Gen_UE'!$D$133,('DR_Contracted Energy'!X77/'DR_Contracted Energy'!X$131)*X$133),0)</f>
        <v>0</v>
      </c>
      <c r="Y79" s="166" cm="1">
        <f t="array" ref="Y79">IFERROR(_xlfn.IFS($H79="MW",0,$D79=$D$132,('DR_Contracted Energy'!Y77/'DR_Contracted Energy'!Y$130)*Y$132,'Reduced Energy Gen_UE'!$D79='Reduced Energy Gen_UE'!$D$133,('DR_Contracted Energy'!Y77/'DR_Contracted Energy'!Y$131)*Y$133),0)</f>
        <v>0</v>
      </c>
      <c r="Z79" s="166" cm="1">
        <f t="array" ref="Z79">IFERROR(_xlfn.IFS($H79="MW",0,$D79=$D$132,('DR_Contracted Energy'!Z77/'DR_Contracted Energy'!Z$130)*Z$132,'Reduced Energy Gen_UE'!$D79='Reduced Energy Gen_UE'!$D$133,('DR_Contracted Energy'!Z77/'DR_Contracted Energy'!Z$131)*Z$133),0)</f>
        <v>0</v>
      </c>
      <c r="AA79" s="166" cm="1">
        <f t="array" ref="AA79">IFERROR(_xlfn.IFS($H79="MW",0,$D79=$D$132,('DR_Contracted Energy'!AA77/'DR_Contracted Energy'!AA$130)*AA$132,'Reduced Energy Gen_UE'!$D79='Reduced Energy Gen_UE'!$D$133,('DR_Contracted Energy'!AA77/'DR_Contracted Energy'!AA$131)*AA$133),0)</f>
        <v>0</v>
      </c>
      <c r="AB79" s="166" cm="1">
        <f t="array" ref="AB79">IFERROR(_xlfn.IFS($H79="MW",0,$D79=$D$132,('DR_Contracted Energy'!AB77/'DR_Contracted Energy'!AB$130)*AB$132,'Reduced Energy Gen_UE'!$D79='Reduced Energy Gen_UE'!$D$133,('DR_Contracted Energy'!AB77/'DR_Contracted Energy'!AB$131)*AB$133),0)</f>
        <v>0</v>
      </c>
      <c r="AC79" s="166" cm="1">
        <f t="array" ref="AC79">IFERROR(_xlfn.IFS($H79="MW",0,$D79=$D$132,('DR_Contracted Energy'!AC77/'DR_Contracted Energy'!AC$130)*AC$132,'Reduced Energy Gen_UE'!$D79='Reduced Energy Gen_UE'!$D$133,('DR_Contracted Energy'!AC77/'DR_Contracted Energy'!AC$131)*AC$133),0)</f>
        <v>0</v>
      </c>
      <c r="AD79" s="166"/>
      <c r="AE79" s="16" t="str">
        <f t="shared" si="34"/>
        <v>FALSE</v>
      </c>
    </row>
    <row r="80" spans="3:31" ht="28.8" x14ac:dyDescent="0.3">
      <c r="C80" s="7">
        <f>'C. Details of Existing PSAs'!C75</f>
        <v>35</v>
      </c>
      <c r="D80" s="146" t="str">
        <f>'C. Details of Existing PSAs'!D75</f>
        <v>Distribution Utility 2 (DU2)</v>
      </c>
      <c r="E80" s="146">
        <f>'C. Details of Existing PSAs'!E75</f>
        <v>0</v>
      </c>
      <c r="F80" s="108">
        <f>'C. Details of Existing PSAs'!F75</f>
        <v>0</v>
      </c>
      <c r="G80">
        <f>'C. Details of Existing PSAs'!G75</f>
        <v>0</v>
      </c>
      <c r="H80" s="16" t="str">
        <f>'C. Details of Existing PSAs'!O75</f>
        <v>MW</v>
      </c>
      <c r="I80" s="166" cm="1">
        <f t="array" ref="I80">IFERROR(_xlfn.IFS($H80="MW",0,$D80=$D$132,('DR_Contracted Energy'!I78/'DR_Contracted Energy'!I$130)*I$132,'Reduced Energy Gen_UE'!$D80='Reduced Energy Gen_UE'!$D$133,('DR_Contracted Energy'!I78/'DR_Contracted Energy'!I$131)*I$133),0)</f>
        <v>0</v>
      </c>
      <c r="J80" s="166" cm="1">
        <f t="array" ref="J80">IFERROR(_xlfn.IFS($H80="MW",0,$D80=$D$132,('DR_Contracted Energy'!J78/'DR_Contracted Energy'!J$130)*J$132,'Reduced Energy Gen_UE'!$D80='Reduced Energy Gen_UE'!$D$133,('DR_Contracted Energy'!J78/'DR_Contracted Energy'!J$131)*J$133),0)</f>
        <v>0</v>
      </c>
      <c r="K80" s="166" cm="1">
        <f t="array" ref="K80">IFERROR(_xlfn.IFS($H80="MW",0,$D80=$D$132,('DR_Contracted Energy'!K78/'DR_Contracted Energy'!K$130)*K$132,'Reduced Energy Gen_UE'!$D80='Reduced Energy Gen_UE'!$D$133,('DR_Contracted Energy'!K78/'DR_Contracted Energy'!K$131)*K$133),0)</f>
        <v>0</v>
      </c>
      <c r="L80" s="166" cm="1">
        <f t="array" ref="L80">IFERROR(_xlfn.IFS($H80="MW",0,$D80=$D$132,('DR_Contracted Energy'!L78/'DR_Contracted Energy'!L$130)*L$132,'Reduced Energy Gen_UE'!$D80='Reduced Energy Gen_UE'!$D$133,('DR_Contracted Energy'!L78/'DR_Contracted Energy'!L$131)*L$133),0)</f>
        <v>0</v>
      </c>
      <c r="M80" s="166" cm="1">
        <f t="array" ref="M80">IFERROR(_xlfn.IFS($H80="MW",0,$D80=$D$132,('DR_Contracted Energy'!M78/'DR_Contracted Energy'!M$130)*M$132,'Reduced Energy Gen_UE'!$D80='Reduced Energy Gen_UE'!$D$133,('DR_Contracted Energy'!M78/'DR_Contracted Energy'!M$131)*M$133),0)</f>
        <v>0</v>
      </c>
      <c r="N80" s="166" cm="1">
        <f t="array" ref="N80">IFERROR(_xlfn.IFS($H80="MW",0,$D80=$D$132,('DR_Contracted Energy'!N78/'DR_Contracted Energy'!N$130)*N$132,'Reduced Energy Gen_UE'!$D80='Reduced Energy Gen_UE'!$D$133,('DR_Contracted Energy'!N78/'DR_Contracted Energy'!N$131)*N$133),0)</f>
        <v>0</v>
      </c>
      <c r="O80" s="166" cm="1">
        <f t="array" ref="O80">IFERROR(_xlfn.IFS($H80="MW",0,$D80=$D$132,('DR_Contracted Energy'!O78/'DR_Contracted Energy'!O$130)*O$132,'Reduced Energy Gen_UE'!$D80='Reduced Energy Gen_UE'!$D$133,('DR_Contracted Energy'!O78/'DR_Contracted Energy'!O$131)*O$133),0)</f>
        <v>0</v>
      </c>
      <c r="P80" s="166" cm="1">
        <f t="array" ref="P80">IFERROR(_xlfn.IFS($H80="MW",0,$D80=$D$132,('DR_Contracted Energy'!P78/'DR_Contracted Energy'!P$130)*P$132,'Reduced Energy Gen_UE'!$D80='Reduced Energy Gen_UE'!$D$133,('DR_Contracted Energy'!P78/'DR_Contracted Energy'!P$131)*P$133),0)</f>
        <v>0</v>
      </c>
      <c r="Q80" s="166" cm="1">
        <f t="array" ref="Q80">IFERROR(_xlfn.IFS($H80="MW",0,$D80=$D$132,('DR_Contracted Energy'!Q78/'DR_Contracted Energy'!Q$130)*Q$132,'Reduced Energy Gen_UE'!$D80='Reduced Energy Gen_UE'!$D$133,('DR_Contracted Energy'!Q78/'DR_Contracted Energy'!Q$131)*Q$133),0)</f>
        <v>0</v>
      </c>
      <c r="R80" s="166" cm="1">
        <f t="array" ref="R80">IFERROR(_xlfn.IFS($H80="MW",0,$D80=$D$132,('DR_Contracted Energy'!R78/'DR_Contracted Energy'!R$130)*R$132,'Reduced Energy Gen_UE'!$D80='Reduced Energy Gen_UE'!$D$133,('DR_Contracted Energy'!R78/'DR_Contracted Energy'!R$131)*R$133),0)</f>
        <v>0</v>
      </c>
      <c r="S80" s="166" cm="1">
        <f t="array" ref="S80">IFERROR(_xlfn.IFS($H80="MW",0,$D80=$D$132,('DR_Contracted Energy'!S78/'DR_Contracted Energy'!S$130)*S$132,'Reduced Energy Gen_UE'!$D80='Reduced Energy Gen_UE'!$D$133,('DR_Contracted Energy'!S78/'DR_Contracted Energy'!S$131)*S$133),0)</f>
        <v>0</v>
      </c>
      <c r="T80" s="166" cm="1">
        <f t="array" ref="T80">IFERROR(_xlfn.IFS($H80="MW",0,$D80=$D$132,('DR_Contracted Energy'!T78/'DR_Contracted Energy'!T$130)*T$132,'Reduced Energy Gen_UE'!$D80='Reduced Energy Gen_UE'!$D$133,('DR_Contracted Energy'!T78/'DR_Contracted Energy'!T$131)*T$133),0)</f>
        <v>0</v>
      </c>
      <c r="U80" s="166" cm="1">
        <f t="array" ref="U80">IFERROR(_xlfn.IFS($H80="MW",0,$D80=$D$132,('DR_Contracted Energy'!U78/'DR_Contracted Energy'!U$130)*U$132,'Reduced Energy Gen_UE'!$D80='Reduced Energy Gen_UE'!$D$133,('DR_Contracted Energy'!U78/'DR_Contracted Energy'!U$131)*U$133),0)</f>
        <v>0</v>
      </c>
      <c r="V80" s="166" cm="1">
        <f t="array" ref="V80">IFERROR(_xlfn.IFS($H80="MW",0,$D80=$D$132,('DR_Contracted Energy'!V78/'DR_Contracted Energy'!V$130)*V$132,'Reduced Energy Gen_UE'!$D80='Reduced Energy Gen_UE'!$D$133,('DR_Contracted Energy'!V78/'DR_Contracted Energy'!V$131)*V$133),0)</f>
        <v>0</v>
      </c>
      <c r="W80" s="166" cm="1">
        <f t="array" ref="W80">IFERROR(_xlfn.IFS($H80="MW",0,$D80=$D$132,('DR_Contracted Energy'!W78/'DR_Contracted Energy'!W$130)*W$132,'Reduced Energy Gen_UE'!$D80='Reduced Energy Gen_UE'!$D$133,('DR_Contracted Energy'!W78/'DR_Contracted Energy'!W$131)*W$133),0)</f>
        <v>0</v>
      </c>
      <c r="X80" s="166" cm="1">
        <f t="array" ref="X80">IFERROR(_xlfn.IFS($H80="MW",0,$D80=$D$132,('DR_Contracted Energy'!X78/'DR_Contracted Energy'!X$130)*X$132,'Reduced Energy Gen_UE'!$D80='Reduced Energy Gen_UE'!$D$133,('DR_Contracted Energy'!X78/'DR_Contracted Energy'!X$131)*X$133),0)</f>
        <v>0</v>
      </c>
      <c r="Y80" s="166" cm="1">
        <f t="array" ref="Y80">IFERROR(_xlfn.IFS($H80="MW",0,$D80=$D$132,('DR_Contracted Energy'!Y78/'DR_Contracted Energy'!Y$130)*Y$132,'Reduced Energy Gen_UE'!$D80='Reduced Energy Gen_UE'!$D$133,('DR_Contracted Energy'!Y78/'DR_Contracted Energy'!Y$131)*Y$133),0)</f>
        <v>0</v>
      </c>
      <c r="Z80" s="166" cm="1">
        <f t="array" ref="Z80">IFERROR(_xlfn.IFS($H80="MW",0,$D80=$D$132,('DR_Contracted Energy'!Z78/'DR_Contracted Energy'!Z$130)*Z$132,'Reduced Energy Gen_UE'!$D80='Reduced Energy Gen_UE'!$D$133,('DR_Contracted Energy'!Z78/'DR_Contracted Energy'!Z$131)*Z$133),0)</f>
        <v>0</v>
      </c>
      <c r="AA80" s="166" cm="1">
        <f t="array" ref="AA80">IFERROR(_xlfn.IFS($H80="MW",0,$D80=$D$132,('DR_Contracted Energy'!AA78/'DR_Contracted Energy'!AA$130)*AA$132,'Reduced Energy Gen_UE'!$D80='Reduced Energy Gen_UE'!$D$133,('DR_Contracted Energy'!AA78/'DR_Contracted Energy'!AA$131)*AA$133),0)</f>
        <v>0</v>
      </c>
      <c r="AB80" s="166" cm="1">
        <f t="array" ref="AB80">IFERROR(_xlfn.IFS($H80="MW",0,$D80=$D$132,('DR_Contracted Energy'!AB78/'DR_Contracted Energy'!AB$130)*AB$132,'Reduced Energy Gen_UE'!$D80='Reduced Energy Gen_UE'!$D$133,('DR_Contracted Energy'!AB78/'DR_Contracted Energy'!AB$131)*AB$133),0)</f>
        <v>0</v>
      </c>
      <c r="AC80" s="166" cm="1">
        <f t="array" ref="AC80">IFERROR(_xlfn.IFS($H80="MW",0,$D80=$D$132,('DR_Contracted Energy'!AC78/'DR_Contracted Energy'!AC$130)*AC$132,'Reduced Energy Gen_UE'!$D80='Reduced Energy Gen_UE'!$D$133,('DR_Contracted Energy'!AC78/'DR_Contracted Energy'!AC$131)*AC$133),0)</f>
        <v>0</v>
      </c>
      <c r="AD80" s="166"/>
      <c r="AE80" s="16" t="str">
        <f t="shared" si="34"/>
        <v>FALSE</v>
      </c>
    </row>
    <row r="81" spans="3:31" ht="28.8" x14ac:dyDescent="0.3">
      <c r="C81" s="7">
        <f t="shared" ref="C81:G81" si="36">C80</f>
        <v>35</v>
      </c>
      <c r="D81" s="146" t="str">
        <f t="shared" si="36"/>
        <v>Distribution Utility 2 (DU2)</v>
      </c>
      <c r="E81" s="146">
        <f t="shared" si="36"/>
        <v>0</v>
      </c>
      <c r="F81" s="108">
        <f t="shared" si="36"/>
        <v>0</v>
      </c>
      <c r="G81">
        <f t="shared" si="36"/>
        <v>0</v>
      </c>
      <c r="H81" s="16" t="str">
        <f>'C. Details of Existing PSAs'!O76</f>
        <v>MWh</v>
      </c>
      <c r="I81" s="166" cm="1">
        <f t="array" ref="I81">IFERROR(_xlfn.IFS($H81="MW",0,$D81=$D$132,('DR_Contracted Energy'!I79/'DR_Contracted Energy'!I$130)*I$132,'Reduced Energy Gen_UE'!$D81='Reduced Energy Gen_UE'!$D$133,('DR_Contracted Energy'!I79/'DR_Contracted Energy'!I$131)*I$133),0)</f>
        <v>0</v>
      </c>
      <c r="J81" s="166" cm="1">
        <f t="array" ref="J81">IFERROR(_xlfn.IFS($H81="MW",0,$D81=$D$132,('DR_Contracted Energy'!J79/'DR_Contracted Energy'!J$130)*J$132,'Reduced Energy Gen_UE'!$D81='Reduced Energy Gen_UE'!$D$133,('DR_Contracted Energy'!J79/'DR_Contracted Energy'!J$131)*J$133),0)</f>
        <v>0</v>
      </c>
      <c r="K81" s="166" cm="1">
        <f t="array" ref="K81">IFERROR(_xlfn.IFS($H81="MW",0,$D81=$D$132,('DR_Contracted Energy'!K79/'DR_Contracted Energy'!K$130)*K$132,'Reduced Energy Gen_UE'!$D81='Reduced Energy Gen_UE'!$D$133,('DR_Contracted Energy'!K79/'DR_Contracted Energy'!K$131)*K$133),0)</f>
        <v>0</v>
      </c>
      <c r="L81" s="166" cm="1">
        <f t="array" ref="L81">IFERROR(_xlfn.IFS($H81="MW",0,$D81=$D$132,('DR_Contracted Energy'!L79/'DR_Contracted Energy'!L$130)*L$132,'Reduced Energy Gen_UE'!$D81='Reduced Energy Gen_UE'!$D$133,('DR_Contracted Energy'!L79/'DR_Contracted Energy'!L$131)*L$133),0)</f>
        <v>0</v>
      </c>
      <c r="M81" s="166" cm="1">
        <f t="array" ref="M81">IFERROR(_xlfn.IFS($H81="MW",0,$D81=$D$132,('DR_Contracted Energy'!M79/'DR_Contracted Energy'!M$130)*M$132,'Reduced Energy Gen_UE'!$D81='Reduced Energy Gen_UE'!$D$133,('DR_Contracted Energy'!M79/'DR_Contracted Energy'!M$131)*M$133),0)</f>
        <v>0</v>
      </c>
      <c r="N81" s="166" cm="1">
        <f t="array" ref="N81">IFERROR(_xlfn.IFS($H81="MW",0,$D81=$D$132,('DR_Contracted Energy'!N79/'DR_Contracted Energy'!N$130)*N$132,'Reduced Energy Gen_UE'!$D81='Reduced Energy Gen_UE'!$D$133,('DR_Contracted Energy'!N79/'DR_Contracted Energy'!N$131)*N$133),0)</f>
        <v>0</v>
      </c>
      <c r="O81" s="166" cm="1">
        <f t="array" ref="O81">IFERROR(_xlfn.IFS($H81="MW",0,$D81=$D$132,('DR_Contracted Energy'!O79/'DR_Contracted Energy'!O$130)*O$132,'Reduced Energy Gen_UE'!$D81='Reduced Energy Gen_UE'!$D$133,('DR_Contracted Energy'!O79/'DR_Contracted Energy'!O$131)*O$133),0)</f>
        <v>0</v>
      </c>
      <c r="P81" s="166" cm="1">
        <f t="array" ref="P81">IFERROR(_xlfn.IFS($H81="MW",0,$D81=$D$132,('DR_Contracted Energy'!P79/'DR_Contracted Energy'!P$130)*P$132,'Reduced Energy Gen_UE'!$D81='Reduced Energy Gen_UE'!$D$133,('DR_Contracted Energy'!P79/'DR_Contracted Energy'!P$131)*P$133),0)</f>
        <v>0</v>
      </c>
      <c r="Q81" s="166" cm="1">
        <f t="array" ref="Q81">IFERROR(_xlfn.IFS($H81="MW",0,$D81=$D$132,('DR_Contracted Energy'!Q79/'DR_Contracted Energy'!Q$130)*Q$132,'Reduced Energy Gen_UE'!$D81='Reduced Energy Gen_UE'!$D$133,('DR_Contracted Energy'!Q79/'DR_Contracted Energy'!Q$131)*Q$133),0)</f>
        <v>0</v>
      </c>
      <c r="R81" s="166" cm="1">
        <f t="array" ref="R81">IFERROR(_xlfn.IFS($H81="MW",0,$D81=$D$132,('DR_Contracted Energy'!R79/'DR_Contracted Energy'!R$130)*R$132,'Reduced Energy Gen_UE'!$D81='Reduced Energy Gen_UE'!$D$133,('DR_Contracted Energy'!R79/'DR_Contracted Energy'!R$131)*R$133),0)</f>
        <v>0</v>
      </c>
      <c r="S81" s="166" cm="1">
        <f t="array" ref="S81">IFERROR(_xlfn.IFS($H81="MW",0,$D81=$D$132,('DR_Contracted Energy'!S79/'DR_Contracted Energy'!S$130)*S$132,'Reduced Energy Gen_UE'!$D81='Reduced Energy Gen_UE'!$D$133,('DR_Contracted Energy'!S79/'DR_Contracted Energy'!S$131)*S$133),0)</f>
        <v>0</v>
      </c>
      <c r="T81" s="166" cm="1">
        <f t="array" ref="T81">IFERROR(_xlfn.IFS($H81="MW",0,$D81=$D$132,('DR_Contracted Energy'!T79/'DR_Contracted Energy'!T$130)*T$132,'Reduced Energy Gen_UE'!$D81='Reduced Energy Gen_UE'!$D$133,('DR_Contracted Energy'!T79/'DR_Contracted Energy'!T$131)*T$133),0)</f>
        <v>0</v>
      </c>
      <c r="U81" s="166" cm="1">
        <f t="array" ref="U81">IFERROR(_xlfn.IFS($H81="MW",0,$D81=$D$132,('DR_Contracted Energy'!U79/'DR_Contracted Energy'!U$130)*U$132,'Reduced Energy Gen_UE'!$D81='Reduced Energy Gen_UE'!$D$133,('DR_Contracted Energy'!U79/'DR_Contracted Energy'!U$131)*U$133),0)</f>
        <v>0</v>
      </c>
      <c r="V81" s="166" cm="1">
        <f t="array" ref="V81">IFERROR(_xlfn.IFS($H81="MW",0,$D81=$D$132,('DR_Contracted Energy'!V79/'DR_Contracted Energy'!V$130)*V$132,'Reduced Energy Gen_UE'!$D81='Reduced Energy Gen_UE'!$D$133,('DR_Contracted Energy'!V79/'DR_Contracted Energy'!V$131)*V$133),0)</f>
        <v>0</v>
      </c>
      <c r="W81" s="166" cm="1">
        <f t="array" ref="W81">IFERROR(_xlfn.IFS($H81="MW",0,$D81=$D$132,('DR_Contracted Energy'!W79/'DR_Contracted Energy'!W$130)*W$132,'Reduced Energy Gen_UE'!$D81='Reduced Energy Gen_UE'!$D$133,('DR_Contracted Energy'!W79/'DR_Contracted Energy'!W$131)*W$133),0)</f>
        <v>0</v>
      </c>
      <c r="X81" s="166" cm="1">
        <f t="array" ref="X81">IFERROR(_xlfn.IFS($H81="MW",0,$D81=$D$132,('DR_Contracted Energy'!X79/'DR_Contracted Energy'!X$130)*X$132,'Reduced Energy Gen_UE'!$D81='Reduced Energy Gen_UE'!$D$133,('DR_Contracted Energy'!X79/'DR_Contracted Energy'!X$131)*X$133),0)</f>
        <v>0</v>
      </c>
      <c r="Y81" s="166" cm="1">
        <f t="array" ref="Y81">IFERROR(_xlfn.IFS($H81="MW",0,$D81=$D$132,('DR_Contracted Energy'!Y79/'DR_Contracted Energy'!Y$130)*Y$132,'Reduced Energy Gen_UE'!$D81='Reduced Energy Gen_UE'!$D$133,('DR_Contracted Energy'!Y79/'DR_Contracted Energy'!Y$131)*Y$133),0)</f>
        <v>0</v>
      </c>
      <c r="Z81" s="166" cm="1">
        <f t="array" ref="Z81">IFERROR(_xlfn.IFS($H81="MW",0,$D81=$D$132,('DR_Contracted Energy'!Z79/'DR_Contracted Energy'!Z$130)*Z$132,'Reduced Energy Gen_UE'!$D81='Reduced Energy Gen_UE'!$D$133,('DR_Contracted Energy'!Z79/'DR_Contracted Energy'!Z$131)*Z$133),0)</f>
        <v>0</v>
      </c>
      <c r="AA81" s="166" cm="1">
        <f t="array" ref="AA81">IFERROR(_xlfn.IFS($H81="MW",0,$D81=$D$132,('DR_Contracted Energy'!AA79/'DR_Contracted Energy'!AA$130)*AA$132,'Reduced Energy Gen_UE'!$D81='Reduced Energy Gen_UE'!$D$133,('DR_Contracted Energy'!AA79/'DR_Contracted Energy'!AA$131)*AA$133),0)</f>
        <v>0</v>
      </c>
      <c r="AB81" s="166" cm="1">
        <f t="array" ref="AB81">IFERROR(_xlfn.IFS($H81="MW",0,$D81=$D$132,('DR_Contracted Energy'!AB79/'DR_Contracted Energy'!AB$130)*AB$132,'Reduced Energy Gen_UE'!$D81='Reduced Energy Gen_UE'!$D$133,('DR_Contracted Energy'!AB79/'DR_Contracted Energy'!AB$131)*AB$133),0)</f>
        <v>0</v>
      </c>
      <c r="AC81" s="166" cm="1">
        <f t="array" ref="AC81">IFERROR(_xlfn.IFS($H81="MW",0,$D81=$D$132,('DR_Contracted Energy'!AC79/'DR_Contracted Energy'!AC$130)*AC$132,'Reduced Energy Gen_UE'!$D81='Reduced Energy Gen_UE'!$D$133,('DR_Contracted Energy'!AC79/'DR_Contracted Energy'!AC$131)*AC$133),0)</f>
        <v>0</v>
      </c>
      <c r="AD81" s="166"/>
      <c r="AE81" s="16" t="str">
        <f t="shared" si="34"/>
        <v>FALSE</v>
      </c>
    </row>
    <row r="82" spans="3:31" ht="28.8" x14ac:dyDescent="0.3">
      <c r="C82" s="7">
        <f>'C. Details of Existing PSAs'!C77</f>
        <v>36</v>
      </c>
      <c r="D82" s="146" t="str">
        <f>'C. Details of Existing PSAs'!D77</f>
        <v>Distribution Utility 2 (DU2)</v>
      </c>
      <c r="E82" s="146">
        <f>'C. Details of Existing PSAs'!E77</f>
        <v>0</v>
      </c>
      <c r="F82" s="108">
        <f>'C. Details of Existing PSAs'!F77</f>
        <v>0</v>
      </c>
      <c r="G82">
        <f>'C. Details of Existing PSAs'!G77</f>
        <v>0</v>
      </c>
      <c r="H82" s="16" t="str">
        <f>'C. Details of Existing PSAs'!O77</f>
        <v>MW</v>
      </c>
      <c r="I82" s="166" cm="1">
        <f t="array" ref="I82">IFERROR(_xlfn.IFS($H82="MW",0,$D82=$D$132,('DR_Contracted Energy'!I80/'DR_Contracted Energy'!I$130)*I$132,'Reduced Energy Gen_UE'!$D82='Reduced Energy Gen_UE'!$D$133,('DR_Contracted Energy'!I80/'DR_Contracted Energy'!I$131)*I$133),0)</f>
        <v>0</v>
      </c>
      <c r="J82" s="166" cm="1">
        <f t="array" ref="J82">IFERROR(_xlfn.IFS($H82="MW",0,$D82=$D$132,('DR_Contracted Energy'!J80/'DR_Contracted Energy'!J$130)*J$132,'Reduced Energy Gen_UE'!$D82='Reduced Energy Gen_UE'!$D$133,('DR_Contracted Energy'!J80/'DR_Contracted Energy'!J$131)*J$133),0)</f>
        <v>0</v>
      </c>
      <c r="K82" s="166" cm="1">
        <f t="array" ref="K82">IFERROR(_xlfn.IFS($H82="MW",0,$D82=$D$132,('DR_Contracted Energy'!K80/'DR_Contracted Energy'!K$130)*K$132,'Reduced Energy Gen_UE'!$D82='Reduced Energy Gen_UE'!$D$133,('DR_Contracted Energy'!K80/'DR_Contracted Energy'!K$131)*K$133),0)</f>
        <v>0</v>
      </c>
      <c r="L82" s="166" cm="1">
        <f t="array" ref="L82">IFERROR(_xlfn.IFS($H82="MW",0,$D82=$D$132,('DR_Contracted Energy'!L80/'DR_Contracted Energy'!L$130)*L$132,'Reduced Energy Gen_UE'!$D82='Reduced Energy Gen_UE'!$D$133,('DR_Contracted Energy'!L80/'DR_Contracted Energy'!L$131)*L$133),0)</f>
        <v>0</v>
      </c>
      <c r="M82" s="166" cm="1">
        <f t="array" ref="M82">IFERROR(_xlfn.IFS($H82="MW",0,$D82=$D$132,('DR_Contracted Energy'!M80/'DR_Contracted Energy'!M$130)*M$132,'Reduced Energy Gen_UE'!$D82='Reduced Energy Gen_UE'!$D$133,('DR_Contracted Energy'!M80/'DR_Contracted Energy'!M$131)*M$133),0)</f>
        <v>0</v>
      </c>
      <c r="N82" s="166" cm="1">
        <f t="array" ref="N82">IFERROR(_xlfn.IFS($H82="MW",0,$D82=$D$132,('DR_Contracted Energy'!N80/'DR_Contracted Energy'!N$130)*N$132,'Reduced Energy Gen_UE'!$D82='Reduced Energy Gen_UE'!$D$133,('DR_Contracted Energy'!N80/'DR_Contracted Energy'!N$131)*N$133),0)</f>
        <v>0</v>
      </c>
      <c r="O82" s="166" cm="1">
        <f t="array" ref="O82">IFERROR(_xlfn.IFS($H82="MW",0,$D82=$D$132,('DR_Contracted Energy'!O80/'DR_Contracted Energy'!O$130)*O$132,'Reduced Energy Gen_UE'!$D82='Reduced Energy Gen_UE'!$D$133,('DR_Contracted Energy'!O80/'DR_Contracted Energy'!O$131)*O$133),0)</f>
        <v>0</v>
      </c>
      <c r="P82" s="166" cm="1">
        <f t="array" ref="P82">IFERROR(_xlfn.IFS($H82="MW",0,$D82=$D$132,('DR_Contracted Energy'!P80/'DR_Contracted Energy'!P$130)*P$132,'Reduced Energy Gen_UE'!$D82='Reduced Energy Gen_UE'!$D$133,('DR_Contracted Energy'!P80/'DR_Contracted Energy'!P$131)*P$133),0)</f>
        <v>0</v>
      </c>
      <c r="Q82" s="166" cm="1">
        <f t="array" ref="Q82">IFERROR(_xlfn.IFS($H82="MW",0,$D82=$D$132,('DR_Contracted Energy'!Q80/'DR_Contracted Energy'!Q$130)*Q$132,'Reduced Energy Gen_UE'!$D82='Reduced Energy Gen_UE'!$D$133,('DR_Contracted Energy'!Q80/'DR_Contracted Energy'!Q$131)*Q$133),0)</f>
        <v>0</v>
      </c>
      <c r="R82" s="166" cm="1">
        <f t="array" ref="R82">IFERROR(_xlfn.IFS($H82="MW",0,$D82=$D$132,('DR_Contracted Energy'!R80/'DR_Contracted Energy'!R$130)*R$132,'Reduced Energy Gen_UE'!$D82='Reduced Energy Gen_UE'!$D$133,('DR_Contracted Energy'!R80/'DR_Contracted Energy'!R$131)*R$133),0)</f>
        <v>0</v>
      </c>
      <c r="S82" s="166" cm="1">
        <f t="array" ref="S82">IFERROR(_xlfn.IFS($H82="MW",0,$D82=$D$132,('DR_Contracted Energy'!S80/'DR_Contracted Energy'!S$130)*S$132,'Reduced Energy Gen_UE'!$D82='Reduced Energy Gen_UE'!$D$133,('DR_Contracted Energy'!S80/'DR_Contracted Energy'!S$131)*S$133),0)</f>
        <v>0</v>
      </c>
      <c r="T82" s="166" cm="1">
        <f t="array" ref="T82">IFERROR(_xlfn.IFS($H82="MW",0,$D82=$D$132,('DR_Contracted Energy'!T80/'DR_Contracted Energy'!T$130)*T$132,'Reduced Energy Gen_UE'!$D82='Reduced Energy Gen_UE'!$D$133,('DR_Contracted Energy'!T80/'DR_Contracted Energy'!T$131)*T$133),0)</f>
        <v>0</v>
      </c>
      <c r="U82" s="166" cm="1">
        <f t="array" ref="U82">IFERROR(_xlfn.IFS($H82="MW",0,$D82=$D$132,('DR_Contracted Energy'!U80/'DR_Contracted Energy'!U$130)*U$132,'Reduced Energy Gen_UE'!$D82='Reduced Energy Gen_UE'!$D$133,('DR_Contracted Energy'!U80/'DR_Contracted Energy'!U$131)*U$133),0)</f>
        <v>0</v>
      </c>
      <c r="V82" s="166" cm="1">
        <f t="array" ref="V82">IFERROR(_xlfn.IFS($H82="MW",0,$D82=$D$132,('DR_Contracted Energy'!V80/'DR_Contracted Energy'!V$130)*V$132,'Reduced Energy Gen_UE'!$D82='Reduced Energy Gen_UE'!$D$133,('DR_Contracted Energy'!V80/'DR_Contracted Energy'!V$131)*V$133),0)</f>
        <v>0</v>
      </c>
      <c r="W82" s="166" cm="1">
        <f t="array" ref="W82">IFERROR(_xlfn.IFS($H82="MW",0,$D82=$D$132,('DR_Contracted Energy'!W80/'DR_Contracted Energy'!W$130)*W$132,'Reduced Energy Gen_UE'!$D82='Reduced Energy Gen_UE'!$D$133,('DR_Contracted Energy'!W80/'DR_Contracted Energy'!W$131)*W$133),0)</f>
        <v>0</v>
      </c>
      <c r="X82" s="166" cm="1">
        <f t="array" ref="X82">IFERROR(_xlfn.IFS($H82="MW",0,$D82=$D$132,('DR_Contracted Energy'!X80/'DR_Contracted Energy'!X$130)*X$132,'Reduced Energy Gen_UE'!$D82='Reduced Energy Gen_UE'!$D$133,('DR_Contracted Energy'!X80/'DR_Contracted Energy'!X$131)*X$133),0)</f>
        <v>0</v>
      </c>
      <c r="Y82" s="166" cm="1">
        <f t="array" ref="Y82">IFERROR(_xlfn.IFS($H82="MW",0,$D82=$D$132,('DR_Contracted Energy'!Y80/'DR_Contracted Energy'!Y$130)*Y$132,'Reduced Energy Gen_UE'!$D82='Reduced Energy Gen_UE'!$D$133,('DR_Contracted Energy'!Y80/'DR_Contracted Energy'!Y$131)*Y$133),0)</f>
        <v>0</v>
      </c>
      <c r="Z82" s="166" cm="1">
        <f t="array" ref="Z82">IFERROR(_xlfn.IFS($H82="MW",0,$D82=$D$132,('DR_Contracted Energy'!Z80/'DR_Contracted Energy'!Z$130)*Z$132,'Reduced Energy Gen_UE'!$D82='Reduced Energy Gen_UE'!$D$133,('DR_Contracted Energy'!Z80/'DR_Contracted Energy'!Z$131)*Z$133),0)</f>
        <v>0</v>
      </c>
      <c r="AA82" s="166" cm="1">
        <f t="array" ref="AA82">IFERROR(_xlfn.IFS($H82="MW",0,$D82=$D$132,('DR_Contracted Energy'!AA80/'DR_Contracted Energy'!AA$130)*AA$132,'Reduced Energy Gen_UE'!$D82='Reduced Energy Gen_UE'!$D$133,('DR_Contracted Energy'!AA80/'DR_Contracted Energy'!AA$131)*AA$133),0)</f>
        <v>0</v>
      </c>
      <c r="AB82" s="166" cm="1">
        <f t="array" ref="AB82">IFERROR(_xlfn.IFS($H82="MW",0,$D82=$D$132,('DR_Contracted Energy'!AB80/'DR_Contracted Energy'!AB$130)*AB$132,'Reduced Energy Gen_UE'!$D82='Reduced Energy Gen_UE'!$D$133,('DR_Contracted Energy'!AB80/'DR_Contracted Energy'!AB$131)*AB$133),0)</f>
        <v>0</v>
      </c>
      <c r="AC82" s="166" cm="1">
        <f t="array" ref="AC82">IFERROR(_xlfn.IFS($H82="MW",0,$D82=$D$132,('DR_Contracted Energy'!AC80/'DR_Contracted Energy'!AC$130)*AC$132,'Reduced Energy Gen_UE'!$D82='Reduced Energy Gen_UE'!$D$133,('DR_Contracted Energy'!AC80/'DR_Contracted Energy'!AC$131)*AC$133),0)</f>
        <v>0</v>
      </c>
      <c r="AD82" s="166"/>
      <c r="AE82" s="16" t="str">
        <f t="shared" si="34"/>
        <v>FALSE</v>
      </c>
    </row>
    <row r="83" spans="3:31" ht="28.8" x14ac:dyDescent="0.3">
      <c r="C83" s="7">
        <f t="shared" ref="C83:G83" si="37">C82</f>
        <v>36</v>
      </c>
      <c r="D83" s="146" t="str">
        <f t="shared" si="37"/>
        <v>Distribution Utility 2 (DU2)</v>
      </c>
      <c r="E83" s="146">
        <f t="shared" si="37"/>
        <v>0</v>
      </c>
      <c r="F83" s="108">
        <f t="shared" si="37"/>
        <v>0</v>
      </c>
      <c r="G83">
        <f t="shared" si="37"/>
        <v>0</v>
      </c>
      <c r="H83" s="16" t="str">
        <f>'C. Details of Existing PSAs'!O78</f>
        <v>MWh</v>
      </c>
      <c r="I83" s="166" cm="1">
        <f t="array" ref="I83">IFERROR(_xlfn.IFS($H83="MW",0,$D83=$D$132,('DR_Contracted Energy'!I81/'DR_Contracted Energy'!I$130)*I$132,'Reduced Energy Gen_UE'!$D83='Reduced Energy Gen_UE'!$D$133,('DR_Contracted Energy'!I81/'DR_Contracted Energy'!I$131)*I$133),0)</f>
        <v>0</v>
      </c>
      <c r="J83" s="166" cm="1">
        <f t="array" ref="J83">IFERROR(_xlfn.IFS($H83="MW",0,$D83=$D$132,('DR_Contracted Energy'!J81/'DR_Contracted Energy'!J$130)*J$132,'Reduced Energy Gen_UE'!$D83='Reduced Energy Gen_UE'!$D$133,('DR_Contracted Energy'!J81/'DR_Contracted Energy'!J$131)*J$133),0)</f>
        <v>0</v>
      </c>
      <c r="K83" s="166" cm="1">
        <f t="array" ref="K83">IFERROR(_xlfn.IFS($H83="MW",0,$D83=$D$132,('DR_Contracted Energy'!K81/'DR_Contracted Energy'!K$130)*K$132,'Reduced Energy Gen_UE'!$D83='Reduced Energy Gen_UE'!$D$133,('DR_Contracted Energy'!K81/'DR_Contracted Energy'!K$131)*K$133),0)</f>
        <v>0</v>
      </c>
      <c r="L83" s="166" cm="1">
        <f t="array" ref="L83">IFERROR(_xlfn.IFS($H83="MW",0,$D83=$D$132,('DR_Contracted Energy'!L81/'DR_Contracted Energy'!L$130)*L$132,'Reduced Energy Gen_UE'!$D83='Reduced Energy Gen_UE'!$D$133,('DR_Contracted Energy'!L81/'DR_Contracted Energy'!L$131)*L$133),0)</f>
        <v>0</v>
      </c>
      <c r="M83" s="166" cm="1">
        <f t="array" ref="M83">IFERROR(_xlfn.IFS($H83="MW",0,$D83=$D$132,('DR_Contracted Energy'!M81/'DR_Contracted Energy'!M$130)*M$132,'Reduced Energy Gen_UE'!$D83='Reduced Energy Gen_UE'!$D$133,('DR_Contracted Energy'!M81/'DR_Contracted Energy'!M$131)*M$133),0)</f>
        <v>0</v>
      </c>
      <c r="N83" s="166" cm="1">
        <f t="array" ref="N83">IFERROR(_xlfn.IFS($H83="MW",0,$D83=$D$132,('DR_Contracted Energy'!N81/'DR_Contracted Energy'!N$130)*N$132,'Reduced Energy Gen_UE'!$D83='Reduced Energy Gen_UE'!$D$133,('DR_Contracted Energy'!N81/'DR_Contracted Energy'!N$131)*N$133),0)</f>
        <v>0</v>
      </c>
      <c r="O83" s="166" cm="1">
        <f t="array" ref="O83">IFERROR(_xlfn.IFS($H83="MW",0,$D83=$D$132,('DR_Contracted Energy'!O81/'DR_Contracted Energy'!O$130)*O$132,'Reduced Energy Gen_UE'!$D83='Reduced Energy Gen_UE'!$D$133,('DR_Contracted Energy'!O81/'DR_Contracted Energy'!O$131)*O$133),0)</f>
        <v>0</v>
      </c>
      <c r="P83" s="166" cm="1">
        <f t="array" ref="P83">IFERROR(_xlfn.IFS($H83="MW",0,$D83=$D$132,('DR_Contracted Energy'!P81/'DR_Contracted Energy'!P$130)*P$132,'Reduced Energy Gen_UE'!$D83='Reduced Energy Gen_UE'!$D$133,('DR_Contracted Energy'!P81/'DR_Contracted Energy'!P$131)*P$133),0)</f>
        <v>0</v>
      </c>
      <c r="Q83" s="166" cm="1">
        <f t="array" ref="Q83">IFERROR(_xlfn.IFS($H83="MW",0,$D83=$D$132,('DR_Contracted Energy'!Q81/'DR_Contracted Energy'!Q$130)*Q$132,'Reduced Energy Gen_UE'!$D83='Reduced Energy Gen_UE'!$D$133,('DR_Contracted Energy'!Q81/'DR_Contracted Energy'!Q$131)*Q$133),0)</f>
        <v>0</v>
      </c>
      <c r="R83" s="166" cm="1">
        <f t="array" ref="R83">IFERROR(_xlfn.IFS($H83="MW",0,$D83=$D$132,('DR_Contracted Energy'!R81/'DR_Contracted Energy'!R$130)*R$132,'Reduced Energy Gen_UE'!$D83='Reduced Energy Gen_UE'!$D$133,('DR_Contracted Energy'!R81/'DR_Contracted Energy'!R$131)*R$133),0)</f>
        <v>0</v>
      </c>
      <c r="S83" s="166" cm="1">
        <f t="array" ref="S83">IFERROR(_xlfn.IFS($H83="MW",0,$D83=$D$132,('DR_Contracted Energy'!S81/'DR_Contracted Energy'!S$130)*S$132,'Reduced Energy Gen_UE'!$D83='Reduced Energy Gen_UE'!$D$133,('DR_Contracted Energy'!S81/'DR_Contracted Energy'!S$131)*S$133),0)</f>
        <v>0</v>
      </c>
      <c r="T83" s="166" cm="1">
        <f t="array" ref="T83">IFERROR(_xlfn.IFS($H83="MW",0,$D83=$D$132,('DR_Contracted Energy'!T81/'DR_Contracted Energy'!T$130)*T$132,'Reduced Energy Gen_UE'!$D83='Reduced Energy Gen_UE'!$D$133,('DR_Contracted Energy'!T81/'DR_Contracted Energy'!T$131)*T$133),0)</f>
        <v>0</v>
      </c>
      <c r="U83" s="166" cm="1">
        <f t="array" ref="U83">IFERROR(_xlfn.IFS($H83="MW",0,$D83=$D$132,('DR_Contracted Energy'!U81/'DR_Contracted Energy'!U$130)*U$132,'Reduced Energy Gen_UE'!$D83='Reduced Energy Gen_UE'!$D$133,('DR_Contracted Energy'!U81/'DR_Contracted Energy'!U$131)*U$133),0)</f>
        <v>0</v>
      </c>
      <c r="V83" s="166" cm="1">
        <f t="array" ref="V83">IFERROR(_xlfn.IFS($H83="MW",0,$D83=$D$132,('DR_Contracted Energy'!V81/'DR_Contracted Energy'!V$130)*V$132,'Reduced Energy Gen_UE'!$D83='Reduced Energy Gen_UE'!$D$133,('DR_Contracted Energy'!V81/'DR_Contracted Energy'!V$131)*V$133),0)</f>
        <v>0</v>
      </c>
      <c r="W83" s="166" cm="1">
        <f t="array" ref="W83">IFERROR(_xlfn.IFS($H83="MW",0,$D83=$D$132,('DR_Contracted Energy'!W81/'DR_Contracted Energy'!W$130)*W$132,'Reduced Energy Gen_UE'!$D83='Reduced Energy Gen_UE'!$D$133,('DR_Contracted Energy'!W81/'DR_Contracted Energy'!W$131)*W$133),0)</f>
        <v>0</v>
      </c>
      <c r="X83" s="166" cm="1">
        <f t="array" ref="X83">IFERROR(_xlfn.IFS($H83="MW",0,$D83=$D$132,('DR_Contracted Energy'!X81/'DR_Contracted Energy'!X$130)*X$132,'Reduced Energy Gen_UE'!$D83='Reduced Energy Gen_UE'!$D$133,('DR_Contracted Energy'!X81/'DR_Contracted Energy'!X$131)*X$133),0)</f>
        <v>0</v>
      </c>
      <c r="Y83" s="166" cm="1">
        <f t="array" ref="Y83">IFERROR(_xlfn.IFS($H83="MW",0,$D83=$D$132,('DR_Contracted Energy'!Y81/'DR_Contracted Energy'!Y$130)*Y$132,'Reduced Energy Gen_UE'!$D83='Reduced Energy Gen_UE'!$D$133,('DR_Contracted Energy'!Y81/'DR_Contracted Energy'!Y$131)*Y$133),0)</f>
        <v>0</v>
      </c>
      <c r="Z83" s="166" cm="1">
        <f t="array" ref="Z83">IFERROR(_xlfn.IFS($H83="MW",0,$D83=$D$132,('DR_Contracted Energy'!Z81/'DR_Contracted Energy'!Z$130)*Z$132,'Reduced Energy Gen_UE'!$D83='Reduced Energy Gen_UE'!$D$133,('DR_Contracted Energy'!Z81/'DR_Contracted Energy'!Z$131)*Z$133),0)</f>
        <v>0</v>
      </c>
      <c r="AA83" s="166" cm="1">
        <f t="array" ref="AA83">IFERROR(_xlfn.IFS($H83="MW",0,$D83=$D$132,('DR_Contracted Energy'!AA81/'DR_Contracted Energy'!AA$130)*AA$132,'Reduced Energy Gen_UE'!$D83='Reduced Energy Gen_UE'!$D$133,('DR_Contracted Energy'!AA81/'DR_Contracted Energy'!AA$131)*AA$133),0)</f>
        <v>0</v>
      </c>
      <c r="AB83" s="166" cm="1">
        <f t="array" ref="AB83">IFERROR(_xlfn.IFS($H83="MW",0,$D83=$D$132,('DR_Contracted Energy'!AB81/'DR_Contracted Energy'!AB$130)*AB$132,'Reduced Energy Gen_UE'!$D83='Reduced Energy Gen_UE'!$D$133,('DR_Contracted Energy'!AB81/'DR_Contracted Energy'!AB$131)*AB$133),0)</f>
        <v>0</v>
      </c>
      <c r="AC83" s="166" cm="1">
        <f t="array" ref="AC83">IFERROR(_xlfn.IFS($H83="MW",0,$D83=$D$132,('DR_Contracted Energy'!AC81/'DR_Contracted Energy'!AC$130)*AC$132,'Reduced Energy Gen_UE'!$D83='Reduced Energy Gen_UE'!$D$133,('DR_Contracted Energy'!AC81/'DR_Contracted Energy'!AC$131)*AC$133),0)</f>
        <v>0</v>
      </c>
      <c r="AD83" s="166"/>
      <c r="AE83" s="16" t="str">
        <f t="shared" si="34"/>
        <v>FALSE</v>
      </c>
    </row>
    <row r="84" spans="3:31" ht="28.8" x14ac:dyDescent="0.3">
      <c r="C84" s="7">
        <f>'C. Details of Existing PSAs'!C79</f>
        <v>37</v>
      </c>
      <c r="D84" s="146" t="str">
        <f>'C. Details of Existing PSAs'!D79</f>
        <v>Distribution Utility 2 (DU2)</v>
      </c>
      <c r="E84" s="146">
        <f>'C. Details of Existing PSAs'!E79</f>
        <v>0</v>
      </c>
      <c r="F84" s="108">
        <f>'C. Details of Existing PSAs'!F79</f>
        <v>0</v>
      </c>
      <c r="G84">
        <f>'C. Details of Existing PSAs'!G79</f>
        <v>0</v>
      </c>
      <c r="H84" s="16" t="str">
        <f>'C. Details of Existing PSAs'!O79</f>
        <v>MW</v>
      </c>
      <c r="I84" s="166" cm="1">
        <f t="array" ref="I84">IFERROR(_xlfn.IFS($H84="MW",0,$D84=$D$132,('DR_Contracted Energy'!I82/'DR_Contracted Energy'!I$130)*I$132,'Reduced Energy Gen_UE'!$D84='Reduced Energy Gen_UE'!$D$133,('DR_Contracted Energy'!I82/'DR_Contracted Energy'!I$131)*I$133),0)</f>
        <v>0</v>
      </c>
      <c r="J84" s="166" cm="1">
        <f t="array" ref="J84">IFERROR(_xlfn.IFS($H84="MW",0,$D84=$D$132,('DR_Contracted Energy'!J82/'DR_Contracted Energy'!J$130)*J$132,'Reduced Energy Gen_UE'!$D84='Reduced Energy Gen_UE'!$D$133,('DR_Contracted Energy'!J82/'DR_Contracted Energy'!J$131)*J$133),0)</f>
        <v>0</v>
      </c>
      <c r="K84" s="166" cm="1">
        <f t="array" ref="K84">IFERROR(_xlfn.IFS($H84="MW",0,$D84=$D$132,('DR_Contracted Energy'!K82/'DR_Contracted Energy'!K$130)*K$132,'Reduced Energy Gen_UE'!$D84='Reduced Energy Gen_UE'!$D$133,('DR_Contracted Energy'!K82/'DR_Contracted Energy'!K$131)*K$133),0)</f>
        <v>0</v>
      </c>
      <c r="L84" s="166" cm="1">
        <f t="array" ref="L84">IFERROR(_xlfn.IFS($H84="MW",0,$D84=$D$132,('DR_Contracted Energy'!L82/'DR_Contracted Energy'!L$130)*L$132,'Reduced Energy Gen_UE'!$D84='Reduced Energy Gen_UE'!$D$133,('DR_Contracted Energy'!L82/'DR_Contracted Energy'!L$131)*L$133),0)</f>
        <v>0</v>
      </c>
      <c r="M84" s="166" cm="1">
        <f t="array" ref="M84">IFERROR(_xlfn.IFS($H84="MW",0,$D84=$D$132,('DR_Contracted Energy'!M82/'DR_Contracted Energy'!M$130)*M$132,'Reduced Energy Gen_UE'!$D84='Reduced Energy Gen_UE'!$D$133,('DR_Contracted Energy'!M82/'DR_Contracted Energy'!M$131)*M$133),0)</f>
        <v>0</v>
      </c>
      <c r="N84" s="166" cm="1">
        <f t="array" ref="N84">IFERROR(_xlfn.IFS($H84="MW",0,$D84=$D$132,('DR_Contracted Energy'!N82/'DR_Contracted Energy'!N$130)*N$132,'Reduced Energy Gen_UE'!$D84='Reduced Energy Gen_UE'!$D$133,('DR_Contracted Energy'!N82/'DR_Contracted Energy'!N$131)*N$133),0)</f>
        <v>0</v>
      </c>
      <c r="O84" s="166" cm="1">
        <f t="array" ref="O84">IFERROR(_xlfn.IFS($H84="MW",0,$D84=$D$132,('DR_Contracted Energy'!O82/'DR_Contracted Energy'!O$130)*O$132,'Reduced Energy Gen_UE'!$D84='Reduced Energy Gen_UE'!$D$133,('DR_Contracted Energy'!O82/'DR_Contracted Energy'!O$131)*O$133),0)</f>
        <v>0</v>
      </c>
      <c r="P84" s="166" cm="1">
        <f t="array" ref="P84">IFERROR(_xlfn.IFS($H84="MW",0,$D84=$D$132,('DR_Contracted Energy'!P82/'DR_Contracted Energy'!P$130)*P$132,'Reduced Energy Gen_UE'!$D84='Reduced Energy Gen_UE'!$D$133,('DR_Contracted Energy'!P82/'DR_Contracted Energy'!P$131)*P$133),0)</f>
        <v>0</v>
      </c>
      <c r="Q84" s="166" cm="1">
        <f t="array" ref="Q84">IFERROR(_xlfn.IFS($H84="MW",0,$D84=$D$132,('DR_Contracted Energy'!Q82/'DR_Contracted Energy'!Q$130)*Q$132,'Reduced Energy Gen_UE'!$D84='Reduced Energy Gen_UE'!$D$133,('DR_Contracted Energy'!Q82/'DR_Contracted Energy'!Q$131)*Q$133),0)</f>
        <v>0</v>
      </c>
      <c r="R84" s="166" cm="1">
        <f t="array" ref="R84">IFERROR(_xlfn.IFS($H84="MW",0,$D84=$D$132,('DR_Contracted Energy'!R82/'DR_Contracted Energy'!R$130)*R$132,'Reduced Energy Gen_UE'!$D84='Reduced Energy Gen_UE'!$D$133,('DR_Contracted Energy'!R82/'DR_Contracted Energy'!R$131)*R$133),0)</f>
        <v>0</v>
      </c>
      <c r="S84" s="166" cm="1">
        <f t="array" ref="S84">IFERROR(_xlfn.IFS($H84="MW",0,$D84=$D$132,('DR_Contracted Energy'!S82/'DR_Contracted Energy'!S$130)*S$132,'Reduced Energy Gen_UE'!$D84='Reduced Energy Gen_UE'!$D$133,('DR_Contracted Energy'!S82/'DR_Contracted Energy'!S$131)*S$133),0)</f>
        <v>0</v>
      </c>
      <c r="T84" s="166" cm="1">
        <f t="array" ref="T84">IFERROR(_xlfn.IFS($H84="MW",0,$D84=$D$132,('DR_Contracted Energy'!T82/'DR_Contracted Energy'!T$130)*T$132,'Reduced Energy Gen_UE'!$D84='Reduced Energy Gen_UE'!$D$133,('DR_Contracted Energy'!T82/'DR_Contracted Energy'!T$131)*T$133),0)</f>
        <v>0</v>
      </c>
      <c r="U84" s="166" cm="1">
        <f t="array" ref="U84">IFERROR(_xlfn.IFS($H84="MW",0,$D84=$D$132,('DR_Contracted Energy'!U82/'DR_Contracted Energy'!U$130)*U$132,'Reduced Energy Gen_UE'!$D84='Reduced Energy Gen_UE'!$D$133,('DR_Contracted Energy'!U82/'DR_Contracted Energy'!U$131)*U$133),0)</f>
        <v>0</v>
      </c>
      <c r="V84" s="166" cm="1">
        <f t="array" ref="V84">IFERROR(_xlfn.IFS($H84="MW",0,$D84=$D$132,('DR_Contracted Energy'!V82/'DR_Contracted Energy'!V$130)*V$132,'Reduced Energy Gen_UE'!$D84='Reduced Energy Gen_UE'!$D$133,('DR_Contracted Energy'!V82/'DR_Contracted Energy'!V$131)*V$133),0)</f>
        <v>0</v>
      </c>
      <c r="W84" s="166" cm="1">
        <f t="array" ref="W84">IFERROR(_xlfn.IFS($H84="MW",0,$D84=$D$132,('DR_Contracted Energy'!W82/'DR_Contracted Energy'!W$130)*W$132,'Reduced Energy Gen_UE'!$D84='Reduced Energy Gen_UE'!$D$133,('DR_Contracted Energy'!W82/'DR_Contracted Energy'!W$131)*W$133),0)</f>
        <v>0</v>
      </c>
      <c r="X84" s="166" cm="1">
        <f t="array" ref="X84">IFERROR(_xlfn.IFS($H84="MW",0,$D84=$D$132,('DR_Contracted Energy'!X82/'DR_Contracted Energy'!X$130)*X$132,'Reduced Energy Gen_UE'!$D84='Reduced Energy Gen_UE'!$D$133,('DR_Contracted Energy'!X82/'DR_Contracted Energy'!X$131)*X$133),0)</f>
        <v>0</v>
      </c>
      <c r="Y84" s="166" cm="1">
        <f t="array" ref="Y84">IFERROR(_xlfn.IFS($H84="MW",0,$D84=$D$132,('DR_Contracted Energy'!Y82/'DR_Contracted Energy'!Y$130)*Y$132,'Reduced Energy Gen_UE'!$D84='Reduced Energy Gen_UE'!$D$133,('DR_Contracted Energy'!Y82/'DR_Contracted Energy'!Y$131)*Y$133),0)</f>
        <v>0</v>
      </c>
      <c r="Z84" s="166" cm="1">
        <f t="array" ref="Z84">IFERROR(_xlfn.IFS($H84="MW",0,$D84=$D$132,('DR_Contracted Energy'!Z82/'DR_Contracted Energy'!Z$130)*Z$132,'Reduced Energy Gen_UE'!$D84='Reduced Energy Gen_UE'!$D$133,('DR_Contracted Energy'!Z82/'DR_Contracted Energy'!Z$131)*Z$133),0)</f>
        <v>0</v>
      </c>
      <c r="AA84" s="166" cm="1">
        <f t="array" ref="AA84">IFERROR(_xlfn.IFS($H84="MW",0,$D84=$D$132,('DR_Contracted Energy'!AA82/'DR_Contracted Energy'!AA$130)*AA$132,'Reduced Energy Gen_UE'!$D84='Reduced Energy Gen_UE'!$D$133,('DR_Contracted Energy'!AA82/'DR_Contracted Energy'!AA$131)*AA$133),0)</f>
        <v>0</v>
      </c>
      <c r="AB84" s="166" cm="1">
        <f t="array" ref="AB84">IFERROR(_xlfn.IFS($H84="MW",0,$D84=$D$132,('DR_Contracted Energy'!AB82/'DR_Contracted Energy'!AB$130)*AB$132,'Reduced Energy Gen_UE'!$D84='Reduced Energy Gen_UE'!$D$133,('DR_Contracted Energy'!AB82/'DR_Contracted Energy'!AB$131)*AB$133),0)</f>
        <v>0</v>
      </c>
      <c r="AC84" s="166" cm="1">
        <f t="array" ref="AC84">IFERROR(_xlfn.IFS($H84="MW",0,$D84=$D$132,('DR_Contracted Energy'!AC82/'DR_Contracted Energy'!AC$130)*AC$132,'Reduced Energy Gen_UE'!$D84='Reduced Energy Gen_UE'!$D$133,('DR_Contracted Energy'!AC82/'DR_Contracted Energy'!AC$131)*AC$133),0)</f>
        <v>0</v>
      </c>
      <c r="AD84" s="166"/>
      <c r="AE84" s="16" t="str">
        <f t="shared" si="34"/>
        <v>FALSE</v>
      </c>
    </row>
    <row r="85" spans="3:31" ht="28.8" x14ac:dyDescent="0.3">
      <c r="C85" s="7">
        <f t="shared" ref="C85:G85" si="38">C84</f>
        <v>37</v>
      </c>
      <c r="D85" s="146" t="str">
        <f t="shared" si="38"/>
        <v>Distribution Utility 2 (DU2)</v>
      </c>
      <c r="E85" s="146">
        <f t="shared" si="38"/>
        <v>0</v>
      </c>
      <c r="F85" s="108">
        <f t="shared" si="38"/>
        <v>0</v>
      </c>
      <c r="G85">
        <f t="shared" si="38"/>
        <v>0</v>
      </c>
      <c r="H85" s="16" t="str">
        <f>'C. Details of Existing PSAs'!O80</f>
        <v>MWh</v>
      </c>
      <c r="I85" s="166" cm="1">
        <f t="array" ref="I85">IFERROR(_xlfn.IFS($H85="MW",0,$D85=$D$132,('DR_Contracted Energy'!I83/'DR_Contracted Energy'!I$130)*I$132,'Reduced Energy Gen_UE'!$D85='Reduced Energy Gen_UE'!$D$133,('DR_Contracted Energy'!I83/'DR_Contracted Energy'!I$131)*I$133),0)</f>
        <v>0</v>
      </c>
      <c r="J85" s="166" cm="1">
        <f t="array" ref="J85">IFERROR(_xlfn.IFS($H85="MW",0,$D85=$D$132,('DR_Contracted Energy'!J83/'DR_Contracted Energy'!J$130)*J$132,'Reduced Energy Gen_UE'!$D85='Reduced Energy Gen_UE'!$D$133,('DR_Contracted Energy'!J83/'DR_Contracted Energy'!J$131)*J$133),0)</f>
        <v>0</v>
      </c>
      <c r="K85" s="166" cm="1">
        <f t="array" ref="K85">IFERROR(_xlfn.IFS($H85="MW",0,$D85=$D$132,('DR_Contracted Energy'!K83/'DR_Contracted Energy'!K$130)*K$132,'Reduced Energy Gen_UE'!$D85='Reduced Energy Gen_UE'!$D$133,('DR_Contracted Energy'!K83/'DR_Contracted Energy'!K$131)*K$133),0)</f>
        <v>0</v>
      </c>
      <c r="L85" s="166" cm="1">
        <f t="array" ref="L85">IFERROR(_xlfn.IFS($H85="MW",0,$D85=$D$132,('DR_Contracted Energy'!L83/'DR_Contracted Energy'!L$130)*L$132,'Reduced Energy Gen_UE'!$D85='Reduced Energy Gen_UE'!$D$133,('DR_Contracted Energy'!L83/'DR_Contracted Energy'!L$131)*L$133),0)</f>
        <v>0</v>
      </c>
      <c r="M85" s="166" cm="1">
        <f t="array" ref="M85">IFERROR(_xlfn.IFS($H85="MW",0,$D85=$D$132,('DR_Contracted Energy'!M83/'DR_Contracted Energy'!M$130)*M$132,'Reduced Energy Gen_UE'!$D85='Reduced Energy Gen_UE'!$D$133,('DR_Contracted Energy'!M83/'DR_Contracted Energy'!M$131)*M$133),0)</f>
        <v>0</v>
      </c>
      <c r="N85" s="166" cm="1">
        <f t="array" ref="N85">IFERROR(_xlfn.IFS($H85="MW",0,$D85=$D$132,('DR_Contracted Energy'!N83/'DR_Contracted Energy'!N$130)*N$132,'Reduced Energy Gen_UE'!$D85='Reduced Energy Gen_UE'!$D$133,('DR_Contracted Energy'!N83/'DR_Contracted Energy'!N$131)*N$133),0)</f>
        <v>0</v>
      </c>
      <c r="O85" s="166" cm="1">
        <f t="array" ref="O85">IFERROR(_xlfn.IFS($H85="MW",0,$D85=$D$132,('DR_Contracted Energy'!O83/'DR_Contracted Energy'!O$130)*O$132,'Reduced Energy Gen_UE'!$D85='Reduced Energy Gen_UE'!$D$133,('DR_Contracted Energy'!O83/'DR_Contracted Energy'!O$131)*O$133),0)</f>
        <v>0</v>
      </c>
      <c r="P85" s="166" cm="1">
        <f t="array" ref="P85">IFERROR(_xlfn.IFS($H85="MW",0,$D85=$D$132,('DR_Contracted Energy'!P83/'DR_Contracted Energy'!P$130)*P$132,'Reduced Energy Gen_UE'!$D85='Reduced Energy Gen_UE'!$D$133,('DR_Contracted Energy'!P83/'DR_Contracted Energy'!P$131)*P$133),0)</f>
        <v>0</v>
      </c>
      <c r="Q85" s="166" cm="1">
        <f t="array" ref="Q85">IFERROR(_xlfn.IFS($H85="MW",0,$D85=$D$132,('DR_Contracted Energy'!Q83/'DR_Contracted Energy'!Q$130)*Q$132,'Reduced Energy Gen_UE'!$D85='Reduced Energy Gen_UE'!$D$133,('DR_Contracted Energy'!Q83/'DR_Contracted Energy'!Q$131)*Q$133),0)</f>
        <v>0</v>
      </c>
      <c r="R85" s="166" cm="1">
        <f t="array" ref="R85">IFERROR(_xlfn.IFS($H85="MW",0,$D85=$D$132,('DR_Contracted Energy'!R83/'DR_Contracted Energy'!R$130)*R$132,'Reduced Energy Gen_UE'!$D85='Reduced Energy Gen_UE'!$D$133,('DR_Contracted Energy'!R83/'DR_Contracted Energy'!R$131)*R$133),0)</f>
        <v>0</v>
      </c>
      <c r="S85" s="166" cm="1">
        <f t="array" ref="S85">IFERROR(_xlfn.IFS($H85="MW",0,$D85=$D$132,('DR_Contracted Energy'!S83/'DR_Contracted Energy'!S$130)*S$132,'Reduced Energy Gen_UE'!$D85='Reduced Energy Gen_UE'!$D$133,('DR_Contracted Energy'!S83/'DR_Contracted Energy'!S$131)*S$133),0)</f>
        <v>0</v>
      </c>
      <c r="T85" s="166" cm="1">
        <f t="array" ref="T85">IFERROR(_xlfn.IFS($H85="MW",0,$D85=$D$132,('DR_Contracted Energy'!T83/'DR_Contracted Energy'!T$130)*T$132,'Reduced Energy Gen_UE'!$D85='Reduced Energy Gen_UE'!$D$133,('DR_Contracted Energy'!T83/'DR_Contracted Energy'!T$131)*T$133),0)</f>
        <v>0</v>
      </c>
      <c r="U85" s="166" cm="1">
        <f t="array" ref="U85">IFERROR(_xlfn.IFS($H85="MW",0,$D85=$D$132,('DR_Contracted Energy'!U83/'DR_Contracted Energy'!U$130)*U$132,'Reduced Energy Gen_UE'!$D85='Reduced Energy Gen_UE'!$D$133,('DR_Contracted Energy'!U83/'DR_Contracted Energy'!U$131)*U$133),0)</f>
        <v>0</v>
      </c>
      <c r="V85" s="166" cm="1">
        <f t="array" ref="V85">IFERROR(_xlfn.IFS($H85="MW",0,$D85=$D$132,('DR_Contracted Energy'!V83/'DR_Contracted Energy'!V$130)*V$132,'Reduced Energy Gen_UE'!$D85='Reduced Energy Gen_UE'!$D$133,('DR_Contracted Energy'!V83/'DR_Contracted Energy'!V$131)*V$133),0)</f>
        <v>0</v>
      </c>
      <c r="W85" s="166" cm="1">
        <f t="array" ref="W85">IFERROR(_xlfn.IFS($H85="MW",0,$D85=$D$132,('DR_Contracted Energy'!W83/'DR_Contracted Energy'!W$130)*W$132,'Reduced Energy Gen_UE'!$D85='Reduced Energy Gen_UE'!$D$133,('DR_Contracted Energy'!W83/'DR_Contracted Energy'!W$131)*W$133),0)</f>
        <v>0</v>
      </c>
      <c r="X85" s="166" cm="1">
        <f t="array" ref="X85">IFERROR(_xlfn.IFS($H85="MW",0,$D85=$D$132,('DR_Contracted Energy'!X83/'DR_Contracted Energy'!X$130)*X$132,'Reduced Energy Gen_UE'!$D85='Reduced Energy Gen_UE'!$D$133,('DR_Contracted Energy'!X83/'DR_Contracted Energy'!X$131)*X$133),0)</f>
        <v>0</v>
      </c>
      <c r="Y85" s="166" cm="1">
        <f t="array" ref="Y85">IFERROR(_xlfn.IFS($H85="MW",0,$D85=$D$132,('DR_Contracted Energy'!Y83/'DR_Contracted Energy'!Y$130)*Y$132,'Reduced Energy Gen_UE'!$D85='Reduced Energy Gen_UE'!$D$133,('DR_Contracted Energy'!Y83/'DR_Contracted Energy'!Y$131)*Y$133),0)</f>
        <v>0</v>
      </c>
      <c r="Z85" s="166" cm="1">
        <f t="array" ref="Z85">IFERROR(_xlfn.IFS($H85="MW",0,$D85=$D$132,('DR_Contracted Energy'!Z83/'DR_Contracted Energy'!Z$130)*Z$132,'Reduced Energy Gen_UE'!$D85='Reduced Energy Gen_UE'!$D$133,('DR_Contracted Energy'!Z83/'DR_Contracted Energy'!Z$131)*Z$133),0)</f>
        <v>0</v>
      </c>
      <c r="AA85" s="166" cm="1">
        <f t="array" ref="AA85">IFERROR(_xlfn.IFS($H85="MW",0,$D85=$D$132,('DR_Contracted Energy'!AA83/'DR_Contracted Energy'!AA$130)*AA$132,'Reduced Energy Gen_UE'!$D85='Reduced Energy Gen_UE'!$D$133,('DR_Contracted Energy'!AA83/'DR_Contracted Energy'!AA$131)*AA$133),0)</f>
        <v>0</v>
      </c>
      <c r="AB85" s="166" cm="1">
        <f t="array" ref="AB85">IFERROR(_xlfn.IFS($H85="MW",0,$D85=$D$132,('DR_Contracted Energy'!AB83/'DR_Contracted Energy'!AB$130)*AB$132,'Reduced Energy Gen_UE'!$D85='Reduced Energy Gen_UE'!$D$133,('DR_Contracted Energy'!AB83/'DR_Contracted Energy'!AB$131)*AB$133),0)</f>
        <v>0</v>
      </c>
      <c r="AC85" s="166" cm="1">
        <f t="array" ref="AC85">IFERROR(_xlfn.IFS($H85="MW",0,$D85=$D$132,('DR_Contracted Energy'!AC83/'DR_Contracted Energy'!AC$130)*AC$132,'Reduced Energy Gen_UE'!$D85='Reduced Energy Gen_UE'!$D$133,('DR_Contracted Energy'!AC83/'DR_Contracted Energy'!AC$131)*AC$133),0)</f>
        <v>0</v>
      </c>
      <c r="AD85" s="166"/>
      <c r="AE85" s="16" t="str">
        <f t="shared" si="34"/>
        <v>FALSE</v>
      </c>
    </row>
    <row r="86" spans="3:31" ht="28.8" x14ac:dyDescent="0.3">
      <c r="C86" s="7">
        <f>'C. Details of Existing PSAs'!C81</f>
        <v>38</v>
      </c>
      <c r="D86" s="146" t="str">
        <f>'C. Details of Existing PSAs'!D81</f>
        <v>Distribution Utility 2 (DU2)</v>
      </c>
      <c r="E86" s="146">
        <f>'C. Details of Existing PSAs'!E81</f>
        <v>0</v>
      </c>
      <c r="F86" s="108">
        <f>'C. Details of Existing PSAs'!F81</f>
        <v>0</v>
      </c>
      <c r="G86">
        <f>'C. Details of Existing PSAs'!G81</f>
        <v>0</v>
      </c>
      <c r="H86" s="16" t="str">
        <f>'C. Details of Existing PSAs'!O81</f>
        <v>MW</v>
      </c>
      <c r="I86" s="166" cm="1">
        <f t="array" ref="I86">IFERROR(_xlfn.IFS($H86="MW",0,$D86=$D$132,('DR_Contracted Energy'!I84/'DR_Contracted Energy'!I$130)*I$132,'Reduced Energy Gen_UE'!$D86='Reduced Energy Gen_UE'!$D$133,('DR_Contracted Energy'!I84/'DR_Contracted Energy'!I$131)*I$133),0)</f>
        <v>0</v>
      </c>
      <c r="J86" s="166" cm="1">
        <f t="array" ref="J86">IFERROR(_xlfn.IFS($H86="MW",0,$D86=$D$132,('DR_Contracted Energy'!J84/'DR_Contracted Energy'!J$130)*J$132,'Reduced Energy Gen_UE'!$D86='Reduced Energy Gen_UE'!$D$133,('DR_Contracted Energy'!J84/'DR_Contracted Energy'!J$131)*J$133),0)</f>
        <v>0</v>
      </c>
      <c r="K86" s="166" cm="1">
        <f t="array" ref="K86">IFERROR(_xlfn.IFS($H86="MW",0,$D86=$D$132,('DR_Contracted Energy'!K84/'DR_Contracted Energy'!K$130)*K$132,'Reduced Energy Gen_UE'!$D86='Reduced Energy Gen_UE'!$D$133,('DR_Contracted Energy'!K84/'DR_Contracted Energy'!K$131)*K$133),0)</f>
        <v>0</v>
      </c>
      <c r="L86" s="166" cm="1">
        <f t="array" ref="L86">IFERROR(_xlfn.IFS($H86="MW",0,$D86=$D$132,('DR_Contracted Energy'!L84/'DR_Contracted Energy'!L$130)*L$132,'Reduced Energy Gen_UE'!$D86='Reduced Energy Gen_UE'!$D$133,('DR_Contracted Energy'!L84/'DR_Contracted Energy'!L$131)*L$133),0)</f>
        <v>0</v>
      </c>
      <c r="M86" s="166" cm="1">
        <f t="array" ref="M86">IFERROR(_xlfn.IFS($H86="MW",0,$D86=$D$132,('DR_Contracted Energy'!M84/'DR_Contracted Energy'!M$130)*M$132,'Reduced Energy Gen_UE'!$D86='Reduced Energy Gen_UE'!$D$133,('DR_Contracted Energy'!M84/'DR_Contracted Energy'!M$131)*M$133),0)</f>
        <v>0</v>
      </c>
      <c r="N86" s="166" cm="1">
        <f t="array" ref="N86">IFERROR(_xlfn.IFS($H86="MW",0,$D86=$D$132,('DR_Contracted Energy'!N84/'DR_Contracted Energy'!N$130)*N$132,'Reduced Energy Gen_UE'!$D86='Reduced Energy Gen_UE'!$D$133,('DR_Contracted Energy'!N84/'DR_Contracted Energy'!N$131)*N$133),0)</f>
        <v>0</v>
      </c>
      <c r="O86" s="166" cm="1">
        <f t="array" ref="O86">IFERROR(_xlfn.IFS($H86="MW",0,$D86=$D$132,('DR_Contracted Energy'!O84/'DR_Contracted Energy'!O$130)*O$132,'Reduced Energy Gen_UE'!$D86='Reduced Energy Gen_UE'!$D$133,('DR_Contracted Energy'!O84/'DR_Contracted Energy'!O$131)*O$133),0)</f>
        <v>0</v>
      </c>
      <c r="P86" s="166" cm="1">
        <f t="array" ref="P86">IFERROR(_xlfn.IFS($H86="MW",0,$D86=$D$132,('DR_Contracted Energy'!P84/'DR_Contracted Energy'!P$130)*P$132,'Reduced Energy Gen_UE'!$D86='Reduced Energy Gen_UE'!$D$133,('DR_Contracted Energy'!P84/'DR_Contracted Energy'!P$131)*P$133),0)</f>
        <v>0</v>
      </c>
      <c r="Q86" s="166" cm="1">
        <f t="array" ref="Q86">IFERROR(_xlfn.IFS($H86="MW",0,$D86=$D$132,('DR_Contracted Energy'!Q84/'DR_Contracted Energy'!Q$130)*Q$132,'Reduced Energy Gen_UE'!$D86='Reduced Energy Gen_UE'!$D$133,('DR_Contracted Energy'!Q84/'DR_Contracted Energy'!Q$131)*Q$133),0)</f>
        <v>0</v>
      </c>
      <c r="R86" s="166" cm="1">
        <f t="array" ref="R86">IFERROR(_xlfn.IFS($H86="MW",0,$D86=$D$132,('DR_Contracted Energy'!R84/'DR_Contracted Energy'!R$130)*R$132,'Reduced Energy Gen_UE'!$D86='Reduced Energy Gen_UE'!$D$133,('DR_Contracted Energy'!R84/'DR_Contracted Energy'!R$131)*R$133),0)</f>
        <v>0</v>
      </c>
      <c r="S86" s="166" cm="1">
        <f t="array" ref="S86">IFERROR(_xlfn.IFS($H86="MW",0,$D86=$D$132,('DR_Contracted Energy'!S84/'DR_Contracted Energy'!S$130)*S$132,'Reduced Energy Gen_UE'!$D86='Reduced Energy Gen_UE'!$D$133,('DR_Contracted Energy'!S84/'DR_Contracted Energy'!S$131)*S$133),0)</f>
        <v>0</v>
      </c>
      <c r="T86" s="166" cm="1">
        <f t="array" ref="T86">IFERROR(_xlfn.IFS($H86="MW",0,$D86=$D$132,('DR_Contracted Energy'!T84/'DR_Contracted Energy'!T$130)*T$132,'Reduced Energy Gen_UE'!$D86='Reduced Energy Gen_UE'!$D$133,('DR_Contracted Energy'!T84/'DR_Contracted Energy'!T$131)*T$133),0)</f>
        <v>0</v>
      </c>
      <c r="U86" s="166" cm="1">
        <f t="array" ref="U86">IFERROR(_xlfn.IFS($H86="MW",0,$D86=$D$132,('DR_Contracted Energy'!U84/'DR_Contracted Energy'!U$130)*U$132,'Reduced Energy Gen_UE'!$D86='Reduced Energy Gen_UE'!$D$133,('DR_Contracted Energy'!U84/'DR_Contracted Energy'!U$131)*U$133),0)</f>
        <v>0</v>
      </c>
      <c r="V86" s="166" cm="1">
        <f t="array" ref="V86">IFERROR(_xlfn.IFS($H86="MW",0,$D86=$D$132,('DR_Contracted Energy'!V84/'DR_Contracted Energy'!V$130)*V$132,'Reduced Energy Gen_UE'!$D86='Reduced Energy Gen_UE'!$D$133,('DR_Contracted Energy'!V84/'DR_Contracted Energy'!V$131)*V$133),0)</f>
        <v>0</v>
      </c>
      <c r="W86" s="166" cm="1">
        <f t="array" ref="W86">IFERROR(_xlfn.IFS($H86="MW",0,$D86=$D$132,('DR_Contracted Energy'!W84/'DR_Contracted Energy'!W$130)*W$132,'Reduced Energy Gen_UE'!$D86='Reduced Energy Gen_UE'!$D$133,('DR_Contracted Energy'!W84/'DR_Contracted Energy'!W$131)*W$133),0)</f>
        <v>0</v>
      </c>
      <c r="X86" s="166" cm="1">
        <f t="array" ref="X86">IFERROR(_xlfn.IFS($H86="MW",0,$D86=$D$132,('DR_Contracted Energy'!X84/'DR_Contracted Energy'!X$130)*X$132,'Reduced Energy Gen_UE'!$D86='Reduced Energy Gen_UE'!$D$133,('DR_Contracted Energy'!X84/'DR_Contracted Energy'!X$131)*X$133),0)</f>
        <v>0</v>
      </c>
      <c r="Y86" s="166" cm="1">
        <f t="array" ref="Y86">IFERROR(_xlfn.IFS($H86="MW",0,$D86=$D$132,('DR_Contracted Energy'!Y84/'DR_Contracted Energy'!Y$130)*Y$132,'Reduced Energy Gen_UE'!$D86='Reduced Energy Gen_UE'!$D$133,('DR_Contracted Energy'!Y84/'DR_Contracted Energy'!Y$131)*Y$133),0)</f>
        <v>0</v>
      </c>
      <c r="Z86" s="166" cm="1">
        <f t="array" ref="Z86">IFERROR(_xlfn.IFS($H86="MW",0,$D86=$D$132,('DR_Contracted Energy'!Z84/'DR_Contracted Energy'!Z$130)*Z$132,'Reduced Energy Gen_UE'!$D86='Reduced Energy Gen_UE'!$D$133,('DR_Contracted Energy'!Z84/'DR_Contracted Energy'!Z$131)*Z$133),0)</f>
        <v>0</v>
      </c>
      <c r="AA86" s="166" cm="1">
        <f t="array" ref="AA86">IFERROR(_xlfn.IFS($H86="MW",0,$D86=$D$132,('DR_Contracted Energy'!AA84/'DR_Contracted Energy'!AA$130)*AA$132,'Reduced Energy Gen_UE'!$D86='Reduced Energy Gen_UE'!$D$133,('DR_Contracted Energy'!AA84/'DR_Contracted Energy'!AA$131)*AA$133),0)</f>
        <v>0</v>
      </c>
      <c r="AB86" s="166" cm="1">
        <f t="array" ref="AB86">IFERROR(_xlfn.IFS($H86="MW",0,$D86=$D$132,('DR_Contracted Energy'!AB84/'DR_Contracted Energy'!AB$130)*AB$132,'Reduced Energy Gen_UE'!$D86='Reduced Energy Gen_UE'!$D$133,('DR_Contracted Energy'!AB84/'DR_Contracted Energy'!AB$131)*AB$133),0)</f>
        <v>0</v>
      </c>
      <c r="AC86" s="166" cm="1">
        <f t="array" ref="AC86">IFERROR(_xlfn.IFS($H86="MW",0,$D86=$D$132,('DR_Contracted Energy'!AC84/'DR_Contracted Energy'!AC$130)*AC$132,'Reduced Energy Gen_UE'!$D86='Reduced Energy Gen_UE'!$D$133,('DR_Contracted Energy'!AC84/'DR_Contracted Energy'!AC$131)*AC$133),0)</f>
        <v>0</v>
      </c>
      <c r="AD86" s="166"/>
      <c r="AE86" s="16" t="str">
        <f t="shared" si="34"/>
        <v>FALSE</v>
      </c>
    </row>
    <row r="87" spans="3:31" ht="28.8" x14ac:dyDescent="0.3">
      <c r="C87" s="7">
        <f t="shared" ref="C87:G87" si="39">C86</f>
        <v>38</v>
      </c>
      <c r="D87" s="146" t="str">
        <f t="shared" si="39"/>
        <v>Distribution Utility 2 (DU2)</v>
      </c>
      <c r="E87" s="146">
        <f t="shared" si="39"/>
        <v>0</v>
      </c>
      <c r="F87" s="108">
        <f t="shared" si="39"/>
        <v>0</v>
      </c>
      <c r="G87">
        <f t="shared" si="39"/>
        <v>0</v>
      </c>
      <c r="H87" s="16" t="str">
        <f>'C. Details of Existing PSAs'!O82</f>
        <v>MWh</v>
      </c>
      <c r="I87" s="166" cm="1">
        <f t="array" ref="I87">IFERROR(_xlfn.IFS($H87="MW",0,$D87=$D$132,('DR_Contracted Energy'!I85/'DR_Contracted Energy'!I$130)*I$132,'Reduced Energy Gen_UE'!$D87='Reduced Energy Gen_UE'!$D$133,('DR_Contracted Energy'!I85/'DR_Contracted Energy'!I$131)*I$133),0)</f>
        <v>0</v>
      </c>
      <c r="J87" s="166" cm="1">
        <f t="array" ref="J87">IFERROR(_xlfn.IFS($H87="MW",0,$D87=$D$132,('DR_Contracted Energy'!J85/'DR_Contracted Energy'!J$130)*J$132,'Reduced Energy Gen_UE'!$D87='Reduced Energy Gen_UE'!$D$133,('DR_Contracted Energy'!J85/'DR_Contracted Energy'!J$131)*J$133),0)</f>
        <v>0</v>
      </c>
      <c r="K87" s="166" cm="1">
        <f t="array" ref="K87">IFERROR(_xlfn.IFS($H87="MW",0,$D87=$D$132,('DR_Contracted Energy'!K85/'DR_Contracted Energy'!K$130)*K$132,'Reduced Energy Gen_UE'!$D87='Reduced Energy Gen_UE'!$D$133,('DR_Contracted Energy'!K85/'DR_Contracted Energy'!K$131)*K$133),0)</f>
        <v>0</v>
      </c>
      <c r="L87" s="166" cm="1">
        <f t="array" ref="L87">IFERROR(_xlfn.IFS($H87="MW",0,$D87=$D$132,('DR_Contracted Energy'!L85/'DR_Contracted Energy'!L$130)*L$132,'Reduced Energy Gen_UE'!$D87='Reduced Energy Gen_UE'!$D$133,('DR_Contracted Energy'!L85/'DR_Contracted Energy'!L$131)*L$133),0)</f>
        <v>0</v>
      </c>
      <c r="M87" s="166" cm="1">
        <f t="array" ref="M87">IFERROR(_xlfn.IFS($H87="MW",0,$D87=$D$132,('DR_Contracted Energy'!M85/'DR_Contracted Energy'!M$130)*M$132,'Reduced Energy Gen_UE'!$D87='Reduced Energy Gen_UE'!$D$133,('DR_Contracted Energy'!M85/'DR_Contracted Energy'!M$131)*M$133),0)</f>
        <v>0</v>
      </c>
      <c r="N87" s="166" cm="1">
        <f t="array" ref="N87">IFERROR(_xlfn.IFS($H87="MW",0,$D87=$D$132,('DR_Contracted Energy'!N85/'DR_Contracted Energy'!N$130)*N$132,'Reduced Energy Gen_UE'!$D87='Reduced Energy Gen_UE'!$D$133,('DR_Contracted Energy'!N85/'DR_Contracted Energy'!N$131)*N$133),0)</f>
        <v>0</v>
      </c>
      <c r="O87" s="166" cm="1">
        <f t="array" ref="O87">IFERROR(_xlfn.IFS($H87="MW",0,$D87=$D$132,('DR_Contracted Energy'!O85/'DR_Contracted Energy'!O$130)*O$132,'Reduced Energy Gen_UE'!$D87='Reduced Energy Gen_UE'!$D$133,('DR_Contracted Energy'!O85/'DR_Contracted Energy'!O$131)*O$133),0)</f>
        <v>0</v>
      </c>
      <c r="P87" s="166" cm="1">
        <f t="array" ref="P87">IFERROR(_xlfn.IFS($H87="MW",0,$D87=$D$132,('DR_Contracted Energy'!P85/'DR_Contracted Energy'!P$130)*P$132,'Reduced Energy Gen_UE'!$D87='Reduced Energy Gen_UE'!$D$133,('DR_Contracted Energy'!P85/'DR_Contracted Energy'!P$131)*P$133),0)</f>
        <v>0</v>
      </c>
      <c r="Q87" s="166" cm="1">
        <f t="array" ref="Q87">IFERROR(_xlfn.IFS($H87="MW",0,$D87=$D$132,('DR_Contracted Energy'!Q85/'DR_Contracted Energy'!Q$130)*Q$132,'Reduced Energy Gen_UE'!$D87='Reduced Energy Gen_UE'!$D$133,('DR_Contracted Energy'!Q85/'DR_Contracted Energy'!Q$131)*Q$133),0)</f>
        <v>0</v>
      </c>
      <c r="R87" s="166" cm="1">
        <f t="array" ref="R87">IFERROR(_xlfn.IFS($H87="MW",0,$D87=$D$132,('DR_Contracted Energy'!R85/'DR_Contracted Energy'!R$130)*R$132,'Reduced Energy Gen_UE'!$D87='Reduced Energy Gen_UE'!$D$133,('DR_Contracted Energy'!R85/'DR_Contracted Energy'!R$131)*R$133),0)</f>
        <v>0</v>
      </c>
      <c r="S87" s="166" cm="1">
        <f t="array" ref="S87">IFERROR(_xlfn.IFS($H87="MW",0,$D87=$D$132,('DR_Contracted Energy'!S85/'DR_Contracted Energy'!S$130)*S$132,'Reduced Energy Gen_UE'!$D87='Reduced Energy Gen_UE'!$D$133,('DR_Contracted Energy'!S85/'DR_Contracted Energy'!S$131)*S$133),0)</f>
        <v>0</v>
      </c>
      <c r="T87" s="166" cm="1">
        <f t="array" ref="T87">IFERROR(_xlfn.IFS($H87="MW",0,$D87=$D$132,('DR_Contracted Energy'!T85/'DR_Contracted Energy'!T$130)*T$132,'Reduced Energy Gen_UE'!$D87='Reduced Energy Gen_UE'!$D$133,('DR_Contracted Energy'!T85/'DR_Contracted Energy'!T$131)*T$133),0)</f>
        <v>0</v>
      </c>
      <c r="U87" s="166" cm="1">
        <f t="array" ref="U87">IFERROR(_xlfn.IFS($H87="MW",0,$D87=$D$132,('DR_Contracted Energy'!U85/'DR_Contracted Energy'!U$130)*U$132,'Reduced Energy Gen_UE'!$D87='Reduced Energy Gen_UE'!$D$133,('DR_Contracted Energy'!U85/'DR_Contracted Energy'!U$131)*U$133),0)</f>
        <v>0</v>
      </c>
      <c r="V87" s="166" cm="1">
        <f t="array" ref="V87">IFERROR(_xlfn.IFS($H87="MW",0,$D87=$D$132,('DR_Contracted Energy'!V85/'DR_Contracted Energy'!V$130)*V$132,'Reduced Energy Gen_UE'!$D87='Reduced Energy Gen_UE'!$D$133,('DR_Contracted Energy'!V85/'DR_Contracted Energy'!V$131)*V$133),0)</f>
        <v>0</v>
      </c>
      <c r="W87" s="166" cm="1">
        <f t="array" ref="W87">IFERROR(_xlfn.IFS($H87="MW",0,$D87=$D$132,('DR_Contracted Energy'!W85/'DR_Contracted Energy'!W$130)*W$132,'Reduced Energy Gen_UE'!$D87='Reduced Energy Gen_UE'!$D$133,('DR_Contracted Energy'!W85/'DR_Contracted Energy'!W$131)*W$133),0)</f>
        <v>0</v>
      </c>
      <c r="X87" s="166" cm="1">
        <f t="array" ref="X87">IFERROR(_xlfn.IFS($H87="MW",0,$D87=$D$132,('DR_Contracted Energy'!X85/'DR_Contracted Energy'!X$130)*X$132,'Reduced Energy Gen_UE'!$D87='Reduced Energy Gen_UE'!$D$133,('DR_Contracted Energy'!X85/'DR_Contracted Energy'!X$131)*X$133),0)</f>
        <v>0</v>
      </c>
      <c r="Y87" s="166" cm="1">
        <f t="array" ref="Y87">IFERROR(_xlfn.IFS($H87="MW",0,$D87=$D$132,('DR_Contracted Energy'!Y85/'DR_Contracted Energy'!Y$130)*Y$132,'Reduced Energy Gen_UE'!$D87='Reduced Energy Gen_UE'!$D$133,('DR_Contracted Energy'!Y85/'DR_Contracted Energy'!Y$131)*Y$133),0)</f>
        <v>0</v>
      </c>
      <c r="Z87" s="166" cm="1">
        <f t="array" ref="Z87">IFERROR(_xlfn.IFS($H87="MW",0,$D87=$D$132,('DR_Contracted Energy'!Z85/'DR_Contracted Energy'!Z$130)*Z$132,'Reduced Energy Gen_UE'!$D87='Reduced Energy Gen_UE'!$D$133,('DR_Contracted Energy'!Z85/'DR_Contracted Energy'!Z$131)*Z$133),0)</f>
        <v>0</v>
      </c>
      <c r="AA87" s="166" cm="1">
        <f t="array" ref="AA87">IFERROR(_xlfn.IFS($H87="MW",0,$D87=$D$132,('DR_Contracted Energy'!AA85/'DR_Contracted Energy'!AA$130)*AA$132,'Reduced Energy Gen_UE'!$D87='Reduced Energy Gen_UE'!$D$133,('DR_Contracted Energy'!AA85/'DR_Contracted Energy'!AA$131)*AA$133),0)</f>
        <v>0</v>
      </c>
      <c r="AB87" s="166" cm="1">
        <f t="array" ref="AB87">IFERROR(_xlfn.IFS($H87="MW",0,$D87=$D$132,('DR_Contracted Energy'!AB85/'DR_Contracted Energy'!AB$130)*AB$132,'Reduced Energy Gen_UE'!$D87='Reduced Energy Gen_UE'!$D$133,('DR_Contracted Energy'!AB85/'DR_Contracted Energy'!AB$131)*AB$133),0)</f>
        <v>0</v>
      </c>
      <c r="AC87" s="166" cm="1">
        <f t="array" ref="AC87">IFERROR(_xlfn.IFS($H87="MW",0,$D87=$D$132,('DR_Contracted Energy'!AC85/'DR_Contracted Energy'!AC$130)*AC$132,'Reduced Energy Gen_UE'!$D87='Reduced Energy Gen_UE'!$D$133,('DR_Contracted Energy'!AC85/'DR_Contracted Energy'!AC$131)*AC$133),0)</f>
        <v>0</v>
      </c>
      <c r="AD87" s="166"/>
      <c r="AE87" s="16" t="str">
        <f t="shared" si="34"/>
        <v>FALSE</v>
      </c>
    </row>
    <row r="88" spans="3:31" ht="28.8" x14ac:dyDescent="0.3">
      <c r="C88" s="7">
        <f>'C. Details of Existing PSAs'!C83</f>
        <v>39</v>
      </c>
      <c r="D88" s="146" t="str">
        <f>'C. Details of Existing PSAs'!D83</f>
        <v>Distribution Utility 2 (DU2)</v>
      </c>
      <c r="E88" s="146">
        <f>'C. Details of Existing PSAs'!E83</f>
        <v>0</v>
      </c>
      <c r="F88" s="108">
        <f>'C. Details of Existing PSAs'!F83</f>
        <v>0</v>
      </c>
      <c r="G88">
        <f>'C. Details of Existing PSAs'!G83</f>
        <v>0</v>
      </c>
      <c r="H88" s="16" t="str">
        <f>'C. Details of Existing PSAs'!O83</f>
        <v>MW</v>
      </c>
      <c r="I88" s="166" cm="1">
        <f t="array" ref="I88">IFERROR(_xlfn.IFS($H88="MW",0,$D88=$D$132,('DR_Contracted Energy'!I86/'DR_Contracted Energy'!I$130)*I$132,'Reduced Energy Gen_UE'!$D88='Reduced Energy Gen_UE'!$D$133,('DR_Contracted Energy'!I86/'DR_Contracted Energy'!I$131)*I$133),0)</f>
        <v>0</v>
      </c>
      <c r="J88" s="166" cm="1">
        <f t="array" ref="J88">IFERROR(_xlfn.IFS($H88="MW",0,$D88=$D$132,('DR_Contracted Energy'!J86/'DR_Contracted Energy'!J$130)*J$132,'Reduced Energy Gen_UE'!$D88='Reduced Energy Gen_UE'!$D$133,('DR_Contracted Energy'!J86/'DR_Contracted Energy'!J$131)*J$133),0)</f>
        <v>0</v>
      </c>
      <c r="K88" s="166" cm="1">
        <f t="array" ref="K88">IFERROR(_xlfn.IFS($H88="MW",0,$D88=$D$132,('DR_Contracted Energy'!K86/'DR_Contracted Energy'!K$130)*K$132,'Reduced Energy Gen_UE'!$D88='Reduced Energy Gen_UE'!$D$133,('DR_Contracted Energy'!K86/'DR_Contracted Energy'!K$131)*K$133),0)</f>
        <v>0</v>
      </c>
      <c r="L88" s="166" cm="1">
        <f t="array" ref="L88">IFERROR(_xlfn.IFS($H88="MW",0,$D88=$D$132,('DR_Contracted Energy'!L86/'DR_Contracted Energy'!L$130)*L$132,'Reduced Energy Gen_UE'!$D88='Reduced Energy Gen_UE'!$D$133,('DR_Contracted Energy'!L86/'DR_Contracted Energy'!L$131)*L$133),0)</f>
        <v>0</v>
      </c>
      <c r="M88" s="166" cm="1">
        <f t="array" ref="M88">IFERROR(_xlfn.IFS($H88="MW",0,$D88=$D$132,('DR_Contracted Energy'!M86/'DR_Contracted Energy'!M$130)*M$132,'Reduced Energy Gen_UE'!$D88='Reduced Energy Gen_UE'!$D$133,('DR_Contracted Energy'!M86/'DR_Contracted Energy'!M$131)*M$133),0)</f>
        <v>0</v>
      </c>
      <c r="N88" s="166" cm="1">
        <f t="array" ref="N88">IFERROR(_xlfn.IFS($H88="MW",0,$D88=$D$132,('DR_Contracted Energy'!N86/'DR_Contracted Energy'!N$130)*N$132,'Reduced Energy Gen_UE'!$D88='Reduced Energy Gen_UE'!$D$133,('DR_Contracted Energy'!N86/'DR_Contracted Energy'!N$131)*N$133),0)</f>
        <v>0</v>
      </c>
      <c r="O88" s="166" cm="1">
        <f t="array" ref="O88">IFERROR(_xlfn.IFS($H88="MW",0,$D88=$D$132,('DR_Contracted Energy'!O86/'DR_Contracted Energy'!O$130)*O$132,'Reduced Energy Gen_UE'!$D88='Reduced Energy Gen_UE'!$D$133,('DR_Contracted Energy'!O86/'DR_Contracted Energy'!O$131)*O$133),0)</f>
        <v>0</v>
      </c>
      <c r="P88" s="166" cm="1">
        <f t="array" ref="P88">IFERROR(_xlfn.IFS($H88="MW",0,$D88=$D$132,('DR_Contracted Energy'!P86/'DR_Contracted Energy'!P$130)*P$132,'Reduced Energy Gen_UE'!$D88='Reduced Energy Gen_UE'!$D$133,('DR_Contracted Energy'!P86/'DR_Contracted Energy'!P$131)*P$133),0)</f>
        <v>0</v>
      </c>
      <c r="Q88" s="166" cm="1">
        <f t="array" ref="Q88">IFERROR(_xlfn.IFS($H88="MW",0,$D88=$D$132,('DR_Contracted Energy'!Q86/'DR_Contracted Energy'!Q$130)*Q$132,'Reduced Energy Gen_UE'!$D88='Reduced Energy Gen_UE'!$D$133,('DR_Contracted Energy'!Q86/'DR_Contracted Energy'!Q$131)*Q$133),0)</f>
        <v>0</v>
      </c>
      <c r="R88" s="166" cm="1">
        <f t="array" ref="R88">IFERROR(_xlfn.IFS($H88="MW",0,$D88=$D$132,('DR_Contracted Energy'!R86/'DR_Contracted Energy'!R$130)*R$132,'Reduced Energy Gen_UE'!$D88='Reduced Energy Gen_UE'!$D$133,('DR_Contracted Energy'!R86/'DR_Contracted Energy'!R$131)*R$133),0)</f>
        <v>0</v>
      </c>
      <c r="S88" s="166" cm="1">
        <f t="array" ref="S88">IFERROR(_xlfn.IFS($H88="MW",0,$D88=$D$132,('DR_Contracted Energy'!S86/'DR_Contracted Energy'!S$130)*S$132,'Reduced Energy Gen_UE'!$D88='Reduced Energy Gen_UE'!$D$133,('DR_Contracted Energy'!S86/'DR_Contracted Energy'!S$131)*S$133),0)</f>
        <v>0</v>
      </c>
      <c r="T88" s="166" cm="1">
        <f t="array" ref="T88">IFERROR(_xlfn.IFS($H88="MW",0,$D88=$D$132,('DR_Contracted Energy'!T86/'DR_Contracted Energy'!T$130)*T$132,'Reduced Energy Gen_UE'!$D88='Reduced Energy Gen_UE'!$D$133,('DR_Contracted Energy'!T86/'DR_Contracted Energy'!T$131)*T$133),0)</f>
        <v>0</v>
      </c>
      <c r="U88" s="166" cm="1">
        <f t="array" ref="U88">IFERROR(_xlfn.IFS($H88="MW",0,$D88=$D$132,('DR_Contracted Energy'!U86/'DR_Contracted Energy'!U$130)*U$132,'Reduced Energy Gen_UE'!$D88='Reduced Energy Gen_UE'!$D$133,('DR_Contracted Energy'!U86/'DR_Contracted Energy'!U$131)*U$133),0)</f>
        <v>0</v>
      </c>
      <c r="V88" s="166" cm="1">
        <f t="array" ref="V88">IFERROR(_xlfn.IFS($H88="MW",0,$D88=$D$132,('DR_Contracted Energy'!V86/'DR_Contracted Energy'!V$130)*V$132,'Reduced Energy Gen_UE'!$D88='Reduced Energy Gen_UE'!$D$133,('DR_Contracted Energy'!V86/'DR_Contracted Energy'!V$131)*V$133),0)</f>
        <v>0</v>
      </c>
      <c r="W88" s="166" cm="1">
        <f t="array" ref="W88">IFERROR(_xlfn.IFS($H88="MW",0,$D88=$D$132,('DR_Contracted Energy'!W86/'DR_Contracted Energy'!W$130)*W$132,'Reduced Energy Gen_UE'!$D88='Reduced Energy Gen_UE'!$D$133,('DR_Contracted Energy'!W86/'DR_Contracted Energy'!W$131)*W$133),0)</f>
        <v>0</v>
      </c>
      <c r="X88" s="166" cm="1">
        <f t="array" ref="X88">IFERROR(_xlfn.IFS($H88="MW",0,$D88=$D$132,('DR_Contracted Energy'!X86/'DR_Contracted Energy'!X$130)*X$132,'Reduced Energy Gen_UE'!$D88='Reduced Energy Gen_UE'!$D$133,('DR_Contracted Energy'!X86/'DR_Contracted Energy'!X$131)*X$133),0)</f>
        <v>0</v>
      </c>
      <c r="Y88" s="166" cm="1">
        <f t="array" ref="Y88">IFERROR(_xlfn.IFS($H88="MW",0,$D88=$D$132,('DR_Contracted Energy'!Y86/'DR_Contracted Energy'!Y$130)*Y$132,'Reduced Energy Gen_UE'!$D88='Reduced Energy Gen_UE'!$D$133,('DR_Contracted Energy'!Y86/'DR_Contracted Energy'!Y$131)*Y$133),0)</f>
        <v>0</v>
      </c>
      <c r="Z88" s="166" cm="1">
        <f t="array" ref="Z88">IFERROR(_xlfn.IFS($H88="MW",0,$D88=$D$132,('DR_Contracted Energy'!Z86/'DR_Contracted Energy'!Z$130)*Z$132,'Reduced Energy Gen_UE'!$D88='Reduced Energy Gen_UE'!$D$133,('DR_Contracted Energy'!Z86/'DR_Contracted Energy'!Z$131)*Z$133),0)</f>
        <v>0</v>
      </c>
      <c r="AA88" s="166" cm="1">
        <f t="array" ref="AA88">IFERROR(_xlfn.IFS($H88="MW",0,$D88=$D$132,('DR_Contracted Energy'!AA86/'DR_Contracted Energy'!AA$130)*AA$132,'Reduced Energy Gen_UE'!$D88='Reduced Energy Gen_UE'!$D$133,('DR_Contracted Energy'!AA86/'DR_Contracted Energy'!AA$131)*AA$133),0)</f>
        <v>0</v>
      </c>
      <c r="AB88" s="166" cm="1">
        <f t="array" ref="AB88">IFERROR(_xlfn.IFS($H88="MW",0,$D88=$D$132,('DR_Contracted Energy'!AB86/'DR_Contracted Energy'!AB$130)*AB$132,'Reduced Energy Gen_UE'!$D88='Reduced Energy Gen_UE'!$D$133,('DR_Contracted Energy'!AB86/'DR_Contracted Energy'!AB$131)*AB$133),0)</f>
        <v>0</v>
      </c>
      <c r="AC88" s="166" cm="1">
        <f t="array" ref="AC88">IFERROR(_xlfn.IFS($H88="MW",0,$D88=$D$132,('DR_Contracted Energy'!AC86/'DR_Contracted Energy'!AC$130)*AC$132,'Reduced Energy Gen_UE'!$D88='Reduced Energy Gen_UE'!$D$133,('DR_Contracted Energy'!AC86/'DR_Contracted Energy'!AC$131)*AC$133),0)</f>
        <v>0</v>
      </c>
      <c r="AD88" s="166"/>
      <c r="AE88" s="16" t="str">
        <f t="shared" si="34"/>
        <v>FALSE</v>
      </c>
    </row>
    <row r="89" spans="3:31" ht="28.8" x14ac:dyDescent="0.3">
      <c r="C89" s="7">
        <f t="shared" ref="C89:G89" si="40">C88</f>
        <v>39</v>
      </c>
      <c r="D89" s="146" t="str">
        <f t="shared" si="40"/>
        <v>Distribution Utility 2 (DU2)</v>
      </c>
      <c r="E89" s="146">
        <f t="shared" si="40"/>
        <v>0</v>
      </c>
      <c r="F89" s="108">
        <f t="shared" si="40"/>
        <v>0</v>
      </c>
      <c r="G89">
        <f t="shared" si="40"/>
        <v>0</v>
      </c>
      <c r="H89" s="16" t="str">
        <f>'C. Details of Existing PSAs'!O84</f>
        <v>MWh</v>
      </c>
      <c r="I89" s="166" cm="1">
        <f t="array" ref="I89">IFERROR(_xlfn.IFS($H89="MW",0,$D89=$D$132,('DR_Contracted Energy'!I87/'DR_Contracted Energy'!I$130)*I$132,'Reduced Energy Gen_UE'!$D89='Reduced Energy Gen_UE'!$D$133,('DR_Contracted Energy'!I87/'DR_Contracted Energy'!I$131)*I$133),0)</f>
        <v>0</v>
      </c>
      <c r="J89" s="166" cm="1">
        <f t="array" ref="J89">IFERROR(_xlfn.IFS($H89="MW",0,$D89=$D$132,('DR_Contracted Energy'!J87/'DR_Contracted Energy'!J$130)*J$132,'Reduced Energy Gen_UE'!$D89='Reduced Energy Gen_UE'!$D$133,('DR_Contracted Energy'!J87/'DR_Contracted Energy'!J$131)*J$133),0)</f>
        <v>0</v>
      </c>
      <c r="K89" s="166" cm="1">
        <f t="array" ref="K89">IFERROR(_xlfn.IFS($H89="MW",0,$D89=$D$132,('DR_Contracted Energy'!K87/'DR_Contracted Energy'!K$130)*K$132,'Reduced Energy Gen_UE'!$D89='Reduced Energy Gen_UE'!$D$133,('DR_Contracted Energy'!K87/'DR_Contracted Energy'!K$131)*K$133),0)</f>
        <v>0</v>
      </c>
      <c r="L89" s="166" cm="1">
        <f t="array" ref="L89">IFERROR(_xlfn.IFS($H89="MW",0,$D89=$D$132,('DR_Contracted Energy'!L87/'DR_Contracted Energy'!L$130)*L$132,'Reduced Energy Gen_UE'!$D89='Reduced Energy Gen_UE'!$D$133,('DR_Contracted Energy'!L87/'DR_Contracted Energy'!L$131)*L$133),0)</f>
        <v>0</v>
      </c>
      <c r="M89" s="166" cm="1">
        <f t="array" ref="M89">IFERROR(_xlfn.IFS($H89="MW",0,$D89=$D$132,('DR_Contracted Energy'!M87/'DR_Contracted Energy'!M$130)*M$132,'Reduced Energy Gen_UE'!$D89='Reduced Energy Gen_UE'!$D$133,('DR_Contracted Energy'!M87/'DR_Contracted Energy'!M$131)*M$133),0)</f>
        <v>0</v>
      </c>
      <c r="N89" s="166" cm="1">
        <f t="array" ref="N89">IFERROR(_xlfn.IFS($H89="MW",0,$D89=$D$132,('DR_Contracted Energy'!N87/'DR_Contracted Energy'!N$130)*N$132,'Reduced Energy Gen_UE'!$D89='Reduced Energy Gen_UE'!$D$133,('DR_Contracted Energy'!N87/'DR_Contracted Energy'!N$131)*N$133),0)</f>
        <v>0</v>
      </c>
      <c r="O89" s="166" cm="1">
        <f t="array" ref="O89">IFERROR(_xlfn.IFS($H89="MW",0,$D89=$D$132,('DR_Contracted Energy'!O87/'DR_Contracted Energy'!O$130)*O$132,'Reduced Energy Gen_UE'!$D89='Reduced Energy Gen_UE'!$D$133,('DR_Contracted Energy'!O87/'DR_Contracted Energy'!O$131)*O$133),0)</f>
        <v>0</v>
      </c>
      <c r="P89" s="166" cm="1">
        <f t="array" ref="P89">IFERROR(_xlfn.IFS($H89="MW",0,$D89=$D$132,('DR_Contracted Energy'!P87/'DR_Contracted Energy'!P$130)*P$132,'Reduced Energy Gen_UE'!$D89='Reduced Energy Gen_UE'!$D$133,('DR_Contracted Energy'!P87/'DR_Contracted Energy'!P$131)*P$133),0)</f>
        <v>0</v>
      </c>
      <c r="Q89" s="166" cm="1">
        <f t="array" ref="Q89">IFERROR(_xlfn.IFS($H89="MW",0,$D89=$D$132,('DR_Contracted Energy'!Q87/'DR_Contracted Energy'!Q$130)*Q$132,'Reduced Energy Gen_UE'!$D89='Reduced Energy Gen_UE'!$D$133,('DR_Contracted Energy'!Q87/'DR_Contracted Energy'!Q$131)*Q$133),0)</f>
        <v>0</v>
      </c>
      <c r="R89" s="166" cm="1">
        <f t="array" ref="R89">IFERROR(_xlfn.IFS($H89="MW",0,$D89=$D$132,('DR_Contracted Energy'!R87/'DR_Contracted Energy'!R$130)*R$132,'Reduced Energy Gen_UE'!$D89='Reduced Energy Gen_UE'!$D$133,('DR_Contracted Energy'!R87/'DR_Contracted Energy'!R$131)*R$133),0)</f>
        <v>0</v>
      </c>
      <c r="S89" s="166" cm="1">
        <f t="array" ref="S89">IFERROR(_xlfn.IFS($H89="MW",0,$D89=$D$132,('DR_Contracted Energy'!S87/'DR_Contracted Energy'!S$130)*S$132,'Reduced Energy Gen_UE'!$D89='Reduced Energy Gen_UE'!$D$133,('DR_Contracted Energy'!S87/'DR_Contracted Energy'!S$131)*S$133),0)</f>
        <v>0</v>
      </c>
      <c r="T89" s="166" cm="1">
        <f t="array" ref="T89">IFERROR(_xlfn.IFS($H89="MW",0,$D89=$D$132,('DR_Contracted Energy'!T87/'DR_Contracted Energy'!T$130)*T$132,'Reduced Energy Gen_UE'!$D89='Reduced Energy Gen_UE'!$D$133,('DR_Contracted Energy'!T87/'DR_Contracted Energy'!T$131)*T$133),0)</f>
        <v>0</v>
      </c>
      <c r="U89" s="166" cm="1">
        <f t="array" ref="U89">IFERROR(_xlfn.IFS($H89="MW",0,$D89=$D$132,('DR_Contracted Energy'!U87/'DR_Contracted Energy'!U$130)*U$132,'Reduced Energy Gen_UE'!$D89='Reduced Energy Gen_UE'!$D$133,('DR_Contracted Energy'!U87/'DR_Contracted Energy'!U$131)*U$133),0)</f>
        <v>0</v>
      </c>
      <c r="V89" s="166" cm="1">
        <f t="array" ref="V89">IFERROR(_xlfn.IFS($H89="MW",0,$D89=$D$132,('DR_Contracted Energy'!V87/'DR_Contracted Energy'!V$130)*V$132,'Reduced Energy Gen_UE'!$D89='Reduced Energy Gen_UE'!$D$133,('DR_Contracted Energy'!V87/'DR_Contracted Energy'!V$131)*V$133),0)</f>
        <v>0</v>
      </c>
      <c r="W89" s="166" cm="1">
        <f t="array" ref="W89">IFERROR(_xlfn.IFS($H89="MW",0,$D89=$D$132,('DR_Contracted Energy'!W87/'DR_Contracted Energy'!W$130)*W$132,'Reduced Energy Gen_UE'!$D89='Reduced Energy Gen_UE'!$D$133,('DR_Contracted Energy'!W87/'DR_Contracted Energy'!W$131)*W$133),0)</f>
        <v>0</v>
      </c>
      <c r="X89" s="166" cm="1">
        <f t="array" ref="X89">IFERROR(_xlfn.IFS($H89="MW",0,$D89=$D$132,('DR_Contracted Energy'!X87/'DR_Contracted Energy'!X$130)*X$132,'Reduced Energy Gen_UE'!$D89='Reduced Energy Gen_UE'!$D$133,('DR_Contracted Energy'!X87/'DR_Contracted Energy'!X$131)*X$133),0)</f>
        <v>0</v>
      </c>
      <c r="Y89" s="166" cm="1">
        <f t="array" ref="Y89">IFERROR(_xlfn.IFS($H89="MW",0,$D89=$D$132,('DR_Contracted Energy'!Y87/'DR_Contracted Energy'!Y$130)*Y$132,'Reduced Energy Gen_UE'!$D89='Reduced Energy Gen_UE'!$D$133,('DR_Contracted Energy'!Y87/'DR_Contracted Energy'!Y$131)*Y$133),0)</f>
        <v>0</v>
      </c>
      <c r="Z89" s="166" cm="1">
        <f t="array" ref="Z89">IFERROR(_xlfn.IFS($H89="MW",0,$D89=$D$132,('DR_Contracted Energy'!Z87/'DR_Contracted Energy'!Z$130)*Z$132,'Reduced Energy Gen_UE'!$D89='Reduced Energy Gen_UE'!$D$133,('DR_Contracted Energy'!Z87/'DR_Contracted Energy'!Z$131)*Z$133),0)</f>
        <v>0</v>
      </c>
      <c r="AA89" s="166" cm="1">
        <f t="array" ref="AA89">IFERROR(_xlfn.IFS($H89="MW",0,$D89=$D$132,('DR_Contracted Energy'!AA87/'DR_Contracted Energy'!AA$130)*AA$132,'Reduced Energy Gen_UE'!$D89='Reduced Energy Gen_UE'!$D$133,('DR_Contracted Energy'!AA87/'DR_Contracted Energy'!AA$131)*AA$133),0)</f>
        <v>0</v>
      </c>
      <c r="AB89" s="166" cm="1">
        <f t="array" ref="AB89">IFERROR(_xlfn.IFS($H89="MW",0,$D89=$D$132,('DR_Contracted Energy'!AB87/'DR_Contracted Energy'!AB$130)*AB$132,'Reduced Energy Gen_UE'!$D89='Reduced Energy Gen_UE'!$D$133,('DR_Contracted Energy'!AB87/'DR_Contracted Energy'!AB$131)*AB$133),0)</f>
        <v>0</v>
      </c>
      <c r="AC89" s="166" cm="1">
        <f t="array" ref="AC89">IFERROR(_xlfn.IFS($H89="MW",0,$D89=$D$132,('DR_Contracted Energy'!AC87/'DR_Contracted Energy'!AC$130)*AC$132,'Reduced Energy Gen_UE'!$D89='Reduced Energy Gen_UE'!$D$133,('DR_Contracted Energy'!AC87/'DR_Contracted Energy'!AC$131)*AC$133),0)</f>
        <v>0</v>
      </c>
      <c r="AD89" s="166"/>
      <c r="AE89" s="16" t="str">
        <f t="shared" si="34"/>
        <v>FALSE</v>
      </c>
    </row>
    <row r="90" spans="3:31" ht="28.8" x14ac:dyDescent="0.3">
      <c r="C90" s="7">
        <f>'C. Details of Existing PSAs'!C85</f>
        <v>40</v>
      </c>
      <c r="D90" s="146" t="str">
        <f>'C. Details of Existing PSAs'!D85</f>
        <v>Distribution Utility 2 (DU2)</v>
      </c>
      <c r="E90" s="146">
        <f>'C. Details of Existing PSAs'!E85</f>
        <v>0</v>
      </c>
      <c r="F90" s="108">
        <f>'C. Details of Existing PSAs'!F85</f>
        <v>0</v>
      </c>
      <c r="G90">
        <f>'C. Details of Existing PSAs'!G85</f>
        <v>0</v>
      </c>
      <c r="H90" s="16" t="str">
        <f>'C. Details of Existing PSAs'!O85</f>
        <v>MW</v>
      </c>
      <c r="I90" s="166" cm="1">
        <f t="array" ref="I90">IFERROR(_xlfn.IFS($H90="MW",0,$D90=$D$132,('DR_Contracted Energy'!I88/'DR_Contracted Energy'!I$130)*I$132,'Reduced Energy Gen_UE'!$D90='Reduced Energy Gen_UE'!$D$133,('DR_Contracted Energy'!I88/'DR_Contracted Energy'!I$131)*I$133),0)</f>
        <v>0</v>
      </c>
      <c r="J90" s="166" cm="1">
        <f t="array" ref="J90">IFERROR(_xlfn.IFS($H90="MW",0,$D90=$D$132,('DR_Contracted Energy'!J88/'DR_Contracted Energy'!J$130)*J$132,'Reduced Energy Gen_UE'!$D90='Reduced Energy Gen_UE'!$D$133,('DR_Contracted Energy'!J88/'DR_Contracted Energy'!J$131)*J$133),0)</f>
        <v>0</v>
      </c>
      <c r="K90" s="166" cm="1">
        <f t="array" ref="K90">IFERROR(_xlfn.IFS($H90="MW",0,$D90=$D$132,('DR_Contracted Energy'!K88/'DR_Contracted Energy'!K$130)*K$132,'Reduced Energy Gen_UE'!$D90='Reduced Energy Gen_UE'!$D$133,('DR_Contracted Energy'!K88/'DR_Contracted Energy'!K$131)*K$133),0)</f>
        <v>0</v>
      </c>
      <c r="L90" s="166" cm="1">
        <f t="array" ref="L90">IFERROR(_xlfn.IFS($H90="MW",0,$D90=$D$132,('DR_Contracted Energy'!L88/'DR_Contracted Energy'!L$130)*L$132,'Reduced Energy Gen_UE'!$D90='Reduced Energy Gen_UE'!$D$133,('DR_Contracted Energy'!L88/'DR_Contracted Energy'!L$131)*L$133),0)</f>
        <v>0</v>
      </c>
      <c r="M90" s="166" cm="1">
        <f t="array" ref="M90">IFERROR(_xlfn.IFS($H90="MW",0,$D90=$D$132,('DR_Contracted Energy'!M88/'DR_Contracted Energy'!M$130)*M$132,'Reduced Energy Gen_UE'!$D90='Reduced Energy Gen_UE'!$D$133,('DR_Contracted Energy'!M88/'DR_Contracted Energy'!M$131)*M$133),0)</f>
        <v>0</v>
      </c>
      <c r="N90" s="166" cm="1">
        <f t="array" ref="N90">IFERROR(_xlfn.IFS($H90="MW",0,$D90=$D$132,('DR_Contracted Energy'!N88/'DR_Contracted Energy'!N$130)*N$132,'Reduced Energy Gen_UE'!$D90='Reduced Energy Gen_UE'!$D$133,('DR_Contracted Energy'!N88/'DR_Contracted Energy'!N$131)*N$133),0)</f>
        <v>0</v>
      </c>
      <c r="O90" s="166" cm="1">
        <f t="array" ref="O90">IFERROR(_xlfn.IFS($H90="MW",0,$D90=$D$132,('DR_Contracted Energy'!O88/'DR_Contracted Energy'!O$130)*O$132,'Reduced Energy Gen_UE'!$D90='Reduced Energy Gen_UE'!$D$133,('DR_Contracted Energy'!O88/'DR_Contracted Energy'!O$131)*O$133),0)</f>
        <v>0</v>
      </c>
      <c r="P90" s="166" cm="1">
        <f t="array" ref="P90">IFERROR(_xlfn.IFS($H90="MW",0,$D90=$D$132,('DR_Contracted Energy'!P88/'DR_Contracted Energy'!P$130)*P$132,'Reduced Energy Gen_UE'!$D90='Reduced Energy Gen_UE'!$D$133,('DR_Contracted Energy'!P88/'DR_Contracted Energy'!P$131)*P$133),0)</f>
        <v>0</v>
      </c>
      <c r="Q90" s="166" cm="1">
        <f t="array" ref="Q90">IFERROR(_xlfn.IFS($H90="MW",0,$D90=$D$132,('DR_Contracted Energy'!Q88/'DR_Contracted Energy'!Q$130)*Q$132,'Reduced Energy Gen_UE'!$D90='Reduced Energy Gen_UE'!$D$133,('DR_Contracted Energy'!Q88/'DR_Contracted Energy'!Q$131)*Q$133),0)</f>
        <v>0</v>
      </c>
      <c r="R90" s="166" cm="1">
        <f t="array" ref="R90">IFERROR(_xlfn.IFS($H90="MW",0,$D90=$D$132,('DR_Contracted Energy'!R88/'DR_Contracted Energy'!R$130)*R$132,'Reduced Energy Gen_UE'!$D90='Reduced Energy Gen_UE'!$D$133,('DR_Contracted Energy'!R88/'DR_Contracted Energy'!R$131)*R$133),0)</f>
        <v>0</v>
      </c>
      <c r="S90" s="166" cm="1">
        <f t="array" ref="S90">IFERROR(_xlfn.IFS($H90="MW",0,$D90=$D$132,('DR_Contracted Energy'!S88/'DR_Contracted Energy'!S$130)*S$132,'Reduced Energy Gen_UE'!$D90='Reduced Energy Gen_UE'!$D$133,('DR_Contracted Energy'!S88/'DR_Contracted Energy'!S$131)*S$133),0)</f>
        <v>0</v>
      </c>
      <c r="T90" s="166" cm="1">
        <f t="array" ref="T90">IFERROR(_xlfn.IFS($H90="MW",0,$D90=$D$132,('DR_Contracted Energy'!T88/'DR_Contracted Energy'!T$130)*T$132,'Reduced Energy Gen_UE'!$D90='Reduced Energy Gen_UE'!$D$133,('DR_Contracted Energy'!T88/'DR_Contracted Energy'!T$131)*T$133),0)</f>
        <v>0</v>
      </c>
      <c r="U90" s="166" cm="1">
        <f t="array" ref="U90">IFERROR(_xlfn.IFS($H90="MW",0,$D90=$D$132,('DR_Contracted Energy'!U88/'DR_Contracted Energy'!U$130)*U$132,'Reduced Energy Gen_UE'!$D90='Reduced Energy Gen_UE'!$D$133,('DR_Contracted Energy'!U88/'DR_Contracted Energy'!U$131)*U$133),0)</f>
        <v>0</v>
      </c>
      <c r="V90" s="166" cm="1">
        <f t="array" ref="V90">IFERROR(_xlfn.IFS($H90="MW",0,$D90=$D$132,('DR_Contracted Energy'!V88/'DR_Contracted Energy'!V$130)*V$132,'Reduced Energy Gen_UE'!$D90='Reduced Energy Gen_UE'!$D$133,('DR_Contracted Energy'!V88/'DR_Contracted Energy'!V$131)*V$133),0)</f>
        <v>0</v>
      </c>
      <c r="W90" s="166" cm="1">
        <f t="array" ref="W90">IFERROR(_xlfn.IFS($H90="MW",0,$D90=$D$132,('DR_Contracted Energy'!W88/'DR_Contracted Energy'!W$130)*W$132,'Reduced Energy Gen_UE'!$D90='Reduced Energy Gen_UE'!$D$133,('DR_Contracted Energy'!W88/'DR_Contracted Energy'!W$131)*W$133),0)</f>
        <v>0</v>
      </c>
      <c r="X90" s="166" cm="1">
        <f t="array" ref="X90">IFERROR(_xlfn.IFS($H90="MW",0,$D90=$D$132,('DR_Contracted Energy'!X88/'DR_Contracted Energy'!X$130)*X$132,'Reduced Energy Gen_UE'!$D90='Reduced Energy Gen_UE'!$D$133,('DR_Contracted Energy'!X88/'DR_Contracted Energy'!X$131)*X$133),0)</f>
        <v>0</v>
      </c>
      <c r="Y90" s="166" cm="1">
        <f t="array" ref="Y90">IFERROR(_xlfn.IFS($H90="MW",0,$D90=$D$132,('DR_Contracted Energy'!Y88/'DR_Contracted Energy'!Y$130)*Y$132,'Reduced Energy Gen_UE'!$D90='Reduced Energy Gen_UE'!$D$133,('DR_Contracted Energy'!Y88/'DR_Contracted Energy'!Y$131)*Y$133),0)</f>
        <v>0</v>
      </c>
      <c r="Z90" s="166" cm="1">
        <f t="array" ref="Z90">IFERROR(_xlfn.IFS($H90="MW",0,$D90=$D$132,('DR_Contracted Energy'!Z88/'DR_Contracted Energy'!Z$130)*Z$132,'Reduced Energy Gen_UE'!$D90='Reduced Energy Gen_UE'!$D$133,('DR_Contracted Energy'!Z88/'DR_Contracted Energy'!Z$131)*Z$133),0)</f>
        <v>0</v>
      </c>
      <c r="AA90" s="166" cm="1">
        <f t="array" ref="AA90">IFERROR(_xlfn.IFS($H90="MW",0,$D90=$D$132,('DR_Contracted Energy'!AA88/'DR_Contracted Energy'!AA$130)*AA$132,'Reduced Energy Gen_UE'!$D90='Reduced Energy Gen_UE'!$D$133,('DR_Contracted Energy'!AA88/'DR_Contracted Energy'!AA$131)*AA$133),0)</f>
        <v>0</v>
      </c>
      <c r="AB90" s="166" cm="1">
        <f t="array" ref="AB90">IFERROR(_xlfn.IFS($H90="MW",0,$D90=$D$132,('DR_Contracted Energy'!AB88/'DR_Contracted Energy'!AB$130)*AB$132,'Reduced Energy Gen_UE'!$D90='Reduced Energy Gen_UE'!$D$133,('DR_Contracted Energy'!AB88/'DR_Contracted Energy'!AB$131)*AB$133),0)</f>
        <v>0</v>
      </c>
      <c r="AC90" s="166" cm="1">
        <f t="array" ref="AC90">IFERROR(_xlfn.IFS($H90="MW",0,$D90=$D$132,('DR_Contracted Energy'!AC88/'DR_Contracted Energy'!AC$130)*AC$132,'Reduced Energy Gen_UE'!$D90='Reduced Energy Gen_UE'!$D$133,('DR_Contracted Energy'!AC88/'DR_Contracted Energy'!AC$131)*AC$133),0)</f>
        <v>0</v>
      </c>
      <c r="AD90" s="166"/>
      <c r="AE90" s="16" t="str">
        <f t="shared" si="34"/>
        <v>FALSE</v>
      </c>
    </row>
    <row r="91" spans="3:31" ht="28.8" x14ac:dyDescent="0.3">
      <c r="C91" s="7">
        <f t="shared" ref="C91:G91" si="41">C90</f>
        <v>40</v>
      </c>
      <c r="D91" s="146" t="str">
        <f t="shared" si="41"/>
        <v>Distribution Utility 2 (DU2)</v>
      </c>
      <c r="E91" s="146">
        <f t="shared" si="41"/>
        <v>0</v>
      </c>
      <c r="F91" s="108">
        <f t="shared" si="41"/>
        <v>0</v>
      </c>
      <c r="G91">
        <f t="shared" si="41"/>
        <v>0</v>
      </c>
      <c r="H91" s="16" t="str">
        <f>'C. Details of Existing PSAs'!O86</f>
        <v>MWh</v>
      </c>
      <c r="I91" s="166" cm="1">
        <f t="array" ref="I91">IFERROR(_xlfn.IFS($H91="MW",0,$D91=$D$132,('DR_Contracted Energy'!I89/'DR_Contracted Energy'!I$130)*I$132,'Reduced Energy Gen_UE'!$D91='Reduced Energy Gen_UE'!$D$133,('DR_Contracted Energy'!I89/'DR_Contracted Energy'!I$131)*I$133),0)</f>
        <v>0</v>
      </c>
      <c r="J91" s="166" cm="1">
        <f t="array" ref="J91">IFERROR(_xlfn.IFS($H91="MW",0,$D91=$D$132,('DR_Contracted Energy'!J89/'DR_Contracted Energy'!J$130)*J$132,'Reduced Energy Gen_UE'!$D91='Reduced Energy Gen_UE'!$D$133,('DR_Contracted Energy'!J89/'DR_Contracted Energy'!J$131)*J$133),0)</f>
        <v>0</v>
      </c>
      <c r="K91" s="166" cm="1">
        <f t="array" ref="K91">IFERROR(_xlfn.IFS($H91="MW",0,$D91=$D$132,('DR_Contracted Energy'!K89/'DR_Contracted Energy'!K$130)*K$132,'Reduced Energy Gen_UE'!$D91='Reduced Energy Gen_UE'!$D$133,('DR_Contracted Energy'!K89/'DR_Contracted Energy'!K$131)*K$133),0)</f>
        <v>0</v>
      </c>
      <c r="L91" s="166" cm="1">
        <f t="array" ref="L91">IFERROR(_xlfn.IFS($H91="MW",0,$D91=$D$132,('DR_Contracted Energy'!L89/'DR_Contracted Energy'!L$130)*L$132,'Reduced Energy Gen_UE'!$D91='Reduced Energy Gen_UE'!$D$133,('DR_Contracted Energy'!L89/'DR_Contracted Energy'!L$131)*L$133),0)</f>
        <v>0</v>
      </c>
      <c r="M91" s="166" cm="1">
        <f t="array" ref="M91">IFERROR(_xlfn.IFS($H91="MW",0,$D91=$D$132,('DR_Contracted Energy'!M89/'DR_Contracted Energy'!M$130)*M$132,'Reduced Energy Gen_UE'!$D91='Reduced Energy Gen_UE'!$D$133,('DR_Contracted Energy'!M89/'DR_Contracted Energy'!M$131)*M$133),0)</f>
        <v>0</v>
      </c>
      <c r="N91" s="166" cm="1">
        <f t="array" ref="N91">IFERROR(_xlfn.IFS($H91="MW",0,$D91=$D$132,('DR_Contracted Energy'!N89/'DR_Contracted Energy'!N$130)*N$132,'Reduced Energy Gen_UE'!$D91='Reduced Energy Gen_UE'!$D$133,('DR_Contracted Energy'!N89/'DR_Contracted Energy'!N$131)*N$133),0)</f>
        <v>0</v>
      </c>
      <c r="O91" s="166" cm="1">
        <f t="array" ref="O91">IFERROR(_xlfn.IFS($H91="MW",0,$D91=$D$132,('DR_Contracted Energy'!O89/'DR_Contracted Energy'!O$130)*O$132,'Reduced Energy Gen_UE'!$D91='Reduced Energy Gen_UE'!$D$133,('DR_Contracted Energy'!O89/'DR_Contracted Energy'!O$131)*O$133),0)</f>
        <v>0</v>
      </c>
      <c r="P91" s="166" cm="1">
        <f t="array" ref="P91">IFERROR(_xlfn.IFS($H91="MW",0,$D91=$D$132,('DR_Contracted Energy'!P89/'DR_Contracted Energy'!P$130)*P$132,'Reduced Energy Gen_UE'!$D91='Reduced Energy Gen_UE'!$D$133,('DR_Contracted Energy'!P89/'DR_Contracted Energy'!P$131)*P$133),0)</f>
        <v>0</v>
      </c>
      <c r="Q91" s="166" cm="1">
        <f t="array" ref="Q91">IFERROR(_xlfn.IFS($H91="MW",0,$D91=$D$132,('DR_Contracted Energy'!Q89/'DR_Contracted Energy'!Q$130)*Q$132,'Reduced Energy Gen_UE'!$D91='Reduced Energy Gen_UE'!$D$133,('DR_Contracted Energy'!Q89/'DR_Contracted Energy'!Q$131)*Q$133),0)</f>
        <v>0</v>
      </c>
      <c r="R91" s="166" cm="1">
        <f t="array" ref="R91">IFERROR(_xlfn.IFS($H91="MW",0,$D91=$D$132,('DR_Contracted Energy'!R89/'DR_Contracted Energy'!R$130)*R$132,'Reduced Energy Gen_UE'!$D91='Reduced Energy Gen_UE'!$D$133,('DR_Contracted Energy'!R89/'DR_Contracted Energy'!R$131)*R$133),0)</f>
        <v>0</v>
      </c>
      <c r="S91" s="166" cm="1">
        <f t="array" ref="S91">IFERROR(_xlfn.IFS($H91="MW",0,$D91=$D$132,('DR_Contracted Energy'!S89/'DR_Contracted Energy'!S$130)*S$132,'Reduced Energy Gen_UE'!$D91='Reduced Energy Gen_UE'!$D$133,('DR_Contracted Energy'!S89/'DR_Contracted Energy'!S$131)*S$133),0)</f>
        <v>0</v>
      </c>
      <c r="T91" s="166" cm="1">
        <f t="array" ref="T91">IFERROR(_xlfn.IFS($H91="MW",0,$D91=$D$132,('DR_Contracted Energy'!T89/'DR_Contracted Energy'!T$130)*T$132,'Reduced Energy Gen_UE'!$D91='Reduced Energy Gen_UE'!$D$133,('DR_Contracted Energy'!T89/'DR_Contracted Energy'!T$131)*T$133),0)</f>
        <v>0</v>
      </c>
      <c r="U91" s="166" cm="1">
        <f t="array" ref="U91">IFERROR(_xlfn.IFS($H91="MW",0,$D91=$D$132,('DR_Contracted Energy'!U89/'DR_Contracted Energy'!U$130)*U$132,'Reduced Energy Gen_UE'!$D91='Reduced Energy Gen_UE'!$D$133,('DR_Contracted Energy'!U89/'DR_Contracted Energy'!U$131)*U$133),0)</f>
        <v>0</v>
      </c>
      <c r="V91" s="166" cm="1">
        <f t="array" ref="V91">IFERROR(_xlfn.IFS($H91="MW",0,$D91=$D$132,('DR_Contracted Energy'!V89/'DR_Contracted Energy'!V$130)*V$132,'Reduced Energy Gen_UE'!$D91='Reduced Energy Gen_UE'!$D$133,('DR_Contracted Energy'!V89/'DR_Contracted Energy'!V$131)*V$133),0)</f>
        <v>0</v>
      </c>
      <c r="W91" s="166" cm="1">
        <f t="array" ref="W91">IFERROR(_xlfn.IFS($H91="MW",0,$D91=$D$132,('DR_Contracted Energy'!W89/'DR_Contracted Energy'!W$130)*W$132,'Reduced Energy Gen_UE'!$D91='Reduced Energy Gen_UE'!$D$133,('DR_Contracted Energy'!W89/'DR_Contracted Energy'!W$131)*W$133),0)</f>
        <v>0</v>
      </c>
      <c r="X91" s="166" cm="1">
        <f t="array" ref="X91">IFERROR(_xlfn.IFS($H91="MW",0,$D91=$D$132,('DR_Contracted Energy'!X89/'DR_Contracted Energy'!X$130)*X$132,'Reduced Energy Gen_UE'!$D91='Reduced Energy Gen_UE'!$D$133,('DR_Contracted Energy'!X89/'DR_Contracted Energy'!X$131)*X$133),0)</f>
        <v>0</v>
      </c>
      <c r="Y91" s="166" cm="1">
        <f t="array" ref="Y91">IFERROR(_xlfn.IFS($H91="MW",0,$D91=$D$132,('DR_Contracted Energy'!Y89/'DR_Contracted Energy'!Y$130)*Y$132,'Reduced Energy Gen_UE'!$D91='Reduced Energy Gen_UE'!$D$133,('DR_Contracted Energy'!Y89/'DR_Contracted Energy'!Y$131)*Y$133),0)</f>
        <v>0</v>
      </c>
      <c r="Z91" s="166" cm="1">
        <f t="array" ref="Z91">IFERROR(_xlfn.IFS($H91="MW",0,$D91=$D$132,('DR_Contracted Energy'!Z89/'DR_Contracted Energy'!Z$130)*Z$132,'Reduced Energy Gen_UE'!$D91='Reduced Energy Gen_UE'!$D$133,('DR_Contracted Energy'!Z89/'DR_Contracted Energy'!Z$131)*Z$133),0)</f>
        <v>0</v>
      </c>
      <c r="AA91" s="166" cm="1">
        <f t="array" ref="AA91">IFERROR(_xlfn.IFS($H91="MW",0,$D91=$D$132,('DR_Contracted Energy'!AA89/'DR_Contracted Energy'!AA$130)*AA$132,'Reduced Energy Gen_UE'!$D91='Reduced Energy Gen_UE'!$D$133,('DR_Contracted Energy'!AA89/'DR_Contracted Energy'!AA$131)*AA$133),0)</f>
        <v>0</v>
      </c>
      <c r="AB91" s="166" cm="1">
        <f t="array" ref="AB91">IFERROR(_xlfn.IFS($H91="MW",0,$D91=$D$132,('DR_Contracted Energy'!AB89/'DR_Contracted Energy'!AB$130)*AB$132,'Reduced Energy Gen_UE'!$D91='Reduced Energy Gen_UE'!$D$133,('DR_Contracted Energy'!AB89/'DR_Contracted Energy'!AB$131)*AB$133),0)</f>
        <v>0</v>
      </c>
      <c r="AC91" s="166" cm="1">
        <f t="array" ref="AC91">IFERROR(_xlfn.IFS($H91="MW",0,$D91=$D$132,('DR_Contracted Energy'!AC89/'DR_Contracted Energy'!AC$130)*AC$132,'Reduced Energy Gen_UE'!$D91='Reduced Energy Gen_UE'!$D$133,('DR_Contracted Energy'!AC89/'DR_Contracted Energy'!AC$131)*AC$133),0)</f>
        <v>0</v>
      </c>
      <c r="AD91" s="166"/>
      <c r="AE91" s="16" t="str">
        <f t="shared" si="34"/>
        <v>FALSE</v>
      </c>
    </row>
    <row r="92" spans="3:31" ht="28.8" x14ac:dyDescent="0.3">
      <c r="C92" s="7">
        <f>'C. Details of Existing PSAs'!C87</f>
        <v>41</v>
      </c>
      <c r="D92" s="146" t="str">
        <f>'C. Details of Existing PSAs'!D87</f>
        <v>Distribution Utility 2 (DU2)</v>
      </c>
      <c r="E92" s="146">
        <f>'C. Details of Existing PSAs'!E87</f>
        <v>0</v>
      </c>
      <c r="F92" s="108">
        <f>'C. Details of Existing PSAs'!F87</f>
        <v>0</v>
      </c>
      <c r="G92">
        <f>'C. Details of Existing PSAs'!G87</f>
        <v>0</v>
      </c>
      <c r="H92" s="16" t="str">
        <f>'C. Details of Existing PSAs'!O87</f>
        <v>MW</v>
      </c>
      <c r="I92" s="166" cm="1">
        <f t="array" ref="I92">IFERROR(_xlfn.IFS($H92="MW",0,$D92=$D$132,('DR_Contracted Energy'!I90/'DR_Contracted Energy'!I$130)*I$132,'Reduced Energy Gen_UE'!$D92='Reduced Energy Gen_UE'!$D$133,('DR_Contracted Energy'!I90/'DR_Contracted Energy'!I$131)*I$133),0)</f>
        <v>0</v>
      </c>
      <c r="J92" s="166" cm="1">
        <f t="array" ref="J92">IFERROR(_xlfn.IFS($H92="MW",0,$D92=$D$132,('DR_Contracted Energy'!J90/'DR_Contracted Energy'!J$130)*J$132,'Reduced Energy Gen_UE'!$D92='Reduced Energy Gen_UE'!$D$133,('DR_Contracted Energy'!J90/'DR_Contracted Energy'!J$131)*J$133),0)</f>
        <v>0</v>
      </c>
      <c r="K92" s="166" cm="1">
        <f t="array" ref="K92">IFERROR(_xlfn.IFS($H92="MW",0,$D92=$D$132,('DR_Contracted Energy'!K90/'DR_Contracted Energy'!K$130)*K$132,'Reduced Energy Gen_UE'!$D92='Reduced Energy Gen_UE'!$D$133,('DR_Contracted Energy'!K90/'DR_Contracted Energy'!K$131)*K$133),0)</f>
        <v>0</v>
      </c>
      <c r="L92" s="166" cm="1">
        <f t="array" ref="L92">IFERROR(_xlfn.IFS($H92="MW",0,$D92=$D$132,('DR_Contracted Energy'!L90/'DR_Contracted Energy'!L$130)*L$132,'Reduced Energy Gen_UE'!$D92='Reduced Energy Gen_UE'!$D$133,('DR_Contracted Energy'!L90/'DR_Contracted Energy'!L$131)*L$133),0)</f>
        <v>0</v>
      </c>
      <c r="M92" s="166" cm="1">
        <f t="array" ref="M92">IFERROR(_xlfn.IFS($H92="MW",0,$D92=$D$132,('DR_Contracted Energy'!M90/'DR_Contracted Energy'!M$130)*M$132,'Reduced Energy Gen_UE'!$D92='Reduced Energy Gen_UE'!$D$133,('DR_Contracted Energy'!M90/'DR_Contracted Energy'!M$131)*M$133),0)</f>
        <v>0</v>
      </c>
      <c r="N92" s="166" cm="1">
        <f t="array" ref="N92">IFERROR(_xlfn.IFS($H92="MW",0,$D92=$D$132,('DR_Contracted Energy'!N90/'DR_Contracted Energy'!N$130)*N$132,'Reduced Energy Gen_UE'!$D92='Reduced Energy Gen_UE'!$D$133,('DR_Contracted Energy'!N90/'DR_Contracted Energy'!N$131)*N$133),0)</f>
        <v>0</v>
      </c>
      <c r="O92" s="166" cm="1">
        <f t="array" ref="O92">IFERROR(_xlfn.IFS($H92="MW",0,$D92=$D$132,('DR_Contracted Energy'!O90/'DR_Contracted Energy'!O$130)*O$132,'Reduced Energy Gen_UE'!$D92='Reduced Energy Gen_UE'!$D$133,('DR_Contracted Energy'!O90/'DR_Contracted Energy'!O$131)*O$133),0)</f>
        <v>0</v>
      </c>
      <c r="P92" s="166" cm="1">
        <f t="array" ref="P92">IFERROR(_xlfn.IFS($H92="MW",0,$D92=$D$132,('DR_Contracted Energy'!P90/'DR_Contracted Energy'!P$130)*P$132,'Reduced Energy Gen_UE'!$D92='Reduced Energy Gen_UE'!$D$133,('DR_Contracted Energy'!P90/'DR_Contracted Energy'!P$131)*P$133),0)</f>
        <v>0</v>
      </c>
      <c r="Q92" s="166" cm="1">
        <f t="array" ref="Q92">IFERROR(_xlfn.IFS($H92="MW",0,$D92=$D$132,('DR_Contracted Energy'!Q90/'DR_Contracted Energy'!Q$130)*Q$132,'Reduced Energy Gen_UE'!$D92='Reduced Energy Gen_UE'!$D$133,('DR_Contracted Energy'!Q90/'DR_Contracted Energy'!Q$131)*Q$133),0)</f>
        <v>0</v>
      </c>
      <c r="R92" s="166" cm="1">
        <f t="array" ref="R92">IFERROR(_xlfn.IFS($H92="MW",0,$D92=$D$132,('DR_Contracted Energy'!R90/'DR_Contracted Energy'!R$130)*R$132,'Reduced Energy Gen_UE'!$D92='Reduced Energy Gen_UE'!$D$133,('DR_Contracted Energy'!R90/'DR_Contracted Energy'!R$131)*R$133),0)</f>
        <v>0</v>
      </c>
      <c r="S92" s="166" cm="1">
        <f t="array" ref="S92">IFERROR(_xlfn.IFS($H92="MW",0,$D92=$D$132,('DR_Contracted Energy'!S90/'DR_Contracted Energy'!S$130)*S$132,'Reduced Energy Gen_UE'!$D92='Reduced Energy Gen_UE'!$D$133,('DR_Contracted Energy'!S90/'DR_Contracted Energy'!S$131)*S$133),0)</f>
        <v>0</v>
      </c>
      <c r="T92" s="166" cm="1">
        <f t="array" ref="T92">IFERROR(_xlfn.IFS($H92="MW",0,$D92=$D$132,('DR_Contracted Energy'!T90/'DR_Contracted Energy'!T$130)*T$132,'Reduced Energy Gen_UE'!$D92='Reduced Energy Gen_UE'!$D$133,('DR_Contracted Energy'!T90/'DR_Contracted Energy'!T$131)*T$133),0)</f>
        <v>0</v>
      </c>
      <c r="U92" s="166" cm="1">
        <f t="array" ref="U92">IFERROR(_xlfn.IFS($H92="MW",0,$D92=$D$132,('DR_Contracted Energy'!U90/'DR_Contracted Energy'!U$130)*U$132,'Reduced Energy Gen_UE'!$D92='Reduced Energy Gen_UE'!$D$133,('DR_Contracted Energy'!U90/'DR_Contracted Energy'!U$131)*U$133),0)</f>
        <v>0</v>
      </c>
      <c r="V92" s="166" cm="1">
        <f t="array" ref="V92">IFERROR(_xlfn.IFS($H92="MW",0,$D92=$D$132,('DR_Contracted Energy'!V90/'DR_Contracted Energy'!V$130)*V$132,'Reduced Energy Gen_UE'!$D92='Reduced Energy Gen_UE'!$D$133,('DR_Contracted Energy'!V90/'DR_Contracted Energy'!V$131)*V$133),0)</f>
        <v>0</v>
      </c>
      <c r="W92" s="166" cm="1">
        <f t="array" ref="W92">IFERROR(_xlfn.IFS($H92="MW",0,$D92=$D$132,('DR_Contracted Energy'!W90/'DR_Contracted Energy'!W$130)*W$132,'Reduced Energy Gen_UE'!$D92='Reduced Energy Gen_UE'!$D$133,('DR_Contracted Energy'!W90/'DR_Contracted Energy'!W$131)*W$133),0)</f>
        <v>0</v>
      </c>
      <c r="X92" s="166" cm="1">
        <f t="array" ref="X92">IFERROR(_xlfn.IFS($H92="MW",0,$D92=$D$132,('DR_Contracted Energy'!X90/'DR_Contracted Energy'!X$130)*X$132,'Reduced Energy Gen_UE'!$D92='Reduced Energy Gen_UE'!$D$133,('DR_Contracted Energy'!X90/'DR_Contracted Energy'!X$131)*X$133),0)</f>
        <v>0</v>
      </c>
      <c r="Y92" s="166" cm="1">
        <f t="array" ref="Y92">IFERROR(_xlfn.IFS($H92="MW",0,$D92=$D$132,('DR_Contracted Energy'!Y90/'DR_Contracted Energy'!Y$130)*Y$132,'Reduced Energy Gen_UE'!$D92='Reduced Energy Gen_UE'!$D$133,('DR_Contracted Energy'!Y90/'DR_Contracted Energy'!Y$131)*Y$133),0)</f>
        <v>0</v>
      </c>
      <c r="Z92" s="166" cm="1">
        <f t="array" ref="Z92">IFERROR(_xlfn.IFS($H92="MW",0,$D92=$D$132,('DR_Contracted Energy'!Z90/'DR_Contracted Energy'!Z$130)*Z$132,'Reduced Energy Gen_UE'!$D92='Reduced Energy Gen_UE'!$D$133,('DR_Contracted Energy'!Z90/'DR_Contracted Energy'!Z$131)*Z$133),0)</f>
        <v>0</v>
      </c>
      <c r="AA92" s="166" cm="1">
        <f t="array" ref="AA92">IFERROR(_xlfn.IFS($H92="MW",0,$D92=$D$132,('DR_Contracted Energy'!AA90/'DR_Contracted Energy'!AA$130)*AA$132,'Reduced Energy Gen_UE'!$D92='Reduced Energy Gen_UE'!$D$133,('DR_Contracted Energy'!AA90/'DR_Contracted Energy'!AA$131)*AA$133),0)</f>
        <v>0</v>
      </c>
      <c r="AB92" s="166" cm="1">
        <f t="array" ref="AB92">IFERROR(_xlfn.IFS($H92="MW",0,$D92=$D$132,('DR_Contracted Energy'!AB90/'DR_Contracted Energy'!AB$130)*AB$132,'Reduced Energy Gen_UE'!$D92='Reduced Energy Gen_UE'!$D$133,('DR_Contracted Energy'!AB90/'DR_Contracted Energy'!AB$131)*AB$133),0)</f>
        <v>0</v>
      </c>
      <c r="AC92" s="166" cm="1">
        <f t="array" ref="AC92">IFERROR(_xlfn.IFS($H92="MW",0,$D92=$D$132,('DR_Contracted Energy'!AC90/'DR_Contracted Energy'!AC$130)*AC$132,'Reduced Energy Gen_UE'!$D92='Reduced Energy Gen_UE'!$D$133,('DR_Contracted Energy'!AC90/'DR_Contracted Energy'!AC$131)*AC$133),0)</f>
        <v>0</v>
      </c>
      <c r="AD92" s="166"/>
      <c r="AE92" s="16" t="str">
        <f t="shared" si="34"/>
        <v>FALSE</v>
      </c>
    </row>
    <row r="93" spans="3:31" ht="28.8" x14ac:dyDescent="0.3">
      <c r="C93" s="7">
        <f t="shared" ref="C93:G93" si="42">C92</f>
        <v>41</v>
      </c>
      <c r="D93" s="146" t="str">
        <f t="shared" si="42"/>
        <v>Distribution Utility 2 (DU2)</v>
      </c>
      <c r="E93" s="146">
        <f t="shared" si="42"/>
        <v>0</v>
      </c>
      <c r="F93" s="108">
        <f t="shared" si="42"/>
        <v>0</v>
      </c>
      <c r="G93">
        <f t="shared" si="42"/>
        <v>0</v>
      </c>
      <c r="H93" s="16" t="str">
        <f>'C. Details of Existing PSAs'!O88</f>
        <v>MWh</v>
      </c>
      <c r="I93" s="166" cm="1">
        <f t="array" ref="I93">IFERROR(_xlfn.IFS($H93="MW",0,$D93=$D$132,('DR_Contracted Energy'!I91/'DR_Contracted Energy'!I$130)*I$132,'Reduced Energy Gen_UE'!$D93='Reduced Energy Gen_UE'!$D$133,('DR_Contracted Energy'!I91/'DR_Contracted Energy'!I$131)*I$133),0)</f>
        <v>0</v>
      </c>
      <c r="J93" s="166" cm="1">
        <f t="array" ref="J93">IFERROR(_xlfn.IFS($H93="MW",0,$D93=$D$132,('DR_Contracted Energy'!J91/'DR_Contracted Energy'!J$130)*J$132,'Reduced Energy Gen_UE'!$D93='Reduced Energy Gen_UE'!$D$133,('DR_Contracted Energy'!J91/'DR_Contracted Energy'!J$131)*J$133),0)</f>
        <v>0</v>
      </c>
      <c r="K93" s="166" cm="1">
        <f t="array" ref="K93">IFERROR(_xlfn.IFS($H93="MW",0,$D93=$D$132,('DR_Contracted Energy'!K91/'DR_Contracted Energy'!K$130)*K$132,'Reduced Energy Gen_UE'!$D93='Reduced Energy Gen_UE'!$D$133,('DR_Contracted Energy'!K91/'DR_Contracted Energy'!K$131)*K$133),0)</f>
        <v>0</v>
      </c>
      <c r="L93" s="166" cm="1">
        <f t="array" ref="L93">IFERROR(_xlfn.IFS($H93="MW",0,$D93=$D$132,('DR_Contracted Energy'!L91/'DR_Contracted Energy'!L$130)*L$132,'Reduced Energy Gen_UE'!$D93='Reduced Energy Gen_UE'!$D$133,('DR_Contracted Energy'!L91/'DR_Contracted Energy'!L$131)*L$133),0)</f>
        <v>0</v>
      </c>
      <c r="M93" s="166" cm="1">
        <f t="array" ref="M93">IFERROR(_xlfn.IFS($H93="MW",0,$D93=$D$132,('DR_Contracted Energy'!M91/'DR_Contracted Energy'!M$130)*M$132,'Reduced Energy Gen_UE'!$D93='Reduced Energy Gen_UE'!$D$133,('DR_Contracted Energy'!M91/'DR_Contracted Energy'!M$131)*M$133),0)</f>
        <v>0</v>
      </c>
      <c r="N93" s="166" cm="1">
        <f t="array" ref="N93">IFERROR(_xlfn.IFS($H93="MW",0,$D93=$D$132,('DR_Contracted Energy'!N91/'DR_Contracted Energy'!N$130)*N$132,'Reduced Energy Gen_UE'!$D93='Reduced Energy Gen_UE'!$D$133,('DR_Contracted Energy'!N91/'DR_Contracted Energy'!N$131)*N$133),0)</f>
        <v>0</v>
      </c>
      <c r="O93" s="166" cm="1">
        <f t="array" ref="O93">IFERROR(_xlfn.IFS($H93="MW",0,$D93=$D$132,('DR_Contracted Energy'!O91/'DR_Contracted Energy'!O$130)*O$132,'Reduced Energy Gen_UE'!$D93='Reduced Energy Gen_UE'!$D$133,('DR_Contracted Energy'!O91/'DR_Contracted Energy'!O$131)*O$133),0)</f>
        <v>0</v>
      </c>
      <c r="P93" s="166" cm="1">
        <f t="array" ref="P93">IFERROR(_xlfn.IFS($H93="MW",0,$D93=$D$132,('DR_Contracted Energy'!P91/'DR_Contracted Energy'!P$130)*P$132,'Reduced Energy Gen_UE'!$D93='Reduced Energy Gen_UE'!$D$133,('DR_Contracted Energy'!P91/'DR_Contracted Energy'!P$131)*P$133),0)</f>
        <v>0</v>
      </c>
      <c r="Q93" s="166" cm="1">
        <f t="array" ref="Q93">IFERROR(_xlfn.IFS($H93="MW",0,$D93=$D$132,('DR_Contracted Energy'!Q91/'DR_Contracted Energy'!Q$130)*Q$132,'Reduced Energy Gen_UE'!$D93='Reduced Energy Gen_UE'!$D$133,('DR_Contracted Energy'!Q91/'DR_Contracted Energy'!Q$131)*Q$133),0)</f>
        <v>0</v>
      </c>
      <c r="R93" s="166" cm="1">
        <f t="array" ref="R93">IFERROR(_xlfn.IFS($H93="MW",0,$D93=$D$132,('DR_Contracted Energy'!R91/'DR_Contracted Energy'!R$130)*R$132,'Reduced Energy Gen_UE'!$D93='Reduced Energy Gen_UE'!$D$133,('DR_Contracted Energy'!R91/'DR_Contracted Energy'!R$131)*R$133),0)</f>
        <v>0</v>
      </c>
      <c r="S93" s="166" cm="1">
        <f t="array" ref="S93">IFERROR(_xlfn.IFS($H93="MW",0,$D93=$D$132,('DR_Contracted Energy'!S91/'DR_Contracted Energy'!S$130)*S$132,'Reduced Energy Gen_UE'!$D93='Reduced Energy Gen_UE'!$D$133,('DR_Contracted Energy'!S91/'DR_Contracted Energy'!S$131)*S$133),0)</f>
        <v>0</v>
      </c>
      <c r="T93" s="166" cm="1">
        <f t="array" ref="T93">IFERROR(_xlfn.IFS($H93="MW",0,$D93=$D$132,('DR_Contracted Energy'!T91/'DR_Contracted Energy'!T$130)*T$132,'Reduced Energy Gen_UE'!$D93='Reduced Energy Gen_UE'!$D$133,('DR_Contracted Energy'!T91/'DR_Contracted Energy'!T$131)*T$133),0)</f>
        <v>0</v>
      </c>
      <c r="U93" s="166" cm="1">
        <f t="array" ref="U93">IFERROR(_xlfn.IFS($H93="MW",0,$D93=$D$132,('DR_Contracted Energy'!U91/'DR_Contracted Energy'!U$130)*U$132,'Reduced Energy Gen_UE'!$D93='Reduced Energy Gen_UE'!$D$133,('DR_Contracted Energy'!U91/'DR_Contracted Energy'!U$131)*U$133),0)</f>
        <v>0</v>
      </c>
      <c r="V93" s="166" cm="1">
        <f t="array" ref="V93">IFERROR(_xlfn.IFS($H93="MW",0,$D93=$D$132,('DR_Contracted Energy'!V91/'DR_Contracted Energy'!V$130)*V$132,'Reduced Energy Gen_UE'!$D93='Reduced Energy Gen_UE'!$D$133,('DR_Contracted Energy'!V91/'DR_Contracted Energy'!V$131)*V$133),0)</f>
        <v>0</v>
      </c>
      <c r="W93" s="166" cm="1">
        <f t="array" ref="W93">IFERROR(_xlfn.IFS($H93="MW",0,$D93=$D$132,('DR_Contracted Energy'!W91/'DR_Contracted Energy'!W$130)*W$132,'Reduced Energy Gen_UE'!$D93='Reduced Energy Gen_UE'!$D$133,('DR_Contracted Energy'!W91/'DR_Contracted Energy'!W$131)*W$133),0)</f>
        <v>0</v>
      </c>
      <c r="X93" s="166" cm="1">
        <f t="array" ref="X93">IFERROR(_xlfn.IFS($H93="MW",0,$D93=$D$132,('DR_Contracted Energy'!X91/'DR_Contracted Energy'!X$130)*X$132,'Reduced Energy Gen_UE'!$D93='Reduced Energy Gen_UE'!$D$133,('DR_Contracted Energy'!X91/'DR_Contracted Energy'!X$131)*X$133),0)</f>
        <v>0</v>
      </c>
      <c r="Y93" s="166" cm="1">
        <f t="array" ref="Y93">IFERROR(_xlfn.IFS($H93="MW",0,$D93=$D$132,('DR_Contracted Energy'!Y91/'DR_Contracted Energy'!Y$130)*Y$132,'Reduced Energy Gen_UE'!$D93='Reduced Energy Gen_UE'!$D$133,('DR_Contracted Energy'!Y91/'DR_Contracted Energy'!Y$131)*Y$133),0)</f>
        <v>0</v>
      </c>
      <c r="Z93" s="166" cm="1">
        <f t="array" ref="Z93">IFERROR(_xlfn.IFS($H93="MW",0,$D93=$D$132,('DR_Contracted Energy'!Z91/'DR_Contracted Energy'!Z$130)*Z$132,'Reduced Energy Gen_UE'!$D93='Reduced Energy Gen_UE'!$D$133,('DR_Contracted Energy'!Z91/'DR_Contracted Energy'!Z$131)*Z$133),0)</f>
        <v>0</v>
      </c>
      <c r="AA93" s="166" cm="1">
        <f t="array" ref="AA93">IFERROR(_xlfn.IFS($H93="MW",0,$D93=$D$132,('DR_Contracted Energy'!AA91/'DR_Contracted Energy'!AA$130)*AA$132,'Reduced Energy Gen_UE'!$D93='Reduced Energy Gen_UE'!$D$133,('DR_Contracted Energy'!AA91/'DR_Contracted Energy'!AA$131)*AA$133),0)</f>
        <v>0</v>
      </c>
      <c r="AB93" s="166" cm="1">
        <f t="array" ref="AB93">IFERROR(_xlfn.IFS($H93="MW",0,$D93=$D$132,('DR_Contracted Energy'!AB91/'DR_Contracted Energy'!AB$130)*AB$132,'Reduced Energy Gen_UE'!$D93='Reduced Energy Gen_UE'!$D$133,('DR_Contracted Energy'!AB91/'DR_Contracted Energy'!AB$131)*AB$133),0)</f>
        <v>0</v>
      </c>
      <c r="AC93" s="166" cm="1">
        <f t="array" ref="AC93">IFERROR(_xlfn.IFS($H93="MW",0,$D93=$D$132,('DR_Contracted Energy'!AC91/'DR_Contracted Energy'!AC$130)*AC$132,'Reduced Energy Gen_UE'!$D93='Reduced Energy Gen_UE'!$D$133,('DR_Contracted Energy'!AC91/'DR_Contracted Energy'!AC$131)*AC$133),0)</f>
        <v>0</v>
      </c>
      <c r="AD93" s="166"/>
      <c r="AE93" s="16" t="str">
        <f t="shared" si="34"/>
        <v>FALSE</v>
      </c>
    </row>
    <row r="94" spans="3:31" ht="28.8" x14ac:dyDescent="0.3">
      <c r="C94" s="7">
        <f>'C. Details of Existing PSAs'!C89</f>
        <v>42</v>
      </c>
      <c r="D94" s="146" t="str">
        <f>'C. Details of Existing PSAs'!D89</f>
        <v>Distribution Utility 2 (DU2)</v>
      </c>
      <c r="E94" s="146">
        <f>'C. Details of Existing PSAs'!E89</f>
        <v>0</v>
      </c>
      <c r="F94" s="108">
        <f>'C. Details of Existing PSAs'!F89</f>
        <v>0</v>
      </c>
      <c r="G94">
        <f>'C. Details of Existing PSAs'!G89</f>
        <v>0</v>
      </c>
      <c r="H94" s="16" t="str">
        <f>'C. Details of Existing PSAs'!O89</f>
        <v>MW</v>
      </c>
      <c r="I94" s="166" cm="1">
        <f t="array" ref="I94">IFERROR(_xlfn.IFS($H94="MW",0,$D94=$D$132,('DR_Contracted Energy'!I92/'DR_Contracted Energy'!I$130)*I$132,'Reduced Energy Gen_UE'!$D94='Reduced Energy Gen_UE'!$D$133,('DR_Contracted Energy'!I92/'DR_Contracted Energy'!I$131)*I$133),0)</f>
        <v>0</v>
      </c>
      <c r="J94" s="166" cm="1">
        <f t="array" ref="J94">IFERROR(_xlfn.IFS($H94="MW",0,$D94=$D$132,('DR_Contracted Energy'!J92/'DR_Contracted Energy'!J$130)*J$132,'Reduced Energy Gen_UE'!$D94='Reduced Energy Gen_UE'!$D$133,('DR_Contracted Energy'!J92/'DR_Contracted Energy'!J$131)*J$133),0)</f>
        <v>0</v>
      </c>
      <c r="K94" s="166" cm="1">
        <f t="array" ref="K94">IFERROR(_xlfn.IFS($H94="MW",0,$D94=$D$132,('DR_Contracted Energy'!K92/'DR_Contracted Energy'!K$130)*K$132,'Reduced Energy Gen_UE'!$D94='Reduced Energy Gen_UE'!$D$133,('DR_Contracted Energy'!K92/'DR_Contracted Energy'!K$131)*K$133),0)</f>
        <v>0</v>
      </c>
      <c r="L94" s="166" cm="1">
        <f t="array" ref="L94">IFERROR(_xlfn.IFS($H94="MW",0,$D94=$D$132,('DR_Contracted Energy'!L92/'DR_Contracted Energy'!L$130)*L$132,'Reduced Energy Gen_UE'!$D94='Reduced Energy Gen_UE'!$D$133,('DR_Contracted Energy'!L92/'DR_Contracted Energy'!L$131)*L$133),0)</f>
        <v>0</v>
      </c>
      <c r="M94" s="166" cm="1">
        <f t="array" ref="M94">IFERROR(_xlfn.IFS($H94="MW",0,$D94=$D$132,('DR_Contracted Energy'!M92/'DR_Contracted Energy'!M$130)*M$132,'Reduced Energy Gen_UE'!$D94='Reduced Energy Gen_UE'!$D$133,('DR_Contracted Energy'!M92/'DR_Contracted Energy'!M$131)*M$133),0)</f>
        <v>0</v>
      </c>
      <c r="N94" s="166" cm="1">
        <f t="array" ref="N94">IFERROR(_xlfn.IFS($H94="MW",0,$D94=$D$132,('DR_Contracted Energy'!N92/'DR_Contracted Energy'!N$130)*N$132,'Reduced Energy Gen_UE'!$D94='Reduced Energy Gen_UE'!$D$133,('DR_Contracted Energy'!N92/'DR_Contracted Energy'!N$131)*N$133),0)</f>
        <v>0</v>
      </c>
      <c r="O94" s="166" cm="1">
        <f t="array" ref="O94">IFERROR(_xlfn.IFS($H94="MW",0,$D94=$D$132,('DR_Contracted Energy'!O92/'DR_Contracted Energy'!O$130)*O$132,'Reduced Energy Gen_UE'!$D94='Reduced Energy Gen_UE'!$D$133,('DR_Contracted Energy'!O92/'DR_Contracted Energy'!O$131)*O$133),0)</f>
        <v>0</v>
      </c>
      <c r="P94" s="166" cm="1">
        <f t="array" ref="P94">IFERROR(_xlfn.IFS($H94="MW",0,$D94=$D$132,('DR_Contracted Energy'!P92/'DR_Contracted Energy'!P$130)*P$132,'Reduced Energy Gen_UE'!$D94='Reduced Energy Gen_UE'!$D$133,('DR_Contracted Energy'!P92/'DR_Contracted Energy'!P$131)*P$133),0)</f>
        <v>0</v>
      </c>
      <c r="Q94" s="166" cm="1">
        <f t="array" ref="Q94">IFERROR(_xlfn.IFS($H94="MW",0,$D94=$D$132,('DR_Contracted Energy'!Q92/'DR_Contracted Energy'!Q$130)*Q$132,'Reduced Energy Gen_UE'!$D94='Reduced Energy Gen_UE'!$D$133,('DR_Contracted Energy'!Q92/'DR_Contracted Energy'!Q$131)*Q$133),0)</f>
        <v>0</v>
      </c>
      <c r="R94" s="166" cm="1">
        <f t="array" ref="R94">IFERROR(_xlfn.IFS($H94="MW",0,$D94=$D$132,('DR_Contracted Energy'!R92/'DR_Contracted Energy'!R$130)*R$132,'Reduced Energy Gen_UE'!$D94='Reduced Energy Gen_UE'!$D$133,('DR_Contracted Energy'!R92/'DR_Contracted Energy'!R$131)*R$133),0)</f>
        <v>0</v>
      </c>
      <c r="S94" s="166" cm="1">
        <f t="array" ref="S94">IFERROR(_xlfn.IFS($H94="MW",0,$D94=$D$132,('DR_Contracted Energy'!S92/'DR_Contracted Energy'!S$130)*S$132,'Reduced Energy Gen_UE'!$D94='Reduced Energy Gen_UE'!$D$133,('DR_Contracted Energy'!S92/'DR_Contracted Energy'!S$131)*S$133),0)</f>
        <v>0</v>
      </c>
      <c r="T94" s="166" cm="1">
        <f t="array" ref="T94">IFERROR(_xlfn.IFS($H94="MW",0,$D94=$D$132,('DR_Contracted Energy'!T92/'DR_Contracted Energy'!T$130)*T$132,'Reduced Energy Gen_UE'!$D94='Reduced Energy Gen_UE'!$D$133,('DR_Contracted Energy'!T92/'DR_Contracted Energy'!T$131)*T$133),0)</f>
        <v>0</v>
      </c>
      <c r="U94" s="166" cm="1">
        <f t="array" ref="U94">IFERROR(_xlfn.IFS($H94="MW",0,$D94=$D$132,('DR_Contracted Energy'!U92/'DR_Contracted Energy'!U$130)*U$132,'Reduced Energy Gen_UE'!$D94='Reduced Energy Gen_UE'!$D$133,('DR_Contracted Energy'!U92/'DR_Contracted Energy'!U$131)*U$133),0)</f>
        <v>0</v>
      </c>
      <c r="V94" s="166" cm="1">
        <f t="array" ref="V94">IFERROR(_xlfn.IFS($H94="MW",0,$D94=$D$132,('DR_Contracted Energy'!V92/'DR_Contracted Energy'!V$130)*V$132,'Reduced Energy Gen_UE'!$D94='Reduced Energy Gen_UE'!$D$133,('DR_Contracted Energy'!V92/'DR_Contracted Energy'!V$131)*V$133),0)</f>
        <v>0</v>
      </c>
      <c r="W94" s="166" cm="1">
        <f t="array" ref="W94">IFERROR(_xlfn.IFS($H94="MW",0,$D94=$D$132,('DR_Contracted Energy'!W92/'DR_Contracted Energy'!W$130)*W$132,'Reduced Energy Gen_UE'!$D94='Reduced Energy Gen_UE'!$D$133,('DR_Contracted Energy'!W92/'DR_Contracted Energy'!W$131)*W$133),0)</f>
        <v>0</v>
      </c>
      <c r="X94" s="166" cm="1">
        <f t="array" ref="X94">IFERROR(_xlfn.IFS($H94="MW",0,$D94=$D$132,('DR_Contracted Energy'!X92/'DR_Contracted Energy'!X$130)*X$132,'Reduced Energy Gen_UE'!$D94='Reduced Energy Gen_UE'!$D$133,('DR_Contracted Energy'!X92/'DR_Contracted Energy'!X$131)*X$133),0)</f>
        <v>0</v>
      </c>
      <c r="Y94" s="166" cm="1">
        <f t="array" ref="Y94">IFERROR(_xlfn.IFS($H94="MW",0,$D94=$D$132,('DR_Contracted Energy'!Y92/'DR_Contracted Energy'!Y$130)*Y$132,'Reduced Energy Gen_UE'!$D94='Reduced Energy Gen_UE'!$D$133,('DR_Contracted Energy'!Y92/'DR_Contracted Energy'!Y$131)*Y$133),0)</f>
        <v>0</v>
      </c>
      <c r="Z94" s="166" cm="1">
        <f t="array" ref="Z94">IFERROR(_xlfn.IFS($H94="MW",0,$D94=$D$132,('DR_Contracted Energy'!Z92/'DR_Contracted Energy'!Z$130)*Z$132,'Reduced Energy Gen_UE'!$D94='Reduced Energy Gen_UE'!$D$133,('DR_Contracted Energy'!Z92/'DR_Contracted Energy'!Z$131)*Z$133),0)</f>
        <v>0</v>
      </c>
      <c r="AA94" s="166" cm="1">
        <f t="array" ref="AA94">IFERROR(_xlfn.IFS($H94="MW",0,$D94=$D$132,('DR_Contracted Energy'!AA92/'DR_Contracted Energy'!AA$130)*AA$132,'Reduced Energy Gen_UE'!$D94='Reduced Energy Gen_UE'!$D$133,('DR_Contracted Energy'!AA92/'DR_Contracted Energy'!AA$131)*AA$133),0)</f>
        <v>0</v>
      </c>
      <c r="AB94" s="166" cm="1">
        <f t="array" ref="AB94">IFERROR(_xlfn.IFS($H94="MW",0,$D94=$D$132,('DR_Contracted Energy'!AB92/'DR_Contracted Energy'!AB$130)*AB$132,'Reduced Energy Gen_UE'!$D94='Reduced Energy Gen_UE'!$D$133,('DR_Contracted Energy'!AB92/'DR_Contracted Energy'!AB$131)*AB$133),0)</f>
        <v>0</v>
      </c>
      <c r="AC94" s="166" cm="1">
        <f t="array" ref="AC94">IFERROR(_xlfn.IFS($H94="MW",0,$D94=$D$132,('DR_Contracted Energy'!AC92/'DR_Contracted Energy'!AC$130)*AC$132,'Reduced Energy Gen_UE'!$D94='Reduced Energy Gen_UE'!$D$133,('DR_Contracted Energy'!AC92/'DR_Contracted Energy'!AC$131)*AC$133),0)</f>
        <v>0</v>
      </c>
      <c r="AD94" s="166"/>
      <c r="AE94" s="16" t="str">
        <f t="shared" si="34"/>
        <v>FALSE</v>
      </c>
    </row>
    <row r="95" spans="3:31" ht="28.8" x14ac:dyDescent="0.3">
      <c r="C95" s="7">
        <f t="shared" ref="C95:G95" si="43">C94</f>
        <v>42</v>
      </c>
      <c r="D95" s="146" t="str">
        <f t="shared" si="43"/>
        <v>Distribution Utility 2 (DU2)</v>
      </c>
      <c r="E95" s="146">
        <f t="shared" si="43"/>
        <v>0</v>
      </c>
      <c r="F95" s="108">
        <f t="shared" si="43"/>
        <v>0</v>
      </c>
      <c r="G95">
        <f t="shared" si="43"/>
        <v>0</v>
      </c>
      <c r="H95" s="16" t="str">
        <f>'C. Details of Existing PSAs'!O90</f>
        <v>MWh</v>
      </c>
      <c r="I95" s="166" cm="1">
        <f t="array" ref="I95">IFERROR(_xlfn.IFS($H95="MW",0,$D95=$D$132,('DR_Contracted Energy'!I93/'DR_Contracted Energy'!I$130)*I$132,'Reduced Energy Gen_UE'!$D95='Reduced Energy Gen_UE'!$D$133,('DR_Contracted Energy'!I93/'DR_Contracted Energy'!I$131)*I$133),0)</f>
        <v>0</v>
      </c>
      <c r="J95" s="166" cm="1">
        <f t="array" ref="J95">IFERROR(_xlfn.IFS($H95="MW",0,$D95=$D$132,('DR_Contracted Energy'!J93/'DR_Contracted Energy'!J$130)*J$132,'Reduced Energy Gen_UE'!$D95='Reduced Energy Gen_UE'!$D$133,('DR_Contracted Energy'!J93/'DR_Contracted Energy'!J$131)*J$133),0)</f>
        <v>0</v>
      </c>
      <c r="K95" s="166" cm="1">
        <f t="array" ref="K95">IFERROR(_xlfn.IFS($H95="MW",0,$D95=$D$132,('DR_Contracted Energy'!K93/'DR_Contracted Energy'!K$130)*K$132,'Reduced Energy Gen_UE'!$D95='Reduced Energy Gen_UE'!$D$133,('DR_Contracted Energy'!K93/'DR_Contracted Energy'!K$131)*K$133),0)</f>
        <v>0</v>
      </c>
      <c r="L95" s="166" cm="1">
        <f t="array" ref="L95">IFERROR(_xlfn.IFS($H95="MW",0,$D95=$D$132,('DR_Contracted Energy'!L93/'DR_Contracted Energy'!L$130)*L$132,'Reduced Energy Gen_UE'!$D95='Reduced Energy Gen_UE'!$D$133,('DR_Contracted Energy'!L93/'DR_Contracted Energy'!L$131)*L$133),0)</f>
        <v>0</v>
      </c>
      <c r="M95" s="166" cm="1">
        <f t="array" ref="M95">IFERROR(_xlfn.IFS($H95="MW",0,$D95=$D$132,('DR_Contracted Energy'!M93/'DR_Contracted Energy'!M$130)*M$132,'Reduced Energy Gen_UE'!$D95='Reduced Energy Gen_UE'!$D$133,('DR_Contracted Energy'!M93/'DR_Contracted Energy'!M$131)*M$133),0)</f>
        <v>0</v>
      </c>
      <c r="N95" s="166" cm="1">
        <f t="array" ref="N95">IFERROR(_xlfn.IFS($H95="MW",0,$D95=$D$132,('DR_Contracted Energy'!N93/'DR_Contracted Energy'!N$130)*N$132,'Reduced Energy Gen_UE'!$D95='Reduced Energy Gen_UE'!$D$133,('DR_Contracted Energy'!N93/'DR_Contracted Energy'!N$131)*N$133),0)</f>
        <v>0</v>
      </c>
      <c r="O95" s="166" cm="1">
        <f t="array" ref="O95">IFERROR(_xlfn.IFS($H95="MW",0,$D95=$D$132,('DR_Contracted Energy'!O93/'DR_Contracted Energy'!O$130)*O$132,'Reduced Energy Gen_UE'!$D95='Reduced Energy Gen_UE'!$D$133,('DR_Contracted Energy'!O93/'DR_Contracted Energy'!O$131)*O$133),0)</f>
        <v>0</v>
      </c>
      <c r="P95" s="166" cm="1">
        <f t="array" ref="P95">IFERROR(_xlfn.IFS($H95="MW",0,$D95=$D$132,('DR_Contracted Energy'!P93/'DR_Contracted Energy'!P$130)*P$132,'Reduced Energy Gen_UE'!$D95='Reduced Energy Gen_UE'!$D$133,('DR_Contracted Energy'!P93/'DR_Contracted Energy'!P$131)*P$133),0)</f>
        <v>0</v>
      </c>
      <c r="Q95" s="166" cm="1">
        <f t="array" ref="Q95">IFERROR(_xlfn.IFS($H95="MW",0,$D95=$D$132,('DR_Contracted Energy'!Q93/'DR_Contracted Energy'!Q$130)*Q$132,'Reduced Energy Gen_UE'!$D95='Reduced Energy Gen_UE'!$D$133,('DR_Contracted Energy'!Q93/'DR_Contracted Energy'!Q$131)*Q$133),0)</f>
        <v>0</v>
      </c>
      <c r="R95" s="166" cm="1">
        <f t="array" ref="R95">IFERROR(_xlfn.IFS($H95="MW",0,$D95=$D$132,('DR_Contracted Energy'!R93/'DR_Contracted Energy'!R$130)*R$132,'Reduced Energy Gen_UE'!$D95='Reduced Energy Gen_UE'!$D$133,('DR_Contracted Energy'!R93/'DR_Contracted Energy'!R$131)*R$133),0)</f>
        <v>0</v>
      </c>
      <c r="S95" s="166" cm="1">
        <f t="array" ref="S95">IFERROR(_xlfn.IFS($H95="MW",0,$D95=$D$132,('DR_Contracted Energy'!S93/'DR_Contracted Energy'!S$130)*S$132,'Reduced Energy Gen_UE'!$D95='Reduced Energy Gen_UE'!$D$133,('DR_Contracted Energy'!S93/'DR_Contracted Energy'!S$131)*S$133),0)</f>
        <v>0</v>
      </c>
      <c r="T95" s="166" cm="1">
        <f t="array" ref="T95">IFERROR(_xlfn.IFS($H95="MW",0,$D95=$D$132,('DR_Contracted Energy'!T93/'DR_Contracted Energy'!T$130)*T$132,'Reduced Energy Gen_UE'!$D95='Reduced Energy Gen_UE'!$D$133,('DR_Contracted Energy'!T93/'DR_Contracted Energy'!T$131)*T$133),0)</f>
        <v>0</v>
      </c>
      <c r="U95" s="166" cm="1">
        <f t="array" ref="U95">IFERROR(_xlfn.IFS($H95="MW",0,$D95=$D$132,('DR_Contracted Energy'!U93/'DR_Contracted Energy'!U$130)*U$132,'Reduced Energy Gen_UE'!$D95='Reduced Energy Gen_UE'!$D$133,('DR_Contracted Energy'!U93/'DR_Contracted Energy'!U$131)*U$133),0)</f>
        <v>0</v>
      </c>
      <c r="V95" s="166" cm="1">
        <f t="array" ref="V95">IFERROR(_xlfn.IFS($H95="MW",0,$D95=$D$132,('DR_Contracted Energy'!V93/'DR_Contracted Energy'!V$130)*V$132,'Reduced Energy Gen_UE'!$D95='Reduced Energy Gen_UE'!$D$133,('DR_Contracted Energy'!V93/'DR_Contracted Energy'!V$131)*V$133),0)</f>
        <v>0</v>
      </c>
      <c r="W95" s="166" cm="1">
        <f t="array" ref="W95">IFERROR(_xlfn.IFS($H95="MW",0,$D95=$D$132,('DR_Contracted Energy'!W93/'DR_Contracted Energy'!W$130)*W$132,'Reduced Energy Gen_UE'!$D95='Reduced Energy Gen_UE'!$D$133,('DR_Contracted Energy'!W93/'DR_Contracted Energy'!W$131)*W$133),0)</f>
        <v>0</v>
      </c>
      <c r="X95" s="166" cm="1">
        <f t="array" ref="X95">IFERROR(_xlfn.IFS($H95="MW",0,$D95=$D$132,('DR_Contracted Energy'!X93/'DR_Contracted Energy'!X$130)*X$132,'Reduced Energy Gen_UE'!$D95='Reduced Energy Gen_UE'!$D$133,('DR_Contracted Energy'!X93/'DR_Contracted Energy'!X$131)*X$133),0)</f>
        <v>0</v>
      </c>
      <c r="Y95" s="166" cm="1">
        <f t="array" ref="Y95">IFERROR(_xlfn.IFS($H95="MW",0,$D95=$D$132,('DR_Contracted Energy'!Y93/'DR_Contracted Energy'!Y$130)*Y$132,'Reduced Energy Gen_UE'!$D95='Reduced Energy Gen_UE'!$D$133,('DR_Contracted Energy'!Y93/'DR_Contracted Energy'!Y$131)*Y$133),0)</f>
        <v>0</v>
      </c>
      <c r="Z95" s="166" cm="1">
        <f t="array" ref="Z95">IFERROR(_xlfn.IFS($H95="MW",0,$D95=$D$132,('DR_Contracted Energy'!Z93/'DR_Contracted Energy'!Z$130)*Z$132,'Reduced Energy Gen_UE'!$D95='Reduced Energy Gen_UE'!$D$133,('DR_Contracted Energy'!Z93/'DR_Contracted Energy'!Z$131)*Z$133),0)</f>
        <v>0</v>
      </c>
      <c r="AA95" s="166" cm="1">
        <f t="array" ref="AA95">IFERROR(_xlfn.IFS($H95="MW",0,$D95=$D$132,('DR_Contracted Energy'!AA93/'DR_Contracted Energy'!AA$130)*AA$132,'Reduced Energy Gen_UE'!$D95='Reduced Energy Gen_UE'!$D$133,('DR_Contracted Energy'!AA93/'DR_Contracted Energy'!AA$131)*AA$133),0)</f>
        <v>0</v>
      </c>
      <c r="AB95" s="166" cm="1">
        <f t="array" ref="AB95">IFERROR(_xlfn.IFS($H95="MW",0,$D95=$D$132,('DR_Contracted Energy'!AB93/'DR_Contracted Energy'!AB$130)*AB$132,'Reduced Energy Gen_UE'!$D95='Reduced Energy Gen_UE'!$D$133,('DR_Contracted Energy'!AB93/'DR_Contracted Energy'!AB$131)*AB$133),0)</f>
        <v>0</v>
      </c>
      <c r="AC95" s="166" cm="1">
        <f t="array" ref="AC95">IFERROR(_xlfn.IFS($H95="MW",0,$D95=$D$132,('DR_Contracted Energy'!AC93/'DR_Contracted Energy'!AC$130)*AC$132,'Reduced Energy Gen_UE'!$D95='Reduced Energy Gen_UE'!$D$133,('DR_Contracted Energy'!AC93/'DR_Contracted Energy'!AC$131)*AC$133),0)</f>
        <v>0</v>
      </c>
      <c r="AD95" s="166"/>
      <c r="AE95" s="16" t="str">
        <f t="shared" si="34"/>
        <v>FALSE</v>
      </c>
    </row>
    <row r="96" spans="3:31" ht="28.8" x14ac:dyDescent="0.3">
      <c r="C96" s="7">
        <f>'C. Details of Existing PSAs'!C91</f>
        <v>43</v>
      </c>
      <c r="D96" s="146" t="str">
        <f>'C. Details of Existing PSAs'!D91</f>
        <v>Distribution Utility 2 (DU2)</v>
      </c>
      <c r="E96" s="146">
        <f>'C. Details of Existing PSAs'!E91</f>
        <v>0</v>
      </c>
      <c r="F96" s="108">
        <f>'C. Details of Existing PSAs'!F91</f>
        <v>0</v>
      </c>
      <c r="G96">
        <f>'C. Details of Existing PSAs'!G91</f>
        <v>0</v>
      </c>
      <c r="H96" s="16" t="str">
        <f>'C. Details of Existing PSAs'!O91</f>
        <v>MW</v>
      </c>
      <c r="I96" s="166" cm="1">
        <f t="array" ref="I96">IFERROR(_xlfn.IFS($H96="MW",0,$D96=$D$132,('DR_Contracted Energy'!I94/'DR_Contracted Energy'!I$130)*I$132,'Reduced Energy Gen_UE'!$D96='Reduced Energy Gen_UE'!$D$133,('DR_Contracted Energy'!I94/'DR_Contracted Energy'!I$131)*I$133),0)</f>
        <v>0</v>
      </c>
      <c r="J96" s="166" cm="1">
        <f t="array" ref="J96">IFERROR(_xlfn.IFS($H96="MW",0,$D96=$D$132,('DR_Contracted Energy'!J94/'DR_Contracted Energy'!J$130)*J$132,'Reduced Energy Gen_UE'!$D96='Reduced Energy Gen_UE'!$D$133,('DR_Contracted Energy'!J94/'DR_Contracted Energy'!J$131)*J$133),0)</f>
        <v>0</v>
      </c>
      <c r="K96" s="166" cm="1">
        <f t="array" ref="K96">IFERROR(_xlfn.IFS($H96="MW",0,$D96=$D$132,('DR_Contracted Energy'!K94/'DR_Contracted Energy'!K$130)*K$132,'Reduced Energy Gen_UE'!$D96='Reduced Energy Gen_UE'!$D$133,('DR_Contracted Energy'!K94/'DR_Contracted Energy'!K$131)*K$133),0)</f>
        <v>0</v>
      </c>
      <c r="L96" s="166" cm="1">
        <f t="array" ref="L96">IFERROR(_xlfn.IFS($H96="MW",0,$D96=$D$132,('DR_Contracted Energy'!L94/'DR_Contracted Energy'!L$130)*L$132,'Reduced Energy Gen_UE'!$D96='Reduced Energy Gen_UE'!$D$133,('DR_Contracted Energy'!L94/'DR_Contracted Energy'!L$131)*L$133),0)</f>
        <v>0</v>
      </c>
      <c r="M96" s="166" cm="1">
        <f t="array" ref="M96">IFERROR(_xlfn.IFS($H96="MW",0,$D96=$D$132,('DR_Contracted Energy'!M94/'DR_Contracted Energy'!M$130)*M$132,'Reduced Energy Gen_UE'!$D96='Reduced Energy Gen_UE'!$D$133,('DR_Contracted Energy'!M94/'DR_Contracted Energy'!M$131)*M$133),0)</f>
        <v>0</v>
      </c>
      <c r="N96" s="166" cm="1">
        <f t="array" ref="N96">IFERROR(_xlfn.IFS($H96="MW",0,$D96=$D$132,('DR_Contracted Energy'!N94/'DR_Contracted Energy'!N$130)*N$132,'Reduced Energy Gen_UE'!$D96='Reduced Energy Gen_UE'!$D$133,('DR_Contracted Energy'!N94/'DR_Contracted Energy'!N$131)*N$133),0)</f>
        <v>0</v>
      </c>
      <c r="O96" s="166" cm="1">
        <f t="array" ref="O96">IFERROR(_xlfn.IFS($H96="MW",0,$D96=$D$132,('DR_Contracted Energy'!O94/'DR_Contracted Energy'!O$130)*O$132,'Reduced Energy Gen_UE'!$D96='Reduced Energy Gen_UE'!$D$133,('DR_Contracted Energy'!O94/'DR_Contracted Energy'!O$131)*O$133),0)</f>
        <v>0</v>
      </c>
      <c r="P96" s="166" cm="1">
        <f t="array" ref="P96">IFERROR(_xlfn.IFS($H96="MW",0,$D96=$D$132,('DR_Contracted Energy'!P94/'DR_Contracted Energy'!P$130)*P$132,'Reduced Energy Gen_UE'!$D96='Reduced Energy Gen_UE'!$D$133,('DR_Contracted Energy'!P94/'DR_Contracted Energy'!P$131)*P$133),0)</f>
        <v>0</v>
      </c>
      <c r="Q96" s="166" cm="1">
        <f t="array" ref="Q96">IFERROR(_xlfn.IFS($H96="MW",0,$D96=$D$132,('DR_Contracted Energy'!Q94/'DR_Contracted Energy'!Q$130)*Q$132,'Reduced Energy Gen_UE'!$D96='Reduced Energy Gen_UE'!$D$133,('DR_Contracted Energy'!Q94/'DR_Contracted Energy'!Q$131)*Q$133),0)</f>
        <v>0</v>
      </c>
      <c r="R96" s="166" cm="1">
        <f t="array" ref="R96">IFERROR(_xlfn.IFS($H96="MW",0,$D96=$D$132,('DR_Contracted Energy'!R94/'DR_Contracted Energy'!R$130)*R$132,'Reduced Energy Gen_UE'!$D96='Reduced Energy Gen_UE'!$D$133,('DR_Contracted Energy'!R94/'DR_Contracted Energy'!R$131)*R$133),0)</f>
        <v>0</v>
      </c>
      <c r="S96" s="166" cm="1">
        <f t="array" ref="S96">IFERROR(_xlfn.IFS($H96="MW",0,$D96=$D$132,('DR_Contracted Energy'!S94/'DR_Contracted Energy'!S$130)*S$132,'Reduced Energy Gen_UE'!$D96='Reduced Energy Gen_UE'!$D$133,('DR_Contracted Energy'!S94/'DR_Contracted Energy'!S$131)*S$133),0)</f>
        <v>0</v>
      </c>
      <c r="T96" s="166" cm="1">
        <f t="array" ref="T96">IFERROR(_xlfn.IFS($H96="MW",0,$D96=$D$132,('DR_Contracted Energy'!T94/'DR_Contracted Energy'!T$130)*T$132,'Reduced Energy Gen_UE'!$D96='Reduced Energy Gen_UE'!$D$133,('DR_Contracted Energy'!T94/'DR_Contracted Energy'!T$131)*T$133),0)</f>
        <v>0</v>
      </c>
      <c r="U96" s="166" cm="1">
        <f t="array" ref="U96">IFERROR(_xlfn.IFS($H96="MW",0,$D96=$D$132,('DR_Contracted Energy'!U94/'DR_Contracted Energy'!U$130)*U$132,'Reduced Energy Gen_UE'!$D96='Reduced Energy Gen_UE'!$D$133,('DR_Contracted Energy'!U94/'DR_Contracted Energy'!U$131)*U$133),0)</f>
        <v>0</v>
      </c>
      <c r="V96" s="166" cm="1">
        <f t="array" ref="V96">IFERROR(_xlfn.IFS($H96="MW",0,$D96=$D$132,('DR_Contracted Energy'!V94/'DR_Contracted Energy'!V$130)*V$132,'Reduced Energy Gen_UE'!$D96='Reduced Energy Gen_UE'!$D$133,('DR_Contracted Energy'!V94/'DR_Contracted Energy'!V$131)*V$133),0)</f>
        <v>0</v>
      </c>
      <c r="W96" s="166" cm="1">
        <f t="array" ref="W96">IFERROR(_xlfn.IFS($H96="MW",0,$D96=$D$132,('DR_Contracted Energy'!W94/'DR_Contracted Energy'!W$130)*W$132,'Reduced Energy Gen_UE'!$D96='Reduced Energy Gen_UE'!$D$133,('DR_Contracted Energy'!W94/'DR_Contracted Energy'!W$131)*W$133),0)</f>
        <v>0</v>
      </c>
      <c r="X96" s="166" cm="1">
        <f t="array" ref="X96">IFERROR(_xlfn.IFS($H96="MW",0,$D96=$D$132,('DR_Contracted Energy'!X94/'DR_Contracted Energy'!X$130)*X$132,'Reduced Energy Gen_UE'!$D96='Reduced Energy Gen_UE'!$D$133,('DR_Contracted Energy'!X94/'DR_Contracted Energy'!X$131)*X$133),0)</f>
        <v>0</v>
      </c>
      <c r="Y96" s="166" cm="1">
        <f t="array" ref="Y96">IFERROR(_xlfn.IFS($H96="MW",0,$D96=$D$132,('DR_Contracted Energy'!Y94/'DR_Contracted Energy'!Y$130)*Y$132,'Reduced Energy Gen_UE'!$D96='Reduced Energy Gen_UE'!$D$133,('DR_Contracted Energy'!Y94/'DR_Contracted Energy'!Y$131)*Y$133),0)</f>
        <v>0</v>
      </c>
      <c r="Z96" s="166" cm="1">
        <f t="array" ref="Z96">IFERROR(_xlfn.IFS($H96="MW",0,$D96=$D$132,('DR_Contracted Energy'!Z94/'DR_Contracted Energy'!Z$130)*Z$132,'Reduced Energy Gen_UE'!$D96='Reduced Energy Gen_UE'!$D$133,('DR_Contracted Energy'!Z94/'DR_Contracted Energy'!Z$131)*Z$133),0)</f>
        <v>0</v>
      </c>
      <c r="AA96" s="166" cm="1">
        <f t="array" ref="AA96">IFERROR(_xlfn.IFS($H96="MW",0,$D96=$D$132,('DR_Contracted Energy'!AA94/'DR_Contracted Energy'!AA$130)*AA$132,'Reduced Energy Gen_UE'!$D96='Reduced Energy Gen_UE'!$D$133,('DR_Contracted Energy'!AA94/'DR_Contracted Energy'!AA$131)*AA$133),0)</f>
        <v>0</v>
      </c>
      <c r="AB96" s="166" cm="1">
        <f t="array" ref="AB96">IFERROR(_xlfn.IFS($H96="MW",0,$D96=$D$132,('DR_Contracted Energy'!AB94/'DR_Contracted Energy'!AB$130)*AB$132,'Reduced Energy Gen_UE'!$D96='Reduced Energy Gen_UE'!$D$133,('DR_Contracted Energy'!AB94/'DR_Contracted Energy'!AB$131)*AB$133),0)</f>
        <v>0</v>
      </c>
      <c r="AC96" s="166" cm="1">
        <f t="array" ref="AC96">IFERROR(_xlfn.IFS($H96="MW",0,$D96=$D$132,('DR_Contracted Energy'!AC94/'DR_Contracted Energy'!AC$130)*AC$132,'Reduced Energy Gen_UE'!$D96='Reduced Energy Gen_UE'!$D$133,('DR_Contracted Energy'!AC94/'DR_Contracted Energy'!AC$131)*AC$133),0)</f>
        <v>0</v>
      </c>
      <c r="AD96" s="166"/>
      <c r="AE96" s="16" t="str">
        <f t="shared" si="34"/>
        <v>FALSE</v>
      </c>
    </row>
    <row r="97" spans="3:31" ht="28.8" x14ac:dyDescent="0.3">
      <c r="C97" s="7">
        <f t="shared" ref="C97:G97" si="44">C96</f>
        <v>43</v>
      </c>
      <c r="D97" s="146" t="str">
        <f t="shared" si="44"/>
        <v>Distribution Utility 2 (DU2)</v>
      </c>
      <c r="E97" s="146">
        <f t="shared" si="44"/>
        <v>0</v>
      </c>
      <c r="F97" s="108">
        <f t="shared" si="44"/>
        <v>0</v>
      </c>
      <c r="G97">
        <f t="shared" si="44"/>
        <v>0</v>
      </c>
      <c r="H97" s="16" t="str">
        <f>'C. Details of Existing PSAs'!O92</f>
        <v>MWh</v>
      </c>
      <c r="I97" s="166" cm="1">
        <f t="array" ref="I97">IFERROR(_xlfn.IFS($H97="MW",0,$D97=$D$132,('DR_Contracted Energy'!I95/'DR_Contracted Energy'!I$130)*I$132,'Reduced Energy Gen_UE'!$D97='Reduced Energy Gen_UE'!$D$133,('DR_Contracted Energy'!I95/'DR_Contracted Energy'!I$131)*I$133),0)</f>
        <v>0</v>
      </c>
      <c r="J97" s="166" cm="1">
        <f t="array" ref="J97">IFERROR(_xlfn.IFS($H97="MW",0,$D97=$D$132,('DR_Contracted Energy'!J95/'DR_Contracted Energy'!J$130)*J$132,'Reduced Energy Gen_UE'!$D97='Reduced Energy Gen_UE'!$D$133,('DR_Contracted Energy'!J95/'DR_Contracted Energy'!J$131)*J$133),0)</f>
        <v>0</v>
      </c>
      <c r="K97" s="166" cm="1">
        <f t="array" ref="K97">IFERROR(_xlfn.IFS($H97="MW",0,$D97=$D$132,('DR_Contracted Energy'!K95/'DR_Contracted Energy'!K$130)*K$132,'Reduced Energy Gen_UE'!$D97='Reduced Energy Gen_UE'!$D$133,('DR_Contracted Energy'!K95/'DR_Contracted Energy'!K$131)*K$133),0)</f>
        <v>0</v>
      </c>
      <c r="L97" s="166" cm="1">
        <f t="array" ref="L97">IFERROR(_xlfn.IFS($H97="MW",0,$D97=$D$132,('DR_Contracted Energy'!L95/'DR_Contracted Energy'!L$130)*L$132,'Reduced Energy Gen_UE'!$D97='Reduced Energy Gen_UE'!$D$133,('DR_Contracted Energy'!L95/'DR_Contracted Energy'!L$131)*L$133),0)</f>
        <v>0</v>
      </c>
      <c r="M97" s="166" cm="1">
        <f t="array" ref="M97">IFERROR(_xlfn.IFS($H97="MW",0,$D97=$D$132,('DR_Contracted Energy'!M95/'DR_Contracted Energy'!M$130)*M$132,'Reduced Energy Gen_UE'!$D97='Reduced Energy Gen_UE'!$D$133,('DR_Contracted Energy'!M95/'DR_Contracted Energy'!M$131)*M$133),0)</f>
        <v>0</v>
      </c>
      <c r="N97" s="166" cm="1">
        <f t="array" ref="N97">IFERROR(_xlfn.IFS($H97="MW",0,$D97=$D$132,('DR_Contracted Energy'!N95/'DR_Contracted Energy'!N$130)*N$132,'Reduced Energy Gen_UE'!$D97='Reduced Energy Gen_UE'!$D$133,('DR_Contracted Energy'!N95/'DR_Contracted Energy'!N$131)*N$133),0)</f>
        <v>0</v>
      </c>
      <c r="O97" s="166" cm="1">
        <f t="array" ref="O97">IFERROR(_xlfn.IFS($H97="MW",0,$D97=$D$132,('DR_Contracted Energy'!O95/'DR_Contracted Energy'!O$130)*O$132,'Reduced Energy Gen_UE'!$D97='Reduced Energy Gen_UE'!$D$133,('DR_Contracted Energy'!O95/'DR_Contracted Energy'!O$131)*O$133),0)</f>
        <v>0</v>
      </c>
      <c r="P97" s="166" cm="1">
        <f t="array" ref="P97">IFERROR(_xlfn.IFS($H97="MW",0,$D97=$D$132,('DR_Contracted Energy'!P95/'DR_Contracted Energy'!P$130)*P$132,'Reduced Energy Gen_UE'!$D97='Reduced Energy Gen_UE'!$D$133,('DR_Contracted Energy'!P95/'DR_Contracted Energy'!P$131)*P$133),0)</f>
        <v>0</v>
      </c>
      <c r="Q97" s="166" cm="1">
        <f t="array" ref="Q97">IFERROR(_xlfn.IFS($H97="MW",0,$D97=$D$132,('DR_Contracted Energy'!Q95/'DR_Contracted Energy'!Q$130)*Q$132,'Reduced Energy Gen_UE'!$D97='Reduced Energy Gen_UE'!$D$133,('DR_Contracted Energy'!Q95/'DR_Contracted Energy'!Q$131)*Q$133),0)</f>
        <v>0</v>
      </c>
      <c r="R97" s="166" cm="1">
        <f t="array" ref="R97">IFERROR(_xlfn.IFS($H97="MW",0,$D97=$D$132,('DR_Contracted Energy'!R95/'DR_Contracted Energy'!R$130)*R$132,'Reduced Energy Gen_UE'!$D97='Reduced Energy Gen_UE'!$D$133,('DR_Contracted Energy'!R95/'DR_Contracted Energy'!R$131)*R$133),0)</f>
        <v>0</v>
      </c>
      <c r="S97" s="166" cm="1">
        <f t="array" ref="S97">IFERROR(_xlfn.IFS($H97="MW",0,$D97=$D$132,('DR_Contracted Energy'!S95/'DR_Contracted Energy'!S$130)*S$132,'Reduced Energy Gen_UE'!$D97='Reduced Energy Gen_UE'!$D$133,('DR_Contracted Energy'!S95/'DR_Contracted Energy'!S$131)*S$133),0)</f>
        <v>0</v>
      </c>
      <c r="T97" s="166" cm="1">
        <f t="array" ref="T97">IFERROR(_xlfn.IFS($H97="MW",0,$D97=$D$132,('DR_Contracted Energy'!T95/'DR_Contracted Energy'!T$130)*T$132,'Reduced Energy Gen_UE'!$D97='Reduced Energy Gen_UE'!$D$133,('DR_Contracted Energy'!T95/'DR_Contracted Energy'!T$131)*T$133),0)</f>
        <v>0</v>
      </c>
      <c r="U97" s="166" cm="1">
        <f t="array" ref="U97">IFERROR(_xlfn.IFS($H97="MW",0,$D97=$D$132,('DR_Contracted Energy'!U95/'DR_Contracted Energy'!U$130)*U$132,'Reduced Energy Gen_UE'!$D97='Reduced Energy Gen_UE'!$D$133,('DR_Contracted Energy'!U95/'DR_Contracted Energy'!U$131)*U$133),0)</f>
        <v>0</v>
      </c>
      <c r="V97" s="166" cm="1">
        <f t="array" ref="V97">IFERROR(_xlfn.IFS($H97="MW",0,$D97=$D$132,('DR_Contracted Energy'!V95/'DR_Contracted Energy'!V$130)*V$132,'Reduced Energy Gen_UE'!$D97='Reduced Energy Gen_UE'!$D$133,('DR_Contracted Energy'!V95/'DR_Contracted Energy'!V$131)*V$133),0)</f>
        <v>0</v>
      </c>
      <c r="W97" s="166" cm="1">
        <f t="array" ref="W97">IFERROR(_xlfn.IFS($H97="MW",0,$D97=$D$132,('DR_Contracted Energy'!W95/'DR_Contracted Energy'!W$130)*W$132,'Reduced Energy Gen_UE'!$D97='Reduced Energy Gen_UE'!$D$133,('DR_Contracted Energy'!W95/'DR_Contracted Energy'!W$131)*W$133),0)</f>
        <v>0</v>
      </c>
      <c r="X97" s="166" cm="1">
        <f t="array" ref="X97">IFERROR(_xlfn.IFS($H97="MW",0,$D97=$D$132,('DR_Contracted Energy'!X95/'DR_Contracted Energy'!X$130)*X$132,'Reduced Energy Gen_UE'!$D97='Reduced Energy Gen_UE'!$D$133,('DR_Contracted Energy'!X95/'DR_Contracted Energy'!X$131)*X$133),0)</f>
        <v>0</v>
      </c>
      <c r="Y97" s="166" cm="1">
        <f t="array" ref="Y97">IFERROR(_xlfn.IFS($H97="MW",0,$D97=$D$132,('DR_Contracted Energy'!Y95/'DR_Contracted Energy'!Y$130)*Y$132,'Reduced Energy Gen_UE'!$D97='Reduced Energy Gen_UE'!$D$133,('DR_Contracted Energy'!Y95/'DR_Contracted Energy'!Y$131)*Y$133),0)</f>
        <v>0</v>
      </c>
      <c r="Z97" s="166" cm="1">
        <f t="array" ref="Z97">IFERROR(_xlfn.IFS($H97="MW",0,$D97=$D$132,('DR_Contracted Energy'!Z95/'DR_Contracted Energy'!Z$130)*Z$132,'Reduced Energy Gen_UE'!$D97='Reduced Energy Gen_UE'!$D$133,('DR_Contracted Energy'!Z95/'DR_Contracted Energy'!Z$131)*Z$133),0)</f>
        <v>0</v>
      </c>
      <c r="AA97" s="166" cm="1">
        <f t="array" ref="AA97">IFERROR(_xlfn.IFS($H97="MW",0,$D97=$D$132,('DR_Contracted Energy'!AA95/'DR_Contracted Energy'!AA$130)*AA$132,'Reduced Energy Gen_UE'!$D97='Reduced Energy Gen_UE'!$D$133,('DR_Contracted Energy'!AA95/'DR_Contracted Energy'!AA$131)*AA$133),0)</f>
        <v>0</v>
      </c>
      <c r="AB97" s="166" cm="1">
        <f t="array" ref="AB97">IFERROR(_xlfn.IFS($H97="MW",0,$D97=$D$132,('DR_Contracted Energy'!AB95/'DR_Contracted Energy'!AB$130)*AB$132,'Reduced Energy Gen_UE'!$D97='Reduced Energy Gen_UE'!$D$133,('DR_Contracted Energy'!AB95/'DR_Contracted Energy'!AB$131)*AB$133),0)</f>
        <v>0</v>
      </c>
      <c r="AC97" s="166" cm="1">
        <f t="array" ref="AC97">IFERROR(_xlfn.IFS($H97="MW",0,$D97=$D$132,('DR_Contracted Energy'!AC95/'DR_Contracted Energy'!AC$130)*AC$132,'Reduced Energy Gen_UE'!$D97='Reduced Energy Gen_UE'!$D$133,('DR_Contracted Energy'!AC95/'DR_Contracted Energy'!AC$131)*AC$133),0)</f>
        <v>0</v>
      </c>
      <c r="AD97" s="166"/>
      <c r="AE97" s="16" t="str">
        <f t="shared" si="34"/>
        <v>FALSE</v>
      </c>
    </row>
    <row r="98" spans="3:31" ht="28.8" x14ac:dyDescent="0.3">
      <c r="C98" s="7">
        <f>'C. Details of Existing PSAs'!C93</f>
        <v>44</v>
      </c>
      <c r="D98" s="146" t="str">
        <f>'C. Details of Existing PSAs'!D93</f>
        <v>Distribution Utility 2 (DU2)</v>
      </c>
      <c r="E98" s="146">
        <f>'C. Details of Existing PSAs'!E93</f>
        <v>0</v>
      </c>
      <c r="F98" s="108">
        <f>'C. Details of Existing PSAs'!F93</f>
        <v>0</v>
      </c>
      <c r="G98">
        <f>'C. Details of Existing PSAs'!G93</f>
        <v>0</v>
      </c>
      <c r="H98" s="16" t="str">
        <f>'C. Details of Existing PSAs'!O93</f>
        <v>MW</v>
      </c>
      <c r="I98" s="166" cm="1">
        <f t="array" ref="I98">IFERROR(_xlfn.IFS($H98="MW",0,$D98=$D$132,('DR_Contracted Energy'!I96/'DR_Contracted Energy'!I$130)*I$132,'Reduced Energy Gen_UE'!$D98='Reduced Energy Gen_UE'!$D$133,('DR_Contracted Energy'!I96/'DR_Contracted Energy'!I$131)*I$133),0)</f>
        <v>0</v>
      </c>
      <c r="J98" s="166" cm="1">
        <f t="array" ref="J98">IFERROR(_xlfn.IFS($H98="MW",0,$D98=$D$132,('DR_Contracted Energy'!J96/'DR_Contracted Energy'!J$130)*J$132,'Reduced Energy Gen_UE'!$D98='Reduced Energy Gen_UE'!$D$133,('DR_Contracted Energy'!J96/'DR_Contracted Energy'!J$131)*J$133),0)</f>
        <v>0</v>
      </c>
      <c r="K98" s="166" cm="1">
        <f t="array" ref="K98">IFERROR(_xlfn.IFS($H98="MW",0,$D98=$D$132,('DR_Contracted Energy'!K96/'DR_Contracted Energy'!K$130)*K$132,'Reduced Energy Gen_UE'!$D98='Reduced Energy Gen_UE'!$D$133,('DR_Contracted Energy'!K96/'DR_Contracted Energy'!K$131)*K$133),0)</f>
        <v>0</v>
      </c>
      <c r="L98" s="166" cm="1">
        <f t="array" ref="L98">IFERROR(_xlfn.IFS($H98="MW",0,$D98=$D$132,('DR_Contracted Energy'!L96/'DR_Contracted Energy'!L$130)*L$132,'Reduced Energy Gen_UE'!$D98='Reduced Energy Gen_UE'!$D$133,('DR_Contracted Energy'!L96/'DR_Contracted Energy'!L$131)*L$133),0)</f>
        <v>0</v>
      </c>
      <c r="M98" s="166" cm="1">
        <f t="array" ref="M98">IFERROR(_xlfn.IFS($H98="MW",0,$D98=$D$132,('DR_Contracted Energy'!M96/'DR_Contracted Energy'!M$130)*M$132,'Reduced Energy Gen_UE'!$D98='Reduced Energy Gen_UE'!$D$133,('DR_Contracted Energy'!M96/'DR_Contracted Energy'!M$131)*M$133),0)</f>
        <v>0</v>
      </c>
      <c r="N98" s="166" cm="1">
        <f t="array" ref="N98">IFERROR(_xlfn.IFS($H98="MW",0,$D98=$D$132,('DR_Contracted Energy'!N96/'DR_Contracted Energy'!N$130)*N$132,'Reduced Energy Gen_UE'!$D98='Reduced Energy Gen_UE'!$D$133,('DR_Contracted Energy'!N96/'DR_Contracted Energy'!N$131)*N$133),0)</f>
        <v>0</v>
      </c>
      <c r="O98" s="166" cm="1">
        <f t="array" ref="O98">IFERROR(_xlfn.IFS($H98="MW",0,$D98=$D$132,('DR_Contracted Energy'!O96/'DR_Contracted Energy'!O$130)*O$132,'Reduced Energy Gen_UE'!$D98='Reduced Energy Gen_UE'!$D$133,('DR_Contracted Energy'!O96/'DR_Contracted Energy'!O$131)*O$133),0)</f>
        <v>0</v>
      </c>
      <c r="P98" s="166" cm="1">
        <f t="array" ref="P98">IFERROR(_xlfn.IFS($H98="MW",0,$D98=$D$132,('DR_Contracted Energy'!P96/'DR_Contracted Energy'!P$130)*P$132,'Reduced Energy Gen_UE'!$D98='Reduced Energy Gen_UE'!$D$133,('DR_Contracted Energy'!P96/'DR_Contracted Energy'!P$131)*P$133),0)</f>
        <v>0</v>
      </c>
      <c r="Q98" s="166" cm="1">
        <f t="array" ref="Q98">IFERROR(_xlfn.IFS($H98="MW",0,$D98=$D$132,('DR_Contracted Energy'!Q96/'DR_Contracted Energy'!Q$130)*Q$132,'Reduced Energy Gen_UE'!$D98='Reduced Energy Gen_UE'!$D$133,('DR_Contracted Energy'!Q96/'DR_Contracted Energy'!Q$131)*Q$133),0)</f>
        <v>0</v>
      </c>
      <c r="R98" s="166" cm="1">
        <f t="array" ref="R98">IFERROR(_xlfn.IFS($H98="MW",0,$D98=$D$132,('DR_Contracted Energy'!R96/'DR_Contracted Energy'!R$130)*R$132,'Reduced Energy Gen_UE'!$D98='Reduced Energy Gen_UE'!$D$133,('DR_Contracted Energy'!R96/'DR_Contracted Energy'!R$131)*R$133),0)</f>
        <v>0</v>
      </c>
      <c r="S98" s="166" cm="1">
        <f t="array" ref="S98">IFERROR(_xlfn.IFS($H98="MW",0,$D98=$D$132,('DR_Contracted Energy'!S96/'DR_Contracted Energy'!S$130)*S$132,'Reduced Energy Gen_UE'!$D98='Reduced Energy Gen_UE'!$D$133,('DR_Contracted Energy'!S96/'DR_Contracted Energy'!S$131)*S$133),0)</f>
        <v>0</v>
      </c>
      <c r="T98" s="166" cm="1">
        <f t="array" ref="T98">IFERROR(_xlfn.IFS($H98="MW",0,$D98=$D$132,('DR_Contracted Energy'!T96/'DR_Contracted Energy'!T$130)*T$132,'Reduced Energy Gen_UE'!$D98='Reduced Energy Gen_UE'!$D$133,('DR_Contracted Energy'!T96/'DR_Contracted Energy'!T$131)*T$133),0)</f>
        <v>0</v>
      </c>
      <c r="U98" s="166" cm="1">
        <f t="array" ref="U98">IFERROR(_xlfn.IFS($H98="MW",0,$D98=$D$132,('DR_Contracted Energy'!U96/'DR_Contracted Energy'!U$130)*U$132,'Reduced Energy Gen_UE'!$D98='Reduced Energy Gen_UE'!$D$133,('DR_Contracted Energy'!U96/'DR_Contracted Energy'!U$131)*U$133),0)</f>
        <v>0</v>
      </c>
      <c r="V98" s="166" cm="1">
        <f t="array" ref="V98">IFERROR(_xlfn.IFS($H98="MW",0,$D98=$D$132,('DR_Contracted Energy'!V96/'DR_Contracted Energy'!V$130)*V$132,'Reduced Energy Gen_UE'!$D98='Reduced Energy Gen_UE'!$D$133,('DR_Contracted Energy'!V96/'DR_Contracted Energy'!V$131)*V$133),0)</f>
        <v>0</v>
      </c>
      <c r="W98" s="166" cm="1">
        <f t="array" ref="W98">IFERROR(_xlfn.IFS($H98="MW",0,$D98=$D$132,('DR_Contracted Energy'!W96/'DR_Contracted Energy'!W$130)*W$132,'Reduced Energy Gen_UE'!$D98='Reduced Energy Gen_UE'!$D$133,('DR_Contracted Energy'!W96/'DR_Contracted Energy'!W$131)*W$133),0)</f>
        <v>0</v>
      </c>
      <c r="X98" s="166" cm="1">
        <f t="array" ref="X98">IFERROR(_xlfn.IFS($H98="MW",0,$D98=$D$132,('DR_Contracted Energy'!X96/'DR_Contracted Energy'!X$130)*X$132,'Reduced Energy Gen_UE'!$D98='Reduced Energy Gen_UE'!$D$133,('DR_Contracted Energy'!X96/'DR_Contracted Energy'!X$131)*X$133),0)</f>
        <v>0</v>
      </c>
      <c r="Y98" s="166" cm="1">
        <f t="array" ref="Y98">IFERROR(_xlfn.IFS($H98="MW",0,$D98=$D$132,('DR_Contracted Energy'!Y96/'DR_Contracted Energy'!Y$130)*Y$132,'Reduced Energy Gen_UE'!$D98='Reduced Energy Gen_UE'!$D$133,('DR_Contracted Energy'!Y96/'DR_Contracted Energy'!Y$131)*Y$133),0)</f>
        <v>0</v>
      </c>
      <c r="Z98" s="166" cm="1">
        <f t="array" ref="Z98">IFERROR(_xlfn.IFS($H98="MW",0,$D98=$D$132,('DR_Contracted Energy'!Z96/'DR_Contracted Energy'!Z$130)*Z$132,'Reduced Energy Gen_UE'!$D98='Reduced Energy Gen_UE'!$D$133,('DR_Contracted Energy'!Z96/'DR_Contracted Energy'!Z$131)*Z$133),0)</f>
        <v>0</v>
      </c>
      <c r="AA98" s="166" cm="1">
        <f t="array" ref="AA98">IFERROR(_xlfn.IFS($H98="MW",0,$D98=$D$132,('DR_Contracted Energy'!AA96/'DR_Contracted Energy'!AA$130)*AA$132,'Reduced Energy Gen_UE'!$D98='Reduced Energy Gen_UE'!$D$133,('DR_Contracted Energy'!AA96/'DR_Contracted Energy'!AA$131)*AA$133),0)</f>
        <v>0</v>
      </c>
      <c r="AB98" s="166" cm="1">
        <f t="array" ref="AB98">IFERROR(_xlfn.IFS($H98="MW",0,$D98=$D$132,('DR_Contracted Energy'!AB96/'DR_Contracted Energy'!AB$130)*AB$132,'Reduced Energy Gen_UE'!$D98='Reduced Energy Gen_UE'!$D$133,('DR_Contracted Energy'!AB96/'DR_Contracted Energy'!AB$131)*AB$133),0)</f>
        <v>0</v>
      </c>
      <c r="AC98" s="166" cm="1">
        <f t="array" ref="AC98">IFERROR(_xlfn.IFS($H98="MW",0,$D98=$D$132,('DR_Contracted Energy'!AC96/'DR_Contracted Energy'!AC$130)*AC$132,'Reduced Energy Gen_UE'!$D98='Reduced Energy Gen_UE'!$D$133,('DR_Contracted Energy'!AC96/'DR_Contracted Energy'!AC$131)*AC$133),0)</f>
        <v>0</v>
      </c>
      <c r="AD98" s="166"/>
      <c r="AE98" s="16" t="str">
        <f t="shared" si="34"/>
        <v>FALSE</v>
      </c>
    </row>
    <row r="99" spans="3:31" ht="28.8" x14ac:dyDescent="0.3">
      <c r="C99" s="7">
        <f t="shared" ref="C99:G99" si="45">C98</f>
        <v>44</v>
      </c>
      <c r="D99" s="146" t="str">
        <f t="shared" si="45"/>
        <v>Distribution Utility 2 (DU2)</v>
      </c>
      <c r="E99" s="146">
        <f t="shared" si="45"/>
        <v>0</v>
      </c>
      <c r="F99" s="108">
        <f t="shared" si="45"/>
        <v>0</v>
      </c>
      <c r="G99">
        <f t="shared" si="45"/>
        <v>0</v>
      </c>
      <c r="H99" s="16" t="str">
        <f>'C. Details of Existing PSAs'!O94</f>
        <v>MWh</v>
      </c>
      <c r="I99" s="166" cm="1">
        <f t="array" ref="I99">IFERROR(_xlfn.IFS($H99="MW",0,$D99=$D$132,('DR_Contracted Energy'!I97/'DR_Contracted Energy'!I$130)*I$132,'Reduced Energy Gen_UE'!$D99='Reduced Energy Gen_UE'!$D$133,('DR_Contracted Energy'!I97/'DR_Contracted Energy'!I$131)*I$133),0)</f>
        <v>0</v>
      </c>
      <c r="J99" s="166" cm="1">
        <f t="array" ref="J99">IFERROR(_xlfn.IFS($H99="MW",0,$D99=$D$132,('DR_Contracted Energy'!J97/'DR_Contracted Energy'!J$130)*J$132,'Reduced Energy Gen_UE'!$D99='Reduced Energy Gen_UE'!$D$133,('DR_Contracted Energy'!J97/'DR_Contracted Energy'!J$131)*J$133),0)</f>
        <v>0</v>
      </c>
      <c r="K99" s="166" cm="1">
        <f t="array" ref="K99">IFERROR(_xlfn.IFS($H99="MW",0,$D99=$D$132,('DR_Contracted Energy'!K97/'DR_Contracted Energy'!K$130)*K$132,'Reduced Energy Gen_UE'!$D99='Reduced Energy Gen_UE'!$D$133,('DR_Contracted Energy'!K97/'DR_Contracted Energy'!K$131)*K$133),0)</f>
        <v>0</v>
      </c>
      <c r="L99" s="166" cm="1">
        <f t="array" ref="L99">IFERROR(_xlfn.IFS($H99="MW",0,$D99=$D$132,('DR_Contracted Energy'!L97/'DR_Contracted Energy'!L$130)*L$132,'Reduced Energy Gen_UE'!$D99='Reduced Energy Gen_UE'!$D$133,('DR_Contracted Energy'!L97/'DR_Contracted Energy'!L$131)*L$133),0)</f>
        <v>0</v>
      </c>
      <c r="M99" s="166" cm="1">
        <f t="array" ref="M99">IFERROR(_xlfn.IFS($H99="MW",0,$D99=$D$132,('DR_Contracted Energy'!M97/'DR_Contracted Energy'!M$130)*M$132,'Reduced Energy Gen_UE'!$D99='Reduced Energy Gen_UE'!$D$133,('DR_Contracted Energy'!M97/'DR_Contracted Energy'!M$131)*M$133),0)</f>
        <v>0</v>
      </c>
      <c r="N99" s="166" cm="1">
        <f t="array" ref="N99">IFERROR(_xlfn.IFS($H99="MW",0,$D99=$D$132,('DR_Contracted Energy'!N97/'DR_Contracted Energy'!N$130)*N$132,'Reduced Energy Gen_UE'!$D99='Reduced Energy Gen_UE'!$D$133,('DR_Contracted Energy'!N97/'DR_Contracted Energy'!N$131)*N$133),0)</f>
        <v>0</v>
      </c>
      <c r="O99" s="166" cm="1">
        <f t="array" ref="O99">IFERROR(_xlfn.IFS($H99="MW",0,$D99=$D$132,('DR_Contracted Energy'!O97/'DR_Contracted Energy'!O$130)*O$132,'Reduced Energy Gen_UE'!$D99='Reduced Energy Gen_UE'!$D$133,('DR_Contracted Energy'!O97/'DR_Contracted Energy'!O$131)*O$133),0)</f>
        <v>0</v>
      </c>
      <c r="P99" s="166" cm="1">
        <f t="array" ref="P99">IFERROR(_xlfn.IFS($H99="MW",0,$D99=$D$132,('DR_Contracted Energy'!P97/'DR_Contracted Energy'!P$130)*P$132,'Reduced Energy Gen_UE'!$D99='Reduced Energy Gen_UE'!$D$133,('DR_Contracted Energy'!P97/'DR_Contracted Energy'!P$131)*P$133),0)</f>
        <v>0</v>
      </c>
      <c r="Q99" s="166" cm="1">
        <f t="array" ref="Q99">IFERROR(_xlfn.IFS($H99="MW",0,$D99=$D$132,('DR_Contracted Energy'!Q97/'DR_Contracted Energy'!Q$130)*Q$132,'Reduced Energy Gen_UE'!$D99='Reduced Energy Gen_UE'!$D$133,('DR_Contracted Energy'!Q97/'DR_Contracted Energy'!Q$131)*Q$133),0)</f>
        <v>0</v>
      </c>
      <c r="R99" s="166" cm="1">
        <f t="array" ref="R99">IFERROR(_xlfn.IFS($H99="MW",0,$D99=$D$132,('DR_Contracted Energy'!R97/'DR_Contracted Energy'!R$130)*R$132,'Reduced Energy Gen_UE'!$D99='Reduced Energy Gen_UE'!$D$133,('DR_Contracted Energy'!R97/'DR_Contracted Energy'!R$131)*R$133),0)</f>
        <v>0</v>
      </c>
      <c r="S99" s="166" cm="1">
        <f t="array" ref="S99">IFERROR(_xlfn.IFS($H99="MW",0,$D99=$D$132,('DR_Contracted Energy'!S97/'DR_Contracted Energy'!S$130)*S$132,'Reduced Energy Gen_UE'!$D99='Reduced Energy Gen_UE'!$D$133,('DR_Contracted Energy'!S97/'DR_Contracted Energy'!S$131)*S$133),0)</f>
        <v>0</v>
      </c>
      <c r="T99" s="166" cm="1">
        <f t="array" ref="T99">IFERROR(_xlfn.IFS($H99="MW",0,$D99=$D$132,('DR_Contracted Energy'!T97/'DR_Contracted Energy'!T$130)*T$132,'Reduced Energy Gen_UE'!$D99='Reduced Energy Gen_UE'!$D$133,('DR_Contracted Energy'!T97/'DR_Contracted Energy'!T$131)*T$133),0)</f>
        <v>0</v>
      </c>
      <c r="U99" s="166" cm="1">
        <f t="array" ref="U99">IFERROR(_xlfn.IFS($H99="MW",0,$D99=$D$132,('DR_Contracted Energy'!U97/'DR_Contracted Energy'!U$130)*U$132,'Reduced Energy Gen_UE'!$D99='Reduced Energy Gen_UE'!$D$133,('DR_Contracted Energy'!U97/'DR_Contracted Energy'!U$131)*U$133),0)</f>
        <v>0</v>
      </c>
      <c r="V99" s="166" cm="1">
        <f t="array" ref="V99">IFERROR(_xlfn.IFS($H99="MW",0,$D99=$D$132,('DR_Contracted Energy'!V97/'DR_Contracted Energy'!V$130)*V$132,'Reduced Energy Gen_UE'!$D99='Reduced Energy Gen_UE'!$D$133,('DR_Contracted Energy'!V97/'DR_Contracted Energy'!V$131)*V$133),0)</f>
        <v>0</v>
      </c>
      <c r="W99" s="166" cm="1">
        <f t="array" ref="W99">IFERROR(_xlfn.IFS($H99="MW",0,$D99=$D$132,('DR_Contracted Energy'!W97/'DR_Contracted Energy'!W$130)*W$132,'Reduced Energy Gen_UE'!$D99='Reduced Energy Gen_UE'!$D$133,('DR_Contracted Energy'!W97/'DR_Contracted Energy'!W$131)*W$133),0)</f>
        <v>0</v>
      </c>
      <c r="X99" s="166" cm="1">
        <f t="array" ref="X99">IFERROR(_xlfn.IFS($H99="MW",0,$D99=$D$132,('DR_Contracted Energy'!X97/'DR_Contracted Energy'!X$130)*X$132,'Reduced Energy Gen_UE'!$D99='Reduced Energy Gen_UE'!$D$133,('DR_Contracted Energy'!X97/'DR_Contracted Energy'!X$131)*X$133),0)</f>
        <v>0</v>
      </c>
      <c r="Y99" s="166" cm="1">
        <f t="array" ref="Y99">IFERROR(_xlfn.IFS($H99="MW",0,$D99=$D$132,('DR_Contracted Energy'!Y97/'DR_Contracted Energy'!Y$130)*Y$132,'Reduced Energy Gen_UE'!$D99='Reduced Energy Gen_UE'!$D$133,('DR_Contracted Energy'!Y97/'DR_Contracted Energy'!Y$131)*Y$133),0)</f>
        <v>0</v>
      </c>
      <c r="Z99" s="166" cm="1">
        <f t="array" ref="Z99">IFERROR(_xlfn.IFS($H99="MW",0,$D99=$D$132,('DR_Contracted Energy'!Z97/'DR_Contracted Energy'!Z$130)*Z$132,'Reduced Energy Gen_UE'!$D99='Reduced Energy Gen_UE'!$D$133,('DR_Contracted Energy'!Z97/'DR_Contracted Energy'!Z$131)*Z$133),0)</f>
        <v>0</v>
      </c>
      <c r="AA99" s="166" cm="1">
        <f t="array" ref="AA99">IFERROR(_xlfn.IFS($H99="MW",0,$D99=$D$132,('DR_Contracted Energy'!AA97/'DR_Contracted Energy'!AA$130)*AA$132,'Reduced Energy Gen_UE'!$D99='Reduced Energy Gen_UE'!$D$133,('DR_Contracted Energy'!AA97/'DR_Contracted Energy'!AA$131)*AA$133),0)</f>
        <v>0</v>
      </c>
      <c r="AB99" s="166" cm="1">
        <f t="array" ref="AB99">IFERROR(_xlfn.IFS($H99="MW",0,$D99=$D$132,('DR_Contracted Energy'!AB97/'DR_Contracted Energy'!AB$130)*AB$132,'Reduced Energy Gen_UE'!$D99='Reduced Energy Gen_UE'!$D$133,('DR_Contracted Energy'!AB97/'DR_Contracted Energy'!AB$131)*AB$133),0)</f>
        <v>0</v>
      </c>
      <c r="AC99" s="166" cm="1">
        <f t="array" ref="AC99">IFERROR(_xlfn.IFS($H99="MW",0,$D99=$D$132,('DR_Contracted Energy'!AC97/'DR_Contracted Energy'!AC$130)*AC$132,'Reduced Energy Gen_UE'!$D99='Reduced Energy Gen_UE'!$D$133,('DR_Contracted Energy'!AC97/'DR_Contracted Energy'!AC$131)*AC$133),0)</f>
        <v>0</v>
      </c>
      <c r="AD99" s="166"/>
      <c r="AE99" s="16" t="str">
        <f t="shared" si="34"/>
        <v>FALSE</v>
      </c>
    </row>
    <row r="100" spans="3:31" ht="28.8" x14ac:dyDescent="0.3">
      <c r="C100" s="7">
        <f>'C. Details of Existing PSAs'!C95</f>
        <v>45</v>
      </c>
      <c r="D100" s="146" t="str">
        <f>'C. Details of Existing PSAs'!D95</f>
        <v>Distribution Utility 2 (DU2)</v>
      </c>
      <c r="E100" s="146">
        <f>'C. Details of Existing PSAs'!E95</f>
        <v>0</v>
      </c>
      <c r="F100" s="108">
        <f>'C. Details of Existing PSAs'!F95</f>
        <v>0</v>
      </c>
      <c r="G100">
        <f>'C. Details of Existing PSAs'!G95</f>
        <v>0</v>
      </c>
      <c r="H100" s="16" t="str">
        <f>'C. Details of Existing PSAs'!O95</f>
        <v>MW</v>
      </c>
      <c r="I100" s="166" cm="1">
        <f t="array" ref="I100">IFERROR(_xlfn.IFS($H100="MW",0,$D100=$D$132,('DR_Contracted Energy'!I98/'DR_Contracted Energy'!I$130)*I$132,'Reduced Energy Gen_UE'!$D100='Reduced Energy Gen_UE'!$D$133,('DR_Contracted Energy'!I98/'DR_Contracted Energy'!I$131)*I$133),0)</f>
        <v>0</v>
      </c>
      <c r="J100" s="166" cm="1">
        <f t="array" ref="J100">IFERROR(_xlfn.IFS($H100="MW",0,$D100=$D$132,('DR_Contracted Energy'!J98/'DR_Contracted Energy'!J$130)*J$132,'Reduced Energy Gen_UE'!$D100='Reduced Energy Gen_UE'!$D$133,('DR_Contracted Energy'!J98/'DR_Contracted Energy'!J$131)*J$133),0)</f>
        <v>0</v>
      </c>
      <c r="K100" s="166" cm="1">
        <f t="array" ref="K100">IFERROR(_xlfn.IFS($H100="MW",0,$D100=$D$132,('DR_Contracted Energy'!K98/'DR_Contracted Energy'!K$130)*K$132,'Reduced Energy Gen_UE'!$D100='Reduced Energy Gen_UE'!$D$133,('DR_Contracted Energy'!K98/'DR_Contracted Energy'!K$131)*K$133),0)</f>
        <v>0</v>
      </c>
      <c r="L100" s="166" cm="1">
        <f t="array" ref="L100">IFERROR(_xlfn.IFS($H100="MW",0,$D100=$D$132,('DR_Contracted Energy'!L98/'DR_Contracted Energy'!L$130)*L$132,'Reduced Energy Gen_UE'!$D100='Reduced Energy Gen_UE'!$D$133,('DR_Contracted Energy'!L98/'DR_Contracted Energy'!L$131)*L$133),0)</f>
        <v>0</v>
      </c>
      <c r="M100" s="166" cm="1">
        <f t="array" ref="M100">IFERROR(_xlfn.IFS($H100="MW",0,$D100=$D$132,('DR_Contracted Energy'!M98/'DR_Contracted Energy'!M$130)*M$132,'Reduced Energy Gen_UE'!$D100='Reduced Energy Gen_UE'!$D$133,('DR_Contracted Energy'!M98/'DR_Contracted Energy'!M$131)*M$133),0)</f>
        <v>0</v>
      </c>
      <c r="N100" s="166" cm="1">
        <f t="array" ref="N100">IFERROR(_xlfn.IFS($H100="MW",0,$D100=$D$132,('DR_Contracted Energy'!N98/'DR_Contracted Energy'!N$130)*N$132,'Reduced Energy Gen_UE'!$D100='Reduced Energy Gen_UE'!$D$133,('DR_Contracted Energy'!N98/'DR_Contracted Energy'!N$131)*N$133),0)</f>
        <v>0</v>
      </c>
      <c r="O100" s="166" cm="1">
        <f t="array" ref="O100">IFERROR(_xlfn.IFS($H100="MW",0,$D100=$D$132,('DR_Contracted Energy'!O98/'DR_Contracted Energy'!O$130)*O$132,'Reduced Energy Gen_UE'!$D100='Reduced Energy Gen_UE'!$D$133,('DR_Contracted Energy'!O98/'DR_Contracted Energy'!O$131)*O$133),0)</f>
        <v>0</v>
      </c>
      <c r="P100" s="166" cm="1">
        <f t="array" ref="P100">IFERROR(_xlfn.IFS($H100="MW",0,$D100=$D$132,('DR_Contracted Energy'!P98/'DR_Contracted Energy'!P$130)*P$132,'Reduced Energy Gen_UE'!$D100='Reduced Energy Gen_UE'!$D$133,('DR_Contracted Energy'!P98/'DR_Contracted Energy'!P$131)*P$133),0)</f>
        <v>0</v>
      </c>
      <c r="Q100" s="166" cm="1">
        <f t="array" ref="Q100">IFERROR(_xlfn.IFS($H100="MW",0,$D100=$D$132,('DR_Contracted Energy'!Q98/'DR_Contracted Energy'!Q$130)*Q$132,'Reduced Energy Gen_UE'!$D100='Reduced Energy Gen_UE'!$D$133,('DR_Contracted Energy'!Q98/'DR_Contracted Energy'!Q$131)*Q$133),0)</f>
        <v>0</v>
      </c>
      <c r="R100" s="166" cm="1">
        <f t="array" ref="R100">IFERROR(_xlfn.IFS($H100="MW",0,$D100=$D$132,('DR_Contracted Energy'!R98/'DR_Contracted Energy'!R$130)*R$132,'Reduced Energy Gen_UE'!$D100='Reduced Energy Gen_UE'!$D$133,('DR_Contracted Energy'!R98/'DR_Contracted Energy'!R$131)*R$133),0)</f>
        <v>0</v>
      </c>
      <c r="S100" s="166" cm="1">
        <f t="array" ref="S100">IFERROR(_xlfn.IFS($H100="MW",0,$D100=$D$132,('DR_Contracted Energy'!S98/'DR_Contracted Energy'!S$130)*S$132,'Reduced Energy Gen_UE'!$D100='Reduced Energy Gen_UE'!$D$133,('DR_Contracted Energy'!S98/'DR_Contracted Energy'!S$131)*S$133),0)</f>
        <v>0</v>
      </c>
      <c r="T100" s="166" cm="1">
        <f t="array" ref="T100">IFERROR(_xlfn.IFS($H100="MW",0,$D100=$D$132,('DR_Contracted Energy'!T98/'DR_Contracted Energy'!T$130)*T$132,'Reduced Energy Gen_UE'!$D100='Reduced Energy Gen_UE'!$D$133,('DR_Contracted Energy'!T98/'DR_Contracted Energy'!T$131)*T$133),0)</f>
        <v>0</v>
      </c>
      <c r="U100" s="166" cm="1">
        <f t="array" ref="U100">IFERROR(_xlfn.IFS($H100="MW",0,$D100=$D$132,('DR_Contracted Energy'!U98/'DR_Contracted Energy'!U$130)*U$132,'Reduced Energy Gen_UE'!$D100='Reduced Energy Gen_UE'!$D$133,('DR_Contracted Energy'!U98/'DR_Contracted Energy'!U$131)*U$133),0)</f>
        <v>0</v>
      </c>
      <c r="V100" s="166" cm="1">
        <f t="array" ref="V100">IFERROR(_xlfn.IFS($H100="MW",0,$D100=$D$132,('DR_Contracted Energy'!V98/'DR_Contracted Energy'!V$130)*V$132,'Reduced Energy Gen_UE'!$D100='Reduced Energy Gen_UE'!$D$133,('DR_Contracted Energy'!V98/'DR_Contracted Energy'!V$131)*V$133),0)</f>
        <v>0</v>
      </c>
      <c r="W100" s="166" cm="1">
        <f t="array" ref="W100">IFERROR(_xlfn.IFS($H100="MW",0,$D100=$D$132,('DR_Contracted Energy'!W98/'DR_Contracted Energy'!W$130)*W$132,'Reduced Energy Gen_UE'!$D100='Reduced Energy Gen_UE'!$D$133,('DR_Contracted Energy'!W98/'DR_Contracted Energy'!W$131)*W$133),0)</f>
        <v>0</v>
      </c>
      <c r="X100" s="166" cm="1">
        <f t="array" ref="X100">IFERROR(_xlfn.IFS($H100="MW",0,$D100=$D$132,('DR_Contracted Energy'!X98/'DR_Contracted Energy'!X$130)*X$132,'Reduced Energy Gen_UE'!$D100='Reduced Energy Gen_UE'!$D$133,('DR_Contracted Energy'!X98/'DR_Contracted Energy'!X$131)*X$133),0)</f>
        <v>0</v>
      </c>
      <c r="Y100" s="166" cm="1">
        <f t="array" ref="Y100">IFERROR(_xlfn.IFS($H100="MW",0,$D100=$D$132,('DR_Contracted Energy'!Y98/'DR_Contracted Energy'!Y$130)*Y$132,'Reduced Energy Gen_UE'!$D100='Reduced Energy Gen_UE'!$D$133,('DR_Contracted Energy'!Y98/'DR_Contracted Energy'!Y$131)*Y$133),0)</f>
        <v>0</v>
      </c>
      <c r="Z100" s="166" cm="1">
        <f t="array" ref="Z100">IFERROR(_xlfn.IFS($H100="MW",0,$D100=$D$132,('DR_Contracted Energy'!Z98/'DR_Contracted Energy'!Z$130)*Z$132,'Reduced Energy Gen_UE'!$D100='Reduced Energy Gen_UE'!$D$133,('DR_Contracted Energy'!Z98/'DR_Contracted Energy'!Z$131)*Z$133),0)</f>
        <v>0</v>
      </c>
      <c r="AA100" s="166" cm="1">
        <f t="array" ref="AA100">IFERROR(_xlfn.IFS($H100="MW",0,$D100=$D$132,('DR_Contracted Energy'!AA98/'DR_Contracted Energy'!AA$130)*AA$132,'Reduced Energy Gen_UE'!$D100='Reduced Energy Gen_UE'!$D$133,('DR_Contracted Energy'!AA98/'DR_Contracted Energy'!AA$131)*AA$133),0)</f>
        <v>0</v>
      </c>
      <c r="AB100" s="166" cm="1">
        <f t="array" ref="AB100">IFERROR(_xlfn.IFS($H100="MW",0,$D100=$D$132,('DR_Contracted Energy'!AB98/'DR_Contracted Energy'!AB$130)*AB$132,'Reduced Energy Gen_UE'!$D100='Reduced Energy Gen_UE'!$D$133,('DR_Contracted Energy'!AB98/'DR_Contracted Energy'!AB$131)*AB$133),0)</f>
        <v>0</v>
      </c>
      <c r="AC100" s="166" cm="1">
        <f t="array" ref="AC100">IFERROR(_xlfn.IFS($H100="MW",0,$D100=$D$132,('DR_Contracted Energy'!AC98/'DR_Contracted Energy'!AC$130)*AC$132,'Reduced Energy Gen_UE'!$D100='Reduced Energy Gen_UE'!$D$133,('DR_Contracted Energy'!AC98/'DR_Contracted Energy'!AC$131)*AC$133),0)</f>
        <v>0</v>
      </c>
      <c r="AD100" s="166"/>
      <c r="AE100" s="16" t="str">
        <f t="shared" si="34"/>
        <v>FALSE</v>
      </c>
    </row>
    <row r="101" spans="3:31" ht="28.8" x14ac:dyDescent="0.3">
      <c r="C101" s="7">
        <f t="shared" ref="C101:G101" si="46">C100</f>
        <v>45</v>
      </c>
      <c r="D101" s="146" t="str">
        <f t="shared" si="46"/>
        <v>Distribution Utility 2 (DU2)</v>
      </c>
      <c r="E101" s="146">
        <f t="shared" si="46"/>
        <v>0</v>
      </c>
      <c r="F101" s="108">
        <f t="shared" si="46"/>
        <v>0</v>
      </c>
      <c r="G101">
        <f t="shared" si="46"/>
        <v>0</v>
      </c>
      <c r="H101" s="16" t="str">
        <f>'C. Details of Existing PSAs'!O96</f>
        <v>MWh</v>
      </c>
      <c r="I101" s="166" cm="1">
        <f t="array" ref="I101">IFERROR(_xlfn.IFS($H101="MW",0,$D101=$D$132,('DR_Contracted Energy'!I99/'DR_Contracted Energy'!I$130)*I$132,'Reduced Energy Gen_UE'!$D101='Reduced Energy Gen_UE'!$D$133,('DR_Contracted Energy'!I99/'DR_Contracted Energy'!I$131)*I$133),0)</f>
        <v>0</v>
      </c>
      <c r="J101" s="166" cm="1">
        <f t="array" ref="J101">IFERROR(_xlfn.IFS($H101="MW",0,$D101=$D$132,('DR_Contracted Energy'!J99/'DR_Contracted Energy'!J$130)*J$132,'Reduced Energy Gen_UE'!$D101='Reduced Energy Gen_UE'!$D$133,('DR_Contracted Energy'!J99/'DR_Contracted Energy'!J$131)*J$133),0)</f>
        <v>0</v>
      </c>
      <c r="K101" s="166" cm="1">
        <f t="array" ref="K101">IFERROR(_xlfn.IFS($H101="MW",0,$D101=$D$132,('DR_Contracted Energy'!K99/'DR_Contracted Energy'!K$130)*K$132,'Reduced Energy Gen_UE'!$D101='Reduced Energy Gen_UE'!$D$133,('DR_Contracted Energy'!K99/'DR_Contracted Energy'!K$131)*K$133),0)</f>
        <v>0</v>
      </c>
      <c r="L101" s="166" cm="1">
        <f t="array" ref="L101">IFERROR(_xlfn.IFS($H101="MW",0,$D101=$D$132,('DR_Contracted Energy'!L99/'DR_Contracted Energy'!L$130)*L$132,'Reduced Energy Gen_UE'!$D101='Reduced Energy Gen_UE'!$D$133,('DR_Contracted Energy'!L99/'DR_Contracted Energy'!L$131)*L$133),0)</f>
        <v>0</v>
      </c>
      <c r="M101" s="166" cm="1">
        <f t="array" ref="M101">IFERROR(_xlfn.IFS($H101="MW",0,$D101=$D$132,('DR_Contracted Energy'!M99/'DR_Contracted Energy'!M$130)*M$132,'Reduced Energy Gen_UE'!$D101='Reduced Energy Gen_UE'!$D$133,('DR_Contracted Energy'!M99/'DR_Contracted Energy'!M$131)*M$133),0)</f>
        <v>0</v>
      </c>
      <c r="N101" s="166" cm="1">
        <f t="array" ref="N101">IFERROR(_xlfn.IFS($H101="MW",0,$D101=$D$132,('DR_Contracted Energy'!N99/'DR_Contracted Energy'!N$130)*N$132,'Reduced Energy Gen_UE'!$D101='Reduced Energy Gen_UE'!$D$133,('DR_Contracted Energy'!N99/'DR_Contracted Energy'!N$131)*N$133),0)</f>
        <v>0</v>
      </c>
      <c r="O101" s="166" cm="1">
        <f t="array" ref="O101">IFERROR(_xlfn.IFS($H101="MW",0,$D101=$D$132,('DR_Contracted Energy'!O99/'DR_Contracted Energy'!O$130)*O$132,'Reduced Energy Gen_UE'!$D101='Reduced Energy Gen_UE'!$D$133,('DR_Contracted Energy'!O99/'DR_Contracted Energy'!O$131)*O$133),0)</f>
        <v>0</v>
      </c>
      <c r="P101" s="166" cm="1">
        <f t="array" ref="P101">IFERROR(_xlfn.IFS($H101="MW",0,$D101=$D$132,('DR_Contracted Energy'!P99/'DR_Contracted Energy'!P$130)*P$132,'Reduced Energy Gen_UE'!$D101='Reduced Energy Gen_UE'!$D$133,('DR_Contracted Energy'!P99/'DR_Contracted Energy'!P$131)*P$133),0)</f>
        <v>0</v>
      </c>
      <c r="Q101" s="166" cm="1">
        <f t="array" ref="Q101">IFERROR(_xlfn.IFS($H101="MW",0,$D101=$D$132,('DR_Contracted Energy'!Q99/'DR_Contracted Energy'!Q$130)*Q$132,'Reduced Energy Gen_UE'!$D101='Reduced Energy Gen_UE'!$D$133,('DR_Contracted Energy'!Q99/'DR_Contracted Energy'!Q$131)*Q$133),0)</f>
        <v>0</v>
      </c>
      <c r="R101" s="166" cm="1">
        <f t="array" ref="R101">IFERROR(_xlfn.IFS($H101="MW",0,$D101=$D$132,('DR_Contracted Energy'!R99/'DR_Contracted Energy'!R$130)*R$132,'Reduced Energy Gen_UE'!$D101='Reduced Energy Gen_UE'!$D$133,('DR_Contracted Energy'!R99/'DR_Contracted Energy'!R$131)*R$133),0)</f>
        <v>0</v>
      </c>
      <c r="S101" s="166" cm="1">
        <f t="array" ref="S101">IFERROR(_xlfn.IFS($H101="MW",0,$D101=$D$132,('DR_Contracted Energy'!S99/'DR_Contracted Energy'!S$130)*S$132,'Reduced Energy Gen_UE'!$D101='Reduced Energy Gen_UE'!$D$133,('DR_Contracted Energy'!S99/'DR_Contracted Energy'!S$131)*S$133),0)</f>
        <v>0</v>
      </c>
      <c r="T101" s="166" cm="1">
        <f t="array" ref="T101">IFERROR(_xlfn.IFS($H101="MW",0,$D101=$D$132,('DR_Contracted Energy'!T99/'DR_Contracted Energy'!T$130)*T$132,'Reduced Energy Gen_UE'!$D101='Reduced Energy Gen_UE'!$D$133,('DR_Contracted Energy'!T99/'DR_Contracted Energy'!T$131)*T$133),0)</f>
        <v>0</v>
      </c>
      <c r="U101" s="166" cm="1">
        <f t="array" ref="U101">IFERROR(_xlfn.IFS($H101="MW",0,$D101=$D$132,('DR_Contracted Energy'!U99/'DR_Contracted Energy'!U$130)*U$132,'Reduced Energy Gen_UE'!$D101='Reduced Energy Gen_UE'!$D$133,('DR_Contracted Energy'!U99/'DR_Contracted Energy'!U$131)*U$133),0)</f>
        <v>0</v>
      </c>
      <c r="V101" s="166" cm="1">
        <f t="array" ref="V101">IFERROR(_xlfn.IFS($H101="MW",0,$D101=$D$132,('DR_Contracted Energy'!V99/'DR_Contracted Energy'!V$130)*V$132,'Reduced Energy Gen_UE'!$D101='Reduced Energy Gen_UE'!$D$133,('DR_Contracted Energy'!V99/'DR_Contracted Energy'!V$131)*V$133),0)</f>
        <v>0</v>
      </c>
      <c r="W101" s="166" cm="1">
        <f t="array" ref="W101">IFERROR(_xlfn.IFS($H101="MW",0,$D101=$D$132,('DR_Contracted Energy'!W99/'DR_Contracted Energy'!W$130)*W$132,'Reduced Energy Gen_UE'!$D101='Reduced Energy Gen_UE'!$D$133,('DR_Contracted Energy'!W99/'DR_Contracted Energy'!W$131)*W$133),0)</f>
        <v>0</v>
      </c>
      <c r="X101" s="166" cm="1">
        <f t="array" ref="X101">IFERROR(_xlfn.IFS($H101="MW",0,$D101=$D$132,('DR_Contracted Energy'!X99/'DR_Contracted Energy'!X$130)*X$132,'Reduced Energy Gen_UE'!$D101='Reduced Energy Gen_UE'!$D$133,('DR_Contracted Energy'!X99/'DR_Contracted Energy'!X$131)*X$133),0)</f>
        <v>0</v>
      </c>
      <c r="Y101" s="166" cm="1">
        <f t="array" ref="Y101">IFERROR(_xlfn.IFS($H101="MW",0,$D101=$D$132,('DR_Contracted Energy'!Y99/'DR_Contracted Energy'!Y$130)*Y$132,'Reduced Energy Gen_UE'!$D101='Reduced Energy Gen_UE'!$D$133,('DR_Contracted Energy'!Y99/'DR_Contracted Energy'!Y$131)*Y$133),0)</f>
        <v>0</v>
      </c>
      <c r="Z101" s="166" cm="1">
        <f t="array" ref="Z101">IFERROR(_xlfn.IFS($H101="MW",0,$D101=$D$132,('DR_Contracted Energy'!Z99/'DR_Contracted Energy'!Z$130)*Z$132,'Reduced Energy Gen_UE'!$D101='Reduced Energy Gen_UE'!$D$133,('DR_Contracted Energy'!Z99/'DR_Contracted Energy'!Z$131)*Z$133),0)</f>
        <v>0</v>
      </c>
      <c r="AA101" s="166" cm="1">
        <f t="array" ref="AA101">IFERROR(_xlfn.IFS($H101="MW",0,$D101=$D$132,('DR_Contracted Energy'!AA99/'DR_Contracted Energy'!AA$130)*AA$132,'Reduced Energy Gen_UE'!$D101='Reduced Energy Gen_UE'!$D$133,('DR_Contracted Energy'!AA99/'DR_Contracted Energy'!AA$131)*AA$133),0)</f>
        <v>0</v>
      </c>
      <c r="AB101" s="166" cm="1">
        <f t="array" ref="AB101">IFERROR(_xlfn.IFS($H101="MW",0,$D101=$D$132,('DR_Contracted Energy'!AB99/'DR_Contracted Energy'!AB$130)*AB$132,'Reduced Energy Gen_UE'!$D101='Reduced Energy Gen_UE'!$D$133,('DR_Contracted Energy'!AB99/'DR_Contracted Energy'!AB$131)*AB$133),0)</f>
        <v>0</v>
      </c>
      <c r="AC101" s="166" cm="1">
        <f t="array" ref="AC101">IFERROR(_xlfn.IFS($H101="MW",0,$D101=$D$132,('DR_Contracted Energy'!AC99/'DR_Contracted Energy'!AC$130)*AC$132,'Reduced Energy Gen_UE'!$D101='Reduced Energy Gen_UE'!$D$133,('DR_Contracted Energy'!AC99/'DR_Contracted Energy'!AC$131)*AC$133),0)</f>
        <v>0</v>
      </c>
      <c r="AD101" s="166"/>
      <c r="AE101" s="16" t="str">
        <f t="shared" si="34"/>
        <v>FALSE</v>
      </c>
    </row>
    <row r="102" spans="3:31" ht="28.8" x14ac:dyDescent="0.3">
      <c r="C102" s="7">
        <f>'C. Details of Existing PSAs'!C97</f>
        <v>46</v>
      </c>
      <c r="D102" s="146" t="str">
        <f>'C. Details of Existing PSAs'!D97</f>
        <v>Distribution Utility 2 (DU2)</v>
      </c>
      <c r="E102" s="146">
        <f>'C. Details of Existing PSAs'!E97</f>
        <v>0</v>
      </c>
      <c r="F102" s="108">
        <f>'C. Details of Existing PSAs'!F97</f>
        <v>0</v>
      </c>
      <c r="G102">
        <f>'C. Details of Existing PSAs'!G97</f>
        <v>0</v>
      </c>
      <c r="H102" s="16" t="str">
        <f>'C. Details of Existing PSAs'!O97</f>
        <v>MW</v>
      </c>
      <c r="I102" s="166" cm="1">
        <f t="array" ref="I102">IFERROR(_xlfn.IFS($H102="MW",0,$D102=$D$132,('DR_Contracted Energy'!I100/'DR_Contracted Energy'!I$130)*I$132,'Reduced Energy Gen_UE'!$D102='Reduced Energy Gen_UE'!$D$133,('DR_Contracted Energy'!I100/'DR_Contracted Energy'!I$131)*I$133),0)</f>
        <v>0</v>
      </c>
      <c r="J102" s="166" cm="1">
        <f t="array" ref="J102">IFERROR(_xlfn.IFS($H102="MW",0,$D102=$D$132,('DR_Contracted Energy'!J100/'DR_Contracted Energy'!J$130)*J$132,'Reduced Energy Gen_UE'!$D102='Reduced Energy Gen_UE'!$D$133,('DR_Contracted Energy'!J100/'DR_Contracted Energy'!J$131)*J$133),0)</f>
        <v>0</v>
      </c>
      <c r="K102" s="166" cm="1">
        <f t="array" ref="K102">IFERROR(_xlfn.IFS($H102="MW",0,$D102=$D$132,('DR_Contracted Energy'!K100/'DR_Contracted Energy'!K$130)*K$132,'Reduced Energy Gen_UE'!$D102='Reduced Energy Gen_UE'!$D$133,('DR_Contracted Energy'!K100/'DR_Contracted Energy'!K$131)*K$133),0)</f>
        <v>0</v>
      </c>
      <c r="L102" s="166" cm="1">
        <f t="array" ref="L102">IFERROR(_xlfn.IFS($H102="MW",0,$D102=$D$132,('DR_Contracted Energy'!L100/'DR_Contracted Energy'!L$130)*L$132,'Reduced Energy Gen_UE'!$D102='Reduced Energy Gen_UE'!$D$133,('DR_Contracted Energy'!L100/'DR_Contracted Energy'!L$131)*L$133),0)</f>
        <v>0</v>
      </c>
      <c r="M102" s="166" cm="1">
        <f t="array" ref="M102">IFERROR(_xlfn.IFS($H102="MW",0,$D102=$D$132,('DR_Contracted Energy'!M100/'DR_Contracted Energy'!M$130)*M$132,'Reduced Energy Gen_UE'!$D102='Reduced Energy Gen_UE'!$D$133,('DR_Contracted Energy'!M100/'DR_Contracted Energy'!M$131)*M$133),0)</f>
        <v>0</v>
      </c>
      <c r="N102" s="166" cm="1">
        <f t="array" ref="N102">IFERROR(_xlfn.IFS($H102="MW",0,$D102=$D$132,('DR_Contracted Energy'!N100/'DR_Contracted Energy'!N$130)*N$132,'Reduced Energy Gen_UE'!$D102='Reduced Energy Gen_UE'!$D$133,('DR_Contracted Energy'!N100/'DR_Contracted Energy'!N$131)*N$133),0)</f>
        <v>0</v>
      </c>
      <c r="O102" s="166" cm="1">
        <f t="array" ref="O102">IFERROR(_xlfn.IFS($H102="MW",0,$D102=$D$132,('DR_Contracted Energy'!O100/'DR_Contracted Energy'!O$130)*O$132,'Reduced Energy Gen_UE'!$D102='Reduced Energy Gen_UE'!$D$133,('DR_Contracted Energy'!O100/'DR_Contracted Energy'!O$131)*O$133),0)</f>
        <v>0</v>
      </c>
      <c r="P102" s="166" cm="1">
        <f t="array" ref="P102">IFERROR(_xlfn.IFS($H102="MW",0,$D102=$D$132,('DR_Contracted Energy'!P100/'DR_Contracted Energy'!P$130)*P$132,'Reduced Energy Gen_UE'!$D102='Reduced Energy Gen_UE'!$D$133,('DR_Contracted Energy'!P100/'DR_Contracted Energy'!P$131)*P$133),0)</f>
        <v>0</v>
      </c>
      <c r="Q102" s="166" cm="1">
        <f t="array" ref="Q102">IFERROR(_xlfn.IFS($H102="MW",0,$D102=$D$132,('DR_Contracted Energy'!Q100/'DR_Contracted Energy'!Q$130)*Q$132,'Reduced Energy Gen_UE'!$D102='Reduced Energy Gen_UE'!$D$133,('DR_Contracted Energy'!Q100/'DR_Contracted Energy'!Q$131)*Q$133),0)</f>
        <v>0</v>
      </c>
      <c r="R102" s="166" cm="1">
        <f t="array" ref="R102">IFERROR(_xlfn.IFS($H102="MW",0,$D102=$D$132,('DR_Contracted Energy'!R100/'DR_Contracted Energy'!R$130)*R$132,'Reduced Energy Gen_UE'!$D102='Reduced Energy Gen_UE'!$D$133,('DR_Contracted Energy'!R100/'DR_Contracted Energy'!R$131)*R$133),0)</f>
        <v>0</v>
      </c>
      <c r="S102" s="166" cm="1">
        <f t="array" ref="S102">IFERROR(_xlfn.IFS($H102="MW",0,$D102=$D$132,('DR_Contracted Energy'!S100/'DR_Contracted Energy'!S$130)*S$132,'Reduced Energy Gen_UE'!$D102='Reduced Energy Gen_UE'!$D$133,('DR_Contracted Energy'!S100/'DR_Contracted Energy'!S$131)*S$133),0)</f>
        <v>0</v>
      </c>
      <c r="T102" s="166" cm="1">
        <f t="array" ref="T102">IFERROR(_xlfn.IFS($H102="MW",0,$D102=$D$132,('DR_Contracted Energy'!T100/'DR_Contracted Energy'!T$130)*T$132,'Reduced Energy Gen_UE'!$D102='Reduced Energy Gen_UE'!$D$133,('DR_Contracted Energy'!T100/'DR_Contracted Energy'!T$131)*T$133),0)</f>
        <v>0</v>
      </c>
      <c r="U102" s="166" cm="1">
        <f t="array" ref="U102">IFERROR(_xlfn.IFS($H102="MW",0,$D102=$D$132,('DR_Contracted Energy'!U100/'DR_Contracted Energy'!U$130)*U$132,'Reduced Energy Gen_UE'!$D102='Reduced Energy Gen_UE'!$D$133,('DR_Contracted Energy'!U100/'DR_Contracted Energy'!U$131)*U$133),0)</f>
        <v>0</v>
      </c>
      <c r="V102" s="166" cm="1">
        <f t="array" ref="V102">IFERROR(_xlfn.IFS($H102="MW",0,$D102=$D$132,('DR_Contracted Energy'!V100/'DR_Contracted Energy'!V$130)*V$132,'Reduced Energy Gen_UE'!$D102='Reduced Energy Gen_UE'!$D$133,('DR_Contracted Energy'!V100/'DR_Contracted Energy'!V$131)*V$133),0)</f>
        <v>0</v>
      </c>
      <c r="W102" s="166" cm="1">
        <f t="array" ref="W102">IFERROR(_xlfn.IFS($H102="MW",0,$D102=$D$132,('DR_Contracted Energy'!W100/'DR_Contracted Energy'!W$130)*W$132,'Reduced Energy Gen_UE'!$D102='Reduced Energy Gen_UE'!$D$133,('DR_Contracted Energy'!W100/'DR_Contracted Energy'!W$131)*W$133),0)</f>
        <v>0</v>
      </c>
      <c r="X102" s="166" cm="1">
        <f t="array" ref="X102">IFERROR(_xlfn.IFS($H102="MW",0,$D102=$D$132,('DR_Contracted Energy'!X100/'DR_Contracted Energy'!X$130)*X$132,'Reduced Energy Gen_UE'!$D102='Reduced Energy Gen_UE'!$D$133,('DR_Contracted Energy'!X100/'DR_Contracted Energy'!X$131)*X$133),0)</f>
        <v>0</v>
      </c>
      <c r="Y102" s="166" cm="1">
        <f t="array" ref="Y102">IFERROR(_xlfn.IFS($H102="MW",0,$D102=$D$132,('DR_Contracted Energy'!Y100/'DR_Contracted Energy'!Y$130)*Y$132,'Reduced Energy Gen_UE'!$D102='Reduced Energy Gen_UE'!$D$133,('DR_Contracted Energy'!Y100/'DR_Contracted Energy'!Y$131)*Y$133),0)</f>
        <v>0</v>
      </c>
      <c r="Z102" s="166" cm="1">
        <f t="array" ref="Z102">IFERROR(_xlfn.IFS($H102="MW",0,$D102=$D$132,('DR_Contracted Energy'!Z100/'DR_Contracted Energy'!Z$130)*Z$132,'Reduced Energy Gen_UE'!$D102='Reduced Energy Gen_UE'!$D$133,('DR_Contracted Energy'!Z100/'DR_Contracted Energy'!Z$131)*Z$133),0)</f>
        <v>0</v>
      </c>
      <c r="AA102" s="166" cm="1">
        <f t="array" ref="AA102">IFERROR(_xlfn.IFS($H102="MW",0,$D102=$D$132,('DR_Contracted Energy'!AA100/'DR_Contracted Energy'!AA$130)*AA$132,'Reduced Energy Gen_UE'!$D102='Reduced Energy Gen_UE'!$D$133,('DR_Contracted Energy'!AA100/'DR_Contracted Energy'!AA$131)*AA$133),0)</f>
        <v>0</v>
      </c>
      <c r="AB102" s="166" cm="1">
        <f t="array" ref="AB102">IFERROR(_xlfn.IFS($H102="MW",0,$D102=$D$132,('DR_Contracted Energy'!AB100/'DR_Contracted Energy'!AB$130)*AB$132,'Reduced Energy Gen_UE'!$D102='Reduced Energy Gen_UE'!$D$133,('DR_Contracted Energy'!AB100/'DR_Contracted Energy'!AB$131)*AB$133),0)</f>
        <v>0</v>
      </c>
      <c r="AC102" s="166" cm="1">
        <f t="array" ref="AC102">IFERROR(_xlfn.IFS($H102="MW",0,$D102=$D$132,('DR_Contracted Energy'!AC100/'DR_Contracted Energy'!AC$130)*AC$132,'Reduced Energy Gen_UE'!$D102='Reduced Energy Gen_UE'!$D$133,('DR_Contracted Energy'!AC100/'DR_Contracted Energy'!AC$131)*AC$133),0)</f>
        <v>0</v>
      </c>
      <c r="AD102" s="166"/>
      <c r="AE102" s="16" t="str">
        <f t="shared" si="34"/>
        <v>FALSE</v>
      </c>
    </row>
    <row r="103" spans="3:31" ht="28.8" x14ac:dyDescent="0.3">
      <c r="C103" s="7">
        <f t="shared" ref="C103:G103" si="47">C102</f>
        <v>46</v>
      </c>
      <c r="D103" s="146" t="str">
        <f t="shared" si="47"/>
        <v>Distribution Utility 2 (DU2)</v>
      </c>
      <c r="E103" s="146">
        <f t="shared" si="47"/>
        <v>0</v>
      </c>
      <c r="F103" s="108">
        <f t="shared" si="47"/>
        <v>0</v>
      </c>
      <c r="G103">
        <f t="shared" si="47"/>
        <v>0</v>
      </c>
      <c r="H103" s="16" t="str">
        <f>'C. Details of Existing PSAs'!O98</f>
        <v>MWh</v>
      </c>
      <c r="I103" s="166" cm="1">
        <f t="array" ref="I103">IFERROR(_xlfn.IFS($H103="MW",0,$D103=$D$132,('DR_Contracted Energy'!I101/'DR_Contracted Energy'!I$130)*I$132,'Reduced Energy Gen_UE'!$D103='Reduced Energy Gen_UE'!$D$133,('DR_Contracted Energy'!I101/'DR_Contracted Energy'!I$131)*I$133),0)</f>
        <v>0</v>
      </c>
      <c r="J103" s="166" cm="1">
        <f t="array" ref="J103">IFERROR(_xlfn.IFS($H103="MW",0,$D103=$D$132,('DR_Contracted Energy'!J101/'DR_Contracted Energy'!J$130)*J$132,'Reduced Energy Gen_UE'!$D103='Reduced Energy Gen_UE'!$D$133,('DR_Contracted Energy'!J101/'DR_Contracted Energy'!J$131)*J$133),0)</f>
        <v>0</v>
      </c>
      <c r="K103" s="166" cm="1">
        <f t="array" ref="K103">IFERROR(_xlfn.IFS($H103="MW",0,$D103=$D$132,('DR_Contracted Energy'!K101/'DR_Contracted Energy'!K$130)*K$132,'Reduced Energy Gen_UE'!$D103='Reduced Energy Gen_UE'!$D$133,('DR_Contracted Energy'!K101/'DR_Contracted Energy'!K$131)*K$133),0)</f>
        <v>0</v>
      </c>
      <c r="L103" s="166" cm="1">
        <f t="array" ref="L103">IFERROR(_xlfn.IFS($H103="MW",0,$D103=$D$132,('DR_Contracted Energy'!L101/'DR_Contracted Energy'!L$130)*L$132,'Reduced Energy Gen_UE'!$D103='Reduced Energy Gen_UE'!$D$133,('DR_Contracted Energy'!L101/'DR_Contracted Energy'!L$131)*L$133),0)</f>
        <v>0</v>
      </c>
      <c r="M103" s="166" cm="1">
        <f t="array" ref="M103">IFERROR(_xlfn.IFS($H103="MW",0,$D103=$D$132,('DR_Contracted Energy'!M101/'DR_Contracted Energy'!M$130)*M$132,'Reduced Energy Gen_UE'!$D103='Reduced Energy Gen_UE'!$D$133,('DR_Contracted Energy'!M101/'DR_Contracted Energy'!M$131)*M$133),0)</f>
        <v>0</v>
      </c>
      <c r="N103" s="166" cm="1">
        <f t="array" ref="N103">IFERROR(_xlfn.IFS($H103="MW",0,$D103=$D$132,('DR_Contracted Energy'!N101/'DR_Contracted Energy'!N$130)*N$132,'Reduced Energy Gen_UE'!$D103='Reduced Energy Gen_UE'!$D$133,('DR_Contracted Energy'!N101/'DR_Contracted Energy'!N$131)*N$133),0)</f>
        <v>0</v>
      </c>
      <c r="O103" s="166" cm="1">
        <f t="array" ref="O103">IFERROR(_xlfn.IFS($H103="MW",0,$D103=$D$132,('DR_Contracted Energy'!O101/'DR_Contracted Energy'!O$130)*O$132,'Reduced Energy Gen_UE'!$D103='Reduced Energy Gen_UE'!$D$133,('DR_Contracted Energy'!O101/'DR_Contracted Energy'!O$131)*O$133),0)</f>
        <v>0</v>
      </c>
      <c r="P103" s="166" cm="1">
        <f t="array" ref="P103">IFERROR(_xlfn.IFS($H103="MW",0,$D103=$D$132,('DR_Contracted Energy'!P101/'DR_Contracted Energy'!P$130)*P$132,'Reduced Energy Gen_UE'!$D103='Reduced Energy Gen_UE'!$D$133,('DR_Contracted Energy'!P101/'DR_Contracted Energy'!P$131)*P$133),0)</f>
        <v>0</v>
      </c>
      <c r="Q103" s="166" cm="1">
        <f t="array" ref="Q103">IFERROR(_xlfn.IFS($H103="MW",0,$D103=$D$132,('DR_Contracted Energy'!Q101/'DR_Contracted Energy'!Q$130)*Q$132,'Reduced Energy Gen_UE'!$D103='Reduced Energy Gen_UE'!$D$133,('DR_Contracted Energy'!Q101/'DR_Contracted Energy'!Q$131)*Q$133),0)</f>
        <v>0</v>
      </c>
      <c r="R103" s="166" cm="1">
        <f t="array" ref="R103">IFERROR(_xlfn.IFS($H103="MW",0,$D103=$D$132,('DR_Contracted Energy'!R101/'DR_Contracted Energy'!R$130)*R$132,'Reduced Energy Gen_UE'!$D103='Reduced Energy Gen_UE'!$D$133,('DR_Contracted Energy'!R101/'DR_Contracted Energy'!R$131)*R$133),0)</f>
        <v>0</v>
      </c>
      <c r="S103" s="166" cm="1">
        <f t="array" ref="S103">IFERROR(_xlfn.IFS($H103="MW",0,$D103=$D$132,('DR_Contracted Energy'!S101/'DR_Contracted Energy'!S$130)*S$132,'Reduced Energy Gen_UE'!$D103='Reduced Energy Gen_UE'!$D$133,('DR_Contracted Energy'!S101/'DR_Contracted Energy'!S$131)*S$133),0)</f>
        <v>0</v>
      </c>
      <c r="T103" s="166" cm="1">
        <f t="array" ref="T103">IFERROR(_xlfn.IFS($H103="MW",0,$D103=$D$132,('DR_Contracted Energy'!T101/'DR_Contracted Energy'!T$130)*T$132,'Reduced Energy Gen_UE'!$D103='Reduced Energy Gen_UE'!$D$133,('DR_Contracted Energy'!T101/'DR_Contracted Energy'!T$131)*T$133),0)</f>
        <v>0</v>
      </c>
      <c r="U103" s="166" cm="1">
        <f t="array" ref="U103">IFERROR(_xlfn.IFS($H103="MW",0,$D103=$D$132,('DR_Contracted Energy'!U101/'DR_Contracted Energy'!U$130)*U$132,'Reduced Energy Gen_UE'!$D103='Reduced Energy Gen_UE'!$D$133,('DR_Contracted Energy'!U101/'DR_Contracted Energy'!U$131)*U$133),0)</f>
        <v>0</v>
      </c>
      <c r="V103" s="166" cm="1">
        <f t="array" ref="V103">IFERROR(_xlfn.IFS($H103="MW",0,$D103=$D$132,('DR_Contracted Energy'!V101/'DR_Contracted Energy'!V$130)*V$132,'Reduced Energy Gen_UE'!$D103='Reduced Energy Gen_UE'!$D$133,('DR_Contracted Energy'!V101/'DR_Contracted Energy'!V$131)*V$133),0)</f>
        <v>0</v>
      </c>
      <c r="W103" s="166" cm="1">
        <f t="array" ref="W103">IFERROR(_xlfn.IFS($H103="MW",0,$D103=$D$132,('DR_Contracted Energy'!W101/'DR_Contracted Energy'!W$130)*W$132,'Reduced Energy Gen_UE'!$D103='Reduced Energy Gen_UE'!$D$133,('DR_Contracted Energy'!W101/'DR_Contracted Energy'!W$131)*W$133),0)</f>
        <v>0</v>
      </c>
      <c r="X103" s="166" cm="1">
        <f t="array" ref="X103">IFERROR(_xlfn.IFS($H103="MW",0,$D103=$D$132,('DR_Contracted Energy'!X101/'DR_Contracted Energy'!X$130)*X$132,'Reduced Energy Gen_UE'!$D103='Reduced Energy Gen_UE'!$D$133,('DR_Contracted Energy'!X101/'DR_Contracted Energy'!X$131)*X$133),0)</f>
        <v>0</v>
      </c>
      <c r="Y103" s="166" cm="1">
        <f t="array" ref="Y103">IFERROR(_xlfn.IFS($H103="MW",0,$D103=$D$132,('DR_Contracted Energy'!Y101/'DR_Contracted Energy'!Y$130)*Y$132,'Reduced Energy Gen_UE'!$D103='Reduced Energy Gen_UE'!$D$133,('DR_Contracted Energy'!Y101/'DR_Contracted Energy'!Y$131)*Y$133),0)</f>
        <v>0</v>
      </c>
      <c r="Z103" s="166" cm="1">
        <f t="array" ref="Z103">IFERROR(_xlfn.IFS($H103="MW",0,$D103=$D$132,('DR_Contracted Energy'!Z101/'DR_Contracted Energy'!Z$130)*Z$132,'Reduced Energy Gen_UE'!$D103='Reduced Energy Gen_UE'!$D$133,('DR_Contracted Energy'!Z101/'DR_Contracted Energy'!Z$131)*Z$133),0)</f>
        <v>0</v>
      </c>
      <c r="AA103" s="166" cm="1">
        <f t="array" ref="AA103">IFERROR(_xlfn.IFS($H103="MW",0,$D103=$D$132,('DR_Contracted Energy'!AA101/'DR_Contracted Energy'!AA$130)*AA$132,'Reduced Energy Gen_UE'!$D103='Reduced Energy Gen_UE'!$D$133,('DR_Contracted Energy'!AA101/'DR_Contracted Energy'!AA$131)*AA$133),0)</f>
        <v>0</v>
      </c>
      <c r="AB103" s="166" cm="1">
        <f t="array" ref="AB103">IFERROR(_xlfn.IFS($H103="MW",0,$D103=$D$132,('DR_Contracted Energy'!AB101/'DR_Contracted Energy'!AB$130)*AB$132,'Reduced Energy Gen_UE'!$D103='Reduced Energy Gen_UE'!$D$133,('DR_Contracted Energy'!AB101/'DR_Contracted Energy'!AB$131)*AB$133),0)</f>
        <v>0</v>
      </c>
      <c r="AC103" s="166" cm="1">
        <f t="array" ref="AC103">IFERROR(_xlfn.IFS($H103="MW",0,$D103=$D$132,('DR_Contracted Energy'!AC101/'DR_Contracted Energy'!AC$130)*AC$132,'Reduced Energy Gen_UE'!$D103='Reduced Energy Gen_UE'!$D$133,('DR_Contracted Energy'!AC101/'DR_Contracted Energy'!AC$131)*AC$133),0)</f>
        <v>0</v>
      </c>
      <c r="AD103" s="166"/>
      <c r="AE103" s="16" t="str">
        <f t="shared" si="34"/>
        <v>FALSE</v>
      </c>
    </row>
    <row r="104" spans="3:31" ht="28.8" x14ac:dyDescent="0.3">
      <c r="C104" s="7">
        <f>'C. Details of Existing PSAs'!C99</f>
        <v>47</v>
      </c>
      <c r="D104" s="146" t="str">
        <f>'C. Details of Existing PSAs'!D99</f>
        <v>Distribution Utility 2 (DU2)</v>
      </c>
      <c r="E104" s="146">
        <f>'C. Details of Existing PSAs'!E99</f>
        <v>0</v>
      </c>
      <c r="F104" s="108">
        <f>'C. Details of Existing PSAs'!F99</f>
        <v>0</v>
      </c>
      <c r="G104">
        <f>'C. Details of Existing PSAs'!G99</f>
        <v>0</v>
      </c>
      <c r="H104" s="16" t="str">
        <f>'C. Details of Existing PSAs'!O99</f>
        <v>MW</v>
      </c>
      <c r="I104" s="166" cm="1">
        <f t="array" ref="I104">IFERROR(_xlfn.IFS($H104="MW",0,$D104=$D$132,('DR_Contracted Energy'!I102/'DR_Contracted Energy'!I$130)*I$132,'Reduced Energy Gen_UE'!$D104='Reduced Energy Gen_UE'!$D$133,('DR_Contracted Energy'!I102/'DR_Contracted Energy'!I$131)*I$133),0)</f>
        <v>0</v>
      </c>
      <c r="J104" s="166" cm="1">
        <f t="array" ref="J104">IFERROR(_xlfn.IFS($H104="MW",0,$D104=$D$132,('DR_Contracted Energy'!J102/'DR_Contracted Energy'!J$130)*J$132,'Reduced Energy Gen_UE'!$D104='Reduced Energy Gen_UE'!$D$133,('DR_Contracted Energy'!J102/'DR_Contracted Energy'!J$131)*J$133),0)</f>
        <v>0</v>
      </c>
      <c r="K104" s="166" cm="1">
        <f t="array" ref="K104">IFERROR(_xlfn.IFS($H104="MW",0,$D104=$D$132,('DR_Contracted Energy'!K102/'DR_Contracted Energy'!K$130)*K$132,'Reduced Energy Gen_UE'!$D104='Reduced Energy Gen_UE'!$D$133,('DR_Contracted Energy'!K102/'DR_Contracted Energy'!K$131)*K$133),0)</f>
        <v>0</v>
      </c>
      <c r="L104" s="166" cm="1">
        <f t="array" ref="L104">IFERROR(_xlfn.IFS($H104="MW",0,$D104=$D$132,('DR_Contracted Energy'!L102/'DR_Contracted Energy'!L$130)*L$132,'Reduced Energy Gen_UE'!$D104='Reduced Energy Gen_UE'!$D$133,('DR_Contracted Energy'!L102/'DR_Contracted Energy'!L$131)*L$133),0)</f>
        <v>0</v>
      </c>
      <c r="M104" s="166" cm="1">
        <f t="array" ref="M104">IFERROR(_xlfn.IFS($H104="MW",0,$D104=$D$132,('DR_Contracted Energy'!M102/'DR_Contracted Energy'!M$130)*M$132,'Reduced Energy Gen_UE'!$D104='Reduced Energy Gen_UE'!$D$133,('DR_Contracted Energy'!M102/'DR_Contracted Energy'!M$131)*M$133),0)</f>
        <v>0</v>
      </c>
      <c r="N104" s="166" cm="1">
        <f t="array" ref="N104">IFERROR(_xlfn.IFS($H104="MW",0,$D104=$D$132,('DR_Contracted Energy'!N102/'DR_Contracted Energy'!N$130)*N$132,'Reduced Energy Gen_UE'!$D104='Reduced Energy Gen_UE'!$D$133,('DR_Contracted Energy'!N102/'DR_Contracted Energy'!N$131)*N$133),0)</f>
        <v>0</v>
      </c>
      <c r="O104" s="166" cm="1">
        <f t="array" ref="O104">IFERROR(_xlfn.IFS($H104="MW",0,$D104=$D$132,('DR_Contracted Energy'!O102/'DR_Contracted Energy'!O$130)*O$132,'Reduced Energy Gen_UE'!$D104='Reduced Energy Gen_UE'!$D$133,('DR_Contracted Energy'!O102/'DR_Contracted Energy'!O$131)*O$133),0)</f>
        <v>0</v>
      </c>
      <c r="P104" s="166" cm="1">
        <f t="array" ref="P104">IFERROR(_xlfn.IFS($H104="MW",0,$D104=$D$132,('DR_Contracted Energy'!P102/'DR_Contracted Energy'!P$130)*P$132,'Reduced Energy Gen_UE'!$D104='Reduced Energy Gen_UE'!$D$133,('DR_Contracted Energy'!P102/'DR_Contracted Energy'!P$131)*P$133),0)</f>
        <v>0</v>
      </c>
      <c r="Q104" s="166" cm="1">
        <f t="array" ref="Q104">IFERROR(_xlfn.IFS($H104="MW",0,$D104=$D$132,('DR_Contracted Energy'!Q102/'DR_Contracted Energy'!Q$130)*Q$132,'Reduced Energy Gen_UE'!$D104='Reduced Energy Gen_UE'!$D$133,('DR_Contracted Energy'!Q102/'DR_Contracted Energy'!Q$131)*Q$133),0)</f>
        <v>0</v>
      </c>
      <c r="R104" s="166" cm="1">
        <f t="array" ref="R104">IFERROR(_xlfn.IFS($H104="MW",0,$D104=$D$132,('DR_Contracted Energy'!R102/'DR_Contracted Energy'!R$130)*R$132,'Reduced Energy Gen_UE'!$D104='Reduced Energy Gen_UE'!$D$133,('DR_Contracted Energy'!R102/'DR_Contracted Energy'!R$131)*R$133),0)</f>
        <v>0</v>
      </c>
      <c r="S104" s="166" cm="1">
        <f t="array" ref="S104">IFERROR(_xlfn.IFS($H104="MW",0,$D104=$D$132,('DR_Contracted Energy'!S102/'DR_Contracted Energy'!S$130)*S$132,'Reduced Energy Gen_UE'!$D104='Reduced Energy Gen_UE'!$D$133,('DR_Contracted Energy'!S102/'DR_Contracted Energy'!S$131)*S$133),0)</f>
        <v>0</v>
      </c>
      <c r="T104" s="166" cm="1">
        <f t="array" ref="T104">IFERROR(_xlfn.IFS($H104="MW",0,$D104=$D$132,('DR_Contracted Energy'!T102/'DR_Contracted Energy'!T$130)*T$132,'Reduced Energy Gen_UE'!$D104='Reduced Energy Gen_UE'!$D$133,('DR_Contracted Energy'!T102/'DR_Contracted Energy'!T$131)*T$133),0)</f>
        <v>0</v>
      </c>
      <c r="U104" s="166" cm="1">
        <f t="array" ref="U104">IFERROR(_xlfn.IFS($H104="MW",0,$D104=$D$132,('DR_Contracted Energy'!U102/'DR_Contracted Energy'!U$130)*U$132,'Reduced Energy Gen_UE'!$D104='Reduced Energy Gen_UE'!$D$133,('DR_Contracted Energy'!U102/'DR_Contracted Energy'!U$131)*U$133),0)</f>
        <v>0</v>
      </c>
      <c r="V104" s="166" cm="1">
        <f t="array" ref="V104">IFERROR(_xlfn.IFS($H104="MW",0,$D104=$D$132,('DR_Contracted Energy'!V102/'DR_Contracted Energy'!V$130)*V$132,'Reduced Energy Gen_UE'!$D104='Reduced Energy Gen_UE'!$D$133,('DR_Contracted Energy'!V102/'DR_Contracted Energy'!V$131)*V$133),0)</f>
        <v>0</v>
      </c>
      <c r="W104" s="166" cm="1">
        <f t="array" ref="W104">IFERROR(_xlfn.IFS($H104="MW",0,$D104=$D$132,('DR_Contracted Energy'!W102/'DR_Contracted Energy'!W$130)*W$132,'Reduced Energy Gen_UE'!$D104='Reduced Energy Gen_UE'!$D$133,('DR_Contracted Energy'!W102/'DR_Contracted Energy'!W$131)*W$133),0)</f>
        <v>0</v>
      </c>
      <c r="X104" s="166" cm="1">
        <f t="array" ref="X104">IFERROR(_xlfn.IFS($H104="MW",0,$D104=$D$132,('DR_Contracted Energy'!X102/'DR_Contracted Energy'!X$130)*X$132,'Reduced Energy Gen_UE'!$D104='Reduced Energy Gen_UE'!$D$133,('DR_Contracted Energy'!X102/'DR_Contracted Energy'!X$131)*X$133),0)</f>
        <v>0</v>
      </c>
      <c r="Y104" s="166" cm="1">
        <f t="array" ref="Y104">IFERROR(_xlfn.IFS($H104="MW",0,$D104=$D$132,('DR_Contracted Energy'!Y102/'DR_Contracted Energy'!Y$130)*Y$132,'Reduced Energy Gen_UE'!$D104='Reduced Energy Gen_UE'!$D$133,('DR_Contracted Energy'!Y102/'DR_Contracted Energy'!Y$131)*Y$133),0)</f>
        <v>0</v>
      </c>
      <c r="Z104" s="166" cm="1">
        <f t="array" ref="Z104">IFERROR(_xlfn.IFS($H104="MW",0,$D104=$D$132,('DR_Contracted Energy'!Z102/'DR_Contracted Energy'!Z$130)*Z$132,'Reduced Energy Gen_UE'!$D104='Reduced Energy Gen_UE'!$D$133,('DR_Contracted Energy'!Z102/'DR_Contracted Energy'!Z$131)*Z$133),0)</f>
        <v>0</v>
      </c>
      <c r="AA104" s="166" cm="1">
        <f t="array" ref="AA104">IFERROR(_xlfn.IFS($H104="MW",0,$D104=$D$132,('DR_Contracted Energy'!AA102/'DR_Contracted Energy'!AA$130)*AA$132,'Reduced Energy Gen_UE'!$D104='Reduced Energy Gen_UE'!$D$133,('DR_Contracted Energy'!AA102/'DR_Contracted Energy'!AA$131)*AA$133),0)</f>
        <v>0</v>
      </c>
      <c r="AB104" s="166" cm="1">
        <f t="array" ref="AB104">IFERROR(_xlfn.IFS($H104="MW",0,$D104=$D$132,('DR_Contracted Energy'!AB102/'DR_Contracted Energy'!AB$130)*AB$132,'Reduced Energy Gen_UE'!$D104='Reduced Energy Gen_UE'!$D$133,('DR_Contracted Energy'!AB102/'DR_Contracted Energy'!AB$131)*AB$133),0)</f>
        <v>0</v>
      </c>
      <c r="AC104" s="166" cm="1">
        <f t="array" ref="AC104">IFERROR(_xlfn.IFS($H104="MW",0,$D104=$D$132,('DR_Contracted Energy'!AC102/'DR_Contracted Energy'!AC$130)*AC$132,'Reduced Energy Gen_UE'!$D104='Reduced Energy Gen_UE'!$D$133,('DR_Contracted Energy'!AC102/'DR_Contracted Energy'!AC$131)*AC$133),0)</f>
        <v>0</v>
      </c>
      <c r="AD104" s="166"/>
      <c r="AE104" s="16" t="str">
        <f t="shared" si="34"/>
        <v>FALSE</v>
      </c>
    </row>
    <row r="105" spans="3:31" ht="28.8" x14ac:dyDescent="0.3">
      <c r="C105" s="7">
        <f t="shared" ref="C105:G105" si="48">C104</f>
        <v>47</v>
      </c>
      <c r="D105" s="146" t="str">
        <f t="shared" si="48"/>
        <v>Distribution Utility 2 (DU2)</v>
      </c>
      <c r="E105" s="146">
        <f t="shared" si="48"/>
        <v>0</v>
      </c>
      <c r="F105" s="108">
        <f t="shared" si="48"/>
        <v>0</v>
      </c>
      <c r="G105">
        <f t="shared" si="48"/>
        <v>0</v>
      </c>
      <c r="H105" s="16" t="str">
        <f>'C. Details of Existing PSAs'!O100</f>
        <v>MWh</v>
      </c>
      <c r="I105" s="166" cm="1">
        <f t="array" ref="I105">IFERROR(_xlfn.IFS($H105="MW",0,$D105=$D$132,('DR_Contracted Energy'!I103/'DR_Contracted Energy'!I$130)*I$132,'Reduced Energy Gen_UE'!$D105='Reduced Energy Gen_UE'!$D$133,('DR_Contracted Energy'!I103/'DR_Contracted Energy'!I$131)*I$133),0)</f>
        <v>0</v>
      </c>
      <c r="J105" s="166" cm="1">
        <f t="array" ref="J105">IFERROR(_xlfn.IFS($H105="MW",0,$D105=$D$132,('DR_Contracted Energy'!J103/'DR_Contracted Energy'!J$130)*J$132,'Reduced Energy Gen_UE'!$D105='Reduced Energy Gen_UE'!$D$133,('DR_Contracted Energy'!J103/'DR_Contracted Energy'!J$131)*J$133),0)</f>
        <v>0</v>
      </c>
      <c r="K105" s="166" cm="1">
        <f t="array" ref="K105">IFERROR(_xlfn.IFS($H105="MW",0,$D105=$D$132,('DR_Contracted Energy'!K103/'DR_Contracted Energy'!K$130)*K$132,'Reduced Energy Gen_UE'!$D105='Reduced Energy Gen_UE'!$D$133,('DR_Contracted Energy'!K103/'DR_Contracted Energy'!K$131)*K$133),0)</f>
        <v>0</v>
      </c>
      <c r="L105" s="166" cm="1">
        <f t="array" ref="L105">IFERROR(_xlfn.IFS($H105="MW",0,$D105=$D$132,('DR_Contracted Energy'!L103/'DR_Contracted Energy'!L$130)*L$132,'Reduced Energy Gen_UE'!$D105='Reduced Energy Gen_UE'!$D$133,('DR_Contracted Energy'!L103/'DR_Contracted Energy'!L$131)*L$133),0)</f>
        <v>0</v>
      </c>
      <c r="M105" s="166" cm="1">
        <f t="array" ref="M105">IFERROR(_xlfn.IFS($H105="MW",0,$D105=$D$132,('DR_Contracted Energy'!M103/'DR_Contracted Energy'!M$130)*M$132,'Reduced Energy Gen_UE'!$D105='Reduced Energy Gen_UE'!$D$133,('DR_Contracted Energy'!M103/'DR_Contracted Energy'!M$131)*M$133),0)</f>
        <v>0</v>
      </c>
      <c r="N105" s="166" cm="1">
        <f t="array" ref="N105">IFERROR(_xlfn.IFS($H105="MW",0,$D105=$D$132,('DR_Contracted Energy'!N103/'DR_Contracted Energy'!N$130)*N$132,'Reduced Energy Gen_UE'!$D105='Reduced Energy Gen_UE'!$D$133,('DR_Contracted Energy'!N103/'DR_Contracted Energy'!N$131)*N$133),0)</f>
        <v>0</v>
      </c>
      <c r="O105" s="166" cm="1">
        <f t="array" ref="O105">IFERROR(_xlfn.IFS($H105="MW",0,$D105=$D$132,('DR_Contracted Energy'!O103/'DR_Contracted Energy'!O$130)*O$132,'Reduced Energy Gen_UE'!$D105='Reduced Energy Gen_UE'!$D$133,('DR_Contracted Energy'!O103/'DR_Contracted Energy'!O$131)*O$133),0)</f>
        <v>0</v>
      </c>
      <c r="P105" s="166" cm="1">
        <f t="array" ref="P105">IFERROR(_xlfn.IFS($H105="MW",0,$D105=$D$132,('DR_Contracted Energy'!P103/'DR_Contracted Energy'!P$130)*P$132,'Reduced Energy Gen_UE'!$D105='Reduced Energy Gen_UE'!$D$133,('DR_Contracted Energy'!P103/'DR_Contracted Energy'!P$131)*P$133),0)</f>
        <v>0</v>
      </c>
      <c r="Q105" s="166" cm="1">
        <f t="array" ref="Q105">IFERROR(_xlfn.IFS($H105="MW",0,$D105=$D$132,('DR_Contracted Energy'!Q103/'DR_Contracted Energy'!Q$130)*Q$132,'Reduced Energy Gen_UE'!$D105='Reduced Energy Gen_UE'!$D$133,('DR_Contracted Energy'!Q103/'DR_Contracted Energy'!Q$131)*Q$133),0)</f>
        <v>0</v>
      </c>
      <c r="R105" s="166" cm="1">
        <f t="array" ref="R105">IFERROR(_xlfn.IFS($H105="MW",0,$D105=$D$132,('DR_Contracted Energy'!R103/'DR_Contracted Energy'!R$130)*R$132,'Reduced Energy Gen_UE'!$D105='Reduced Energy Gen_UE'!$D$133,('DR_Contracted Energy'!R103/'DR_Contracted Energy'!R$131)*R$133),0)</f>
        <v>0</v>
      </c>
      <c r="S105" s="166" cm="1">
        <f t="array" ref="S105">IFERROR(_xlfn.IFS($H105="MW",0,$D105=$D$132,('DR_Contracted Energy'!S103/'DR_Contracted Energy'!S$130)*S$132,'Reduced Energy Gen_UE'!$D105='Reduced Energy Gen_UE'!$D$133,('DR_Contracted Energy'!S103/'DR_Contracted Energy'!S$131)*S$133),0)</f>
        <v>0</v>
      </c>
      <c r="T105" s="166" cm="1">
        <f t="array" ref="T105">IFERROR(_xlfn.IFS($H105="MW",0,$D105=$D$132,('DR_Contracted Energy'!T103/'DR_Contracted Energy'!T$130)*T$132,'Reduced Energy Gen_UE'!$D105='Reduced Energy Gen_UE'!$D$133,('DR_Contracted Energy'!T103/'DR_Contracted Energy'!T$131)*T$133),0)</f>
        <v>0</v>
      </c>
      <c r="U105" s="166" cm="1">
        <f t="array" ref="U105">IFERROR(_xlfn.IFS($H105="MW",0,$D105=$D$132,('DR_Contracted Energy'!U103/'DR_Contracted Energy'!U$130)*U$132,'Reduced Energy Gen_UE'!$D105='Reduced Energy Gen_UE'!$D$133,('DR_Contracted Energy'!U103/'DR_Contracted Energy'!U$131)*U$133),0)</f>
        <v>0</v>
      </c>
      <c r="V105" s="166" cm="1">
        <f t="array" ref="V105">IFERROR(_xlfn.IFS($H105="MW",0,$D105=$D$132,('DR_Contracted Energy'!V103/'DR_Contracted Energy'!V$130)*V$132,'Reduced Energy Gen_UE'!$D105='Reduced Energy Gen_UE'!$D$133,('DR_Contracted Energy'!V103/'DR_Contracted Energy'!V$131)*V$133),0)</f>
        <v>0</v>
      </c>
      <c r="W105" s="166" cm="1">
        <f t="array" ref="W105">IFERROR(_xlfn.IFS($H105="MW",0,$D105=$D$132,('DR_Contracted Energy'!W103/'DR_Contracted Energy'!W$130)*W$132,'Reduced Energy Gen_UE'!$D105='Reduced Energy Gen_UE'!$D$133,('DR_Contracted Energy'!W103/'DR_Contracted Energy'!W$131)*W$133),0)</f>
        <v>0</v>
      </c>
      <c r="X105" s="166" cm="1">
        <f t="array" ref="X105">IFERROR(_xlfn.IFS($H105="MW",0,$D105=$D$132,('DR_Contracted Energy'!X103/'DR_Contracted Energy'!X$130)*X$132,'Reduced Energy Gen_UE'!$D105='Reduced Energy Gen_UE'!$D$133,('DR_Contracted Energy'!X103/'DR_Contracted Energy'!X$131)*X$133),0)</f>
        <v>0</v>
      </c>
      <c r="Y105" s="166" cm="1">
        <f t="array" ref="Y105">IFERROR(_xlfn.IFS($H105="MW",0,$D105=$D$132,('DR_Contracted Energy'!Y103/'DR_Contracted Energy'!Y$130)*Y$132,'Reduced Energy Gen_UE'!$D105='Reduced Energy Gen_UE'!$D$133,('DR_Contracted Energy'!Y103/'DR_Contracted Energy'!Y$131)*Y$133),0)</f>
        <v>0</v>
      </c>
      <c r="Z105" s="166" cm="1">
        <f t="array" ref="Z105">IFERROR(_xlfn.IFS($H105="MW",0,$D105=$D$132,('DR_Contracted Energy'!Z103/'DR_Contracted Energy'!Z$130)*Z$132,'Reduced Energy Gen_UE'!$D105='Reduced Energy Gen_UE'!$D$133,('DR_Contracted Energy'!Z103/'DR_Contracted Energy'!Z$131)*Z$133),0)</f>
        <v>0</v>
      </c>
      <c r="AA105" s="166" cm="1">
        <f t="array" ref="AA105">IFERROR(_xlfn.IFS($H105="MW",0,$D105=$D$132,('DR_Contracted Energy'!AA103/'DR_Contracted Energy'!AA$130)*AA$132,'Reduced Energy Gen_UE'!$D105='Reduced Energy Gen_UE'!$D$133,('DR_Contracted Energy'!AA103/'DR_Contracted Energy'!AA$131)*AA$133),0)</f>
        <v>0</v>
      </c>
      <c r="AB105" s="166" cm="1">
        <f t="array" ref="AB105">IFERROR(_xlfn.IFS($H105="MW",0,$D105=$D$132,('DR_Contracted Energy'!AB103/'DR_Contracted Energy'!AB$130)*AB$132,'Reduced Energy Gen_UE'!$D105='Reduced Energy Gen_UE'!$D$133,('DR_Contracted Energy'!AB103/'DR_Contracted Energy'!AB$131)*AB$133),0)</f>
        <v>0</v>
      </c>
      <c r="AC105" s="166" cm="1">
        <f t="array" ref="AC105">IFERROR(_xlfn.IFS($H105="MW",0,$D105=$D$132,('DR_Contracted Energy'!AC103/'DR_Contracted Energy'!AC$130)*AC$132,'Reduced Energy Gen_UE'!$D105='Reduced Energy Gen_UE'!$D$133,('DR_Contracted Energy'!AC103/'DR_Contracted Energy'!AC$131)*AC$133),0)</f>
        <v>0</v>
      </c>
      <c r="AD105" s="166"/>
      <c r="AE105" s="16" t="str">
        <f t="shared" si="34"/>
        <v>FALSE</v>
      </c>
    </row>
    <row r="106" spans="3:31" ht="28.8" x14ac:dyDescent="0.3">
      <c r="C106" s="7">
        <f>'C. Details of Existing PSAs'!C101</f>
        <v>48</v>
      </c>
      <c r="D106" s="146" t="str">
        <f>'C. Details of Existing PSAs'!D101</f>
        <v>Distribution Utility 2 (DU2)</v>
      </c>
      <c r="E106" s="146">
        <f>'C. Details of Existing PSAs'!E101</f>
        <v>0</v>
      </c>
      <c r="F106" s="108">
        <f>'C. Details of Existing PSAs'!F101</f>
        <v>0</v>
      </c>
      <c r="G106">
        <f>'C. Details of Existing PSAs'!G101</f>
        <v>0</v>
      </c>
      <c r="H106" s="16" t="str">
        <f>'C. Details of Existing PSAs'!O101</f>
        <v>MW</v>
      </c>
      <c r="I106" s="166" cm="1">
        <f t="array" ref="I106">IFERROR(_xlfn.IFS($H106="MW",0,$D106=$D$132,('DR_Contracted Energy'!I104/'DR_Contracted Energy'!I$130)*I$132,'Reduced Energy Gen_UE'!$D106='Reduced Energy Gen_UE'!$D$133,('DR_Contracted Energy'!I104/'DR_Contracted Energy'!I$131)*I$133),0)</f>
        <v>0</v>
      </c>
      <c r="J106" s="166" cm="1">
        <f t="array" ref="J106">IFERROR(_xlfn.IFS($H106="MW",0,$D106=$D$132,('DR_Contracted Energy'!J104/'DR_Contracted Energy'!J$130)*J$132,'Reduced Energy Gen_UE'!$D106='Reduced Energy Gen_UE'!$D$133,('DR_Contracted Energy'!J104/'DR_Contracted Energy'!J$131)*J$133),0)</f>
        <v>0</v>
      </c>
      <c r="K106" s="166" cm="1">
        <f t="array" ref="K106">IFERROR(_xlfn.IFS($H106="MW",0,$D106=$D$132,('DR_Contracted Energy'!K104/'DR_Contracted Energy'!K$130)*K$132,'Reduced Energy Gen_UE'!$D106='Reduced Energy Gen_UE'!$D$133,('DR_Contracted Energy'!K104/'DR_Contracted Energy'!K$131)*K$133),0)</f>
        <v>0</v>
      </c>
      <c r="L106" s="166" cm="1">
        <f t="array" ref="L106">IFERROR(_xlfn.IFS($H106="MW",0,$D106=$D$132,('DR_Contracted Energy'!L104/'DR_Contracted Energy'!L$130)*L$132,'Reduced Energy Gen_UE'!$D106='Reduced Energy Gen_UE'!$D$133,('DR_Contracted Energy'!L104/'DR_Contracted Energy'!L$131)*L$133),0)</f>
        <v>0</v>
      </c>
      <c r="M106" s="166" cm="1">
        <f t="array" ref="M106">IFERROR(_xlfn.IFS($H106="MW",0,$D106=$D$132,('DR_Contracted Energy'!M104/'DR_Contracted Energy'!M$130)*M$132,'Reduced Energy Gen_UE'!$D106='Reduced Energy Gen_UE'!$D$133,('DR_Contracted Energy'!M104/'DR_Contracted Energy'!M$131)*M$133),0)</f>
        <v>0</v>
      </c>
      <c r="N106" s="166" cm="1">
        <f t="array" ref="N106">IFERROR(_xlfn.IFS($H106="MW",0,$D106=$D$132,('DR_Contracted Energy'!N104/'DR_Contracted Energy'!N$130)*N$132,'Reduced Energy Gen_UE'!$D106='Reduced Energy Gen_UE'!$D$133,('DR_Contracted Energy'!N104/'DR_Contracted Energy'!N$131)*N$133),0)</f>
        <v>0</v>
      </c>
      <c r="O106" s="166" cm="1">
        <f t="array" ref="O106">IFERROR(_xlfn.IFS($H106="MW",0,$D106=$D$132,('DR_Contracted Energy'!O104/'DR_Contracted Energy'!O$130)*O$132,'Reduced Energy Gen_UE'!$D106='Reduced Energy Gen_UE'!$D$133,('DR_Contracted Energy'!O104/'DR_Contracted Energy'!O$131)*O$133),0)</f>
        <v>0</v>
      </c>
      <c r="P106" s="166" cm="1">
        <f t="array" ref="P106">IFERROR(_xlfn.IFS($H106="MW",0,$D106=$D$132,('DR_Contracted Energy'!P104/'DR_Contracted Energy'!P$130)*P$132,'Reduced Energy Gen_UE'!$D106='Reduced Energy Gen_UE'!$D$133,('DR_Contracted Energy'!P104/'DR_Contracted Energy'!P$131)*P$133),0)</f>
        <v>0</v>
      </c>
      <c r="Q106" s="166" cm="1">
        <f t="array" ref="Q106">IFERROR(_xlfn.IFS($H106="MW",0,$D106=$D$132,('DR_Contracted Energy'!Q104/'DR_Contracted Energy'!Q$130)*Q$132,'Reduced Energy Gen_UE'!$D106='Reduced Energy Gen_UE'!$D$133,('DR_Contracted Energy'!Q104/'DR_Contracted Energy'!Q$131)*Q$133),0)</f>
        <v>0</v>
      </c>
      <c r="R106" s="166" cm="1">
        <f t="array" ref="R106">IFERROR(_xlfn.IFS($H106="MW",0,$D106=$D$132,('DR_Contracted Energy'!R104/'DR_Contracted Energy'!R$130)*R$132,'Reduced Energy Gen_UE'!$D106='Reduced Energy Gen_UE'!$D$133,('DR_Contracted Energy'!R104/'DR_Contracted Energy'!R$131)*R$133),0)</f>
        <v>0</v>
      </c>
      <c r="S106" s="166" cm="1">
        <f t="array" ref="S106">IFERROR(_xlfn.IFS($H106="MW",0,$D106=$D$132,('DR_Contracted Energy'!S104/'DR_Contracted Energy'!S$130)*S$132,'Reduced Energy Gen_UE'!$D106='Reduced Energy Gen_UE'!$D$133,('DR_Contracted Energy'!S104/'DR_Contracted Energy'!S$131)*S$133),0)</f>
        <v>0</v>
      </c>
      <c r="T106" s="166" cm="1">
        <f t="array" ref="T106">IFERROR(_xlfn.IFS($H106="MW",0,$D106=$D$132,('DR_Contracted Energy'!T104/'DR_Contracted Energy'!T$130)*T$132,'Reduced Energy Gen_UE'!$D106='Reduced Energy Gen_UE'!$D$133,('DR_Contracted Energy'!T104/'DR_Contracted Energy'!T$131)*T$133),0)</f>
        <v>0</v>
      </c>
      <c r="U106" s="166" cm="1">
        <f t="array" ref="U106">IFERROR(_xlfn.IFS($H106="MW",0,$D106=$D$132,('DR_Contracted Energy'!U104/'DR_Contracted Energy'!U$130)*U$132,'Reduced Energy Gen_UE'!$D106='Reduced Energy Gen_UE'!$D$133,('DR_Contracted Energy'!U104/'DR_Contracted Energy'!U$131)*U$133),0)</f>
        <v>0</v>
      </c>
      <c r="V106" s="166" cm="1">
        <f t="array" ref="V106">IFERROR(_xlfn.IFS($H106="MW",0,$D106=$D$132,('DR_Contracted Energy'!V104/'DR_Contracted Energy'!V$130)*V$132,'Reduced Energy Gen_UE'!$D106='Reduced Energy Gen_UE'!$D$133,('DR_Contracted Energy'!V104/'DR_Contracted Energy'!V$131)*V$133),0)</f>
        <v>0</v>
      </c>
      <c r="W106" s="166" cm="1">
        <f t="array" ref="W106">IFERROR(_xlfn.IFS($H106="MW",0,$D106=$D$132,('DR_Contracted Energy'!W104/'DR_Contracted Energy'!W$130)*W$132,'Reduced Energy Gen_UE'!$D106='Reduced Energy Gen_UE'!$D$133,('DR_Contracted Energy'!W104/'DR_Contracted Energy'!W$131)*W$133),0)</f>
        <v>0</v>
      </c>
      <c r="X106" s="166" cm="1">
        <f t="array" ref="X106">IFERROR(_xlfn.IFS($H106="MW",0,$D106=$D$132,('DR_Contracted Energy'!X104/'DR_Contracted Energy'!X$130)*X$132,'Reduced Energy Gen_UE'!$D106='Reduced Energy Gen_UE'!$D$133,('DR_Contracted Energy'!X104/'DR_Contracted Energy'!X$131)*X$133),0)</f>
        <v>0</v>
      </c>
      <c r="Y106" s="166" cm="1">
        <f t="array" ref="Y106">IFERROR(_xlfn.IFS($H106="MW",0,$D106=$D$132,('DR_Contracted Energy'!Y104/'DR_Contracted Energy'!Y$130)*Y$132,'Reduced Energy Gen_UE'!$D106='Reduced Energy Gen_UE'!$D$133,('DR_Contracted Energy'!Y104/'DR_Contracted Energy'!Y$131)*Y$133),0)</f>
        <v>0</v>
      </c>
      <c r="Z106" s="166" cm="1">
        <f t="array" ref="Z106">IFERROR(_xlfn.IFS($H106="MW",0,$D106=$D$132,('DR_Contracted Energy'!Z104/'DR_Contracted Energy'!Z$130)*Z$132,'Reduced Energy Gen_UE'!$D106='Reduced Energy Gen_UE'!$D$133,('DR_Contracted Energy'!Z104/'DR_Contracted Energy'!Z$131)*Z$133),0)</f>
        <v>0</v>
      </c>
      <c r="AA106" s="166" cm="1">
        <f t="array" ref="AA106">IFERROR(_xlfn.IFS($H106="MW",0,$D106=$D$132,('DR_Contracted Energy'!AA104/'DR_Contracted Energy'!AA$130)*AA$132,'Reduced Energy Gen_UE'!$D106='Reduced Energy Gen_UE'!$D$133,('DR_Contracted Energy'!AA104/'DR_Contracted Energy'!AA$131)*AA$133),0)</f>
        <v>0</v>
      </c>
      <c r="AB106" s="166" cm="1">
        <f t="array" ref="AB106">IFERROR(_xlfn.IFS($H106="MW",0,$D106=$D$132,('DR_Contracted Energy'!AB104/'DR_Contracted Energy'!AB$130)*AB$132,'Reduced Energy Gen_UE'!$D106='Reduced Energy Gen_UE'!$D$133,('DR_Contracted Energy'!AB104/'DR_Contracted Energy'!AB$131)*AB$133),0)</f>
        <v>0</v>
      </c>
      <c r="AC106" s="166" cm="1">
        <f t="array" ref="AC106">IFERROR(_xlfn.IFS($H106="MW",0,$D106=$D$132,('DR_Contracted Energy'!AC104/'DR_Contracted Energy'!AC$130)*AC$132,'Reduced Energy Gen_UE'!$D106='Reduced Energy Gen_UE'!$D$133,('DR_Contracted Energy'!AC104/'DR_Contracted Energy'!AC$131)*AC$133),0)</f>
        <v>0</v>
      </c>
      <c r="AD106" s="166"/>
      <c r="AE106" s="16" t="str">
        <f t="shared" si="34"/>
        <v>FALSE</v>
      </c>
    </row>
    <row r="107" spans="3:31" ht="28.8" x14ac:dyDescent="0.3">
      <c r="C107" s="7">
        <f t="shared" ref="C107:G107" si="49">C106</f>
        <v>48</v>
      </c>
      <c r="D107" s="146" t="str">
        <f t="shared" si="49"/>
        <v>Distribution Utility 2 (DU2)</v>
      </c>
      <c r="E107" s="146">
        <f t="shared" si="49"/>
        <v>0</v>
      </c>
      <c r="F107" s="108">
        <f t="shared" si="49"/>
        <v>0</v>
      </c>
      <c r="G107">
        <f t="shared" si="49"/>
        <v>0</v>
      </c>
      <c r="H107" s="16" t="str">
        <f>'C. Details of Existing PSAs'!O102</f>
        <v>MWh</v>
      </c>
      <c r="I107" s="166" cm="1">
        <f t="array" ref="I107">IFERROR(_xlfn.IFS($H107="MW",0,$D107=$D$132,('DR_Contracted Energy'!I105/'DR_Contracted Energy'!I$130)*I$132,'Reduced Energy Gen_UE'!$D107='Reduced Energy Gen_UE'!$D$133,('DR_Contracted Energy'!I105/'DR_Contracted Energy'!I$131)*I$133),0)</f>
        <v>0</v>
      </c>
      <c r="J107" s="166" cm="1">
        <f t="array" ref="J107">IFERROR(_xlfn.IFS($H107="MW",0,$D107=$D$132,('DR_Contracted Energy'!J105/'DR_Contracted Energy'!J$130)*J$132,'Reduced Energy Gen_UE'!$D107='Reduced Energy Gen_UE'!$D$133,('DR_Contracted Energy'!J105/'DR_Contracted Energy'!J$131)*J$133),0)</f>
        <v>0</v>
      </c>
      <c r="K107" s="166" cm="1">
        <f t="array" ref="K107">IFERROR(_xlfn.IFS($H107="MW",0,$D107=$D$132,('DR_Contracted Energy'!K105/'DR_Contracted Energy'!K$130)*K$132,'Reduced Energy Gen_UE'!$D107='Reduced Energy Gen_UE'!$D$133,('DR_Contracted Energy'!K105/'DR_Contracted Energy'!K$131)*K$133),0)</f>
        <v>0</v>
      </c>
      <c r="L107" s="166" cm="1">
        <f t="array" ref="L107">IFERROR(_xlfn.IFS($H107="MW",0,$D107=$D$132,('DR_Contracted Energy'!L105/'DR_Contracted Energy'!L$130)*L$132,'Reduced Energy Gen_UE'!$D107='Reduced Energy Gen_UE'!$D$133,('DR_Contracted Energy'!L105/'DR_Contracted Energy'!L$131)*L$133),0)</f>
        <v>0</v>
      </c>
      <c r="M107" s="166" cm="1">
        <f t="array" ref="M107">IFERROR(_xlfn.IFS($H107="MW",0,$D107=$D$132,('DR_Contracted Energy'!M105/'DR_Contracted Energy'!M$130)*M$132,'Reduced Energy Gen_UE'!$D107='Reduced Energy Gen_UE'!$D$133,('DR_Contracted Energy'!M105/'DR_Contracted Energy'!M$131)*M$133),0)</f>
        <v>0</v>
      </c>
      <c r="N107" s="166" cm="1">
        <f t="array" ref="N107">IFERROR(_xlfn.IFS($H107="MW",0,$D107=$D$132,('DR_Contracted Energy'!N105/'DR_Contracted Energy'!N$130)*N$132,'Reduced Energy Gen_UE'!$D107='Reduced Energy Gen_UE'!$D$133,('DR_Contracted Energy'!N105/'DR_Contracted Energy'!N$131)*N$133),0)</f>
        <v>0</v>
      </c>
      <c r="O107" s="166" cm="1">
        <f t="array" ref="O107">IFERROR(_xlfn.IFS($H107="MW",0,$D107=$D$132,('DR_Contracted Energy'!O105/'DR_Contracted Energy'!O$130)*O$132,'Reduced Energy Gen_UE'!$D107='Reduced Energy Gen_UE'!$D$133,('DR_Contracted Energy'!O105/'DR_Contracted Energy'!O$131)*O$133),0)</f>
        <v>0</v>
      </c>
      <c r="P107" s="166" cm="1">
        <f t="array" ref="P107">IFERROR(_xlfn.IFS($H107="MW",0,$D107=$D$132,('DR_Contracted Energy'!P105/'DR_Contracted Energy'!P$130)*P$132,'Reduced Energy Gen_UE'!$D107='Reduced Energy Gen_UE'!$D$133,('DR_Contracted Energy'!P105/'DR_Contracted Energy'!P$131)*P$133),0)</f>
        <v>0</v>
      </c>
      <c r="Q107" s="166" cm="1">
        <f t="array" ref="Q107">IFERROR(_xlfn.IFS($H107="MW",0,$D107=$D$132,('DR_Contracted Energy'!Q105/'DR_Contracted Energy'!Q$130)*Q$132,'Reduced Energy Gen_UE'!$D107='Reduced Energy Gen_UE'!$D$133,('DR_Contracted Energy'!Q105/'DR_Contracted Energy'!Q$131)*Q$133),0)</f>
        <v>0</v>
      </c>
      <c r="R107" s="166" cm="1">
        <f t="array" ref="R107">IFERROR(_xlfn.IFS($H107="MW",0,$D107=$D$132,('DR_Contracted Energy'!R105/'DR_Contracted Energy'!R$130)*R$132,'Reduced Energy Gen_UE'!$D107='Reduced Energy Gen_UE'!$D$133,('DR_Contracted Energy'!R105/'DR_Contracted Energy'!R$131)*R$133),0)</f>
        <v>0</v>
      </c>
      <c r="S107" s="166" cm="1">
        <f t="array" ref="S107">IFERROR(_xlfn.IFS($H107="MW",0,$D107=$D$132,('DR_Contracted Energy'!S105/'DR_Contracted Energy'!S$130)*S$132,'Reduced Energy Gen_UE'!$D107='Reduced Energy Gen_UE'!$D$133,('DR_Contracted Energy'!S105/'DR_Contracted Energy'!S$131)*S$133),0)</f>
        <v>0</v>
      </c>
      <c r="T107" s="166" cm="1">
        <f t="array" ref="T107">IFERROR(_xlfn.IFS($H107="MW",0,$D107=$D$132,('DR_Contracted Energy'!T105/'DR_Contracted Energy'!T$130)*T$132,'Reduced Energy Gen_UE'!$D107='Reduced Energy Gen_UE'!$D$133,('DR_Contracted Energy'!T105/'DR_Contracted Energy'!T$131)*T$133),0)</f>
        <v>0</v>
      </c>
      <c r="U107" s="166" cm="1">
        <f t="array" ref="U107">IFERROR(_xlfn.IFS($H107="MW",0,$D107=$D$132,('DR_Contracted Energy'!U105/'DR_Contracted Energy'!U$130)*U$132,'Reduced Energy Gen_UE'!$D107='Reduced Energy Gen_UE'!$D$133,('DR_Contracted Energy'!U105/'DR_Contracted Energy'!U$131)*U$133),0)</f>
        <v>0</v>
      </c>
      <c r="V107" s="166" cm="1">
        <f t="array" ref="V107">IFERROR(_xlfn.IFS($H107="MW",0,$D107=$D$132,('DR_Contracted Energy'!V105/'DR_Contracted Energy'!V$130)*V$132,'Reduced Energy Gen_UE'!$D107='Reduced Energy Gen_UE'!$D$133,('DR_Contracted Energy'!V105/'DR_Contracted Energy'!V$131)*V$133),0)</f>
        <v>0</v>
      </c>
      <c r="W107" s="166" cm="1">
        <f t="array" ref="W107">IFERROR(_xlfn.IFS($H107="MW",0,$D107=$D$132,('DR_Contracted Energy'!W105/'DR_Contracted Energy'!W$130)*W$132,'Reduced Energy Gen_UE'!$D107='Reduced Energy Gen_UE'!$D$133,('DR_Contracted Energy'!W105/'DR_Contracted Energy'!W$131)*W$133),0)</f>
        <v>0</v>
      </c>
      <c r="X107" s="166" cm="1">
        <f t="array" ref="X107">IFERROR(_xlfn.IFS($H107="MW",0,$D107=$D$132,('DR_Contracted Energy'!X105/'DR_Contracted Energy'!X$130)*X$132,'Reduced Energy Gen_UE'!$D107='Reduced Energy Gen_UE'!$D$133,('DR_Contracted Energy'!X105/'DR_Contracted Energy'!X$131)*X$133),0)</f>
        <v>0</v>
      </c>
      <c r="Y107" s="166" cm="1">
        <f t="array" ref="Y107">IFERROR(_xlfn.IFS($H107="MW",0,$D107=$D$132,('DR_Contracted Energy'!Y105/'DR_Contracted Energy'!Y$130)*Y$132,'Reduced Energy Gen_UE'!$D107='Reduced Energy Gen_UE'!$D$133,('DR_Contracted Energy'!Y105/'DR_Contracted Energy'!Y$131)*Y$133),0)</f>
        <v>0</v>
      </c>
      <c r="Z107" s="166" cm="1">
        <f t="array" ref="Z107">IFERROR(_xlfn.IFS($H107="MW",0,$D107=$D$132,('DR_Contracted Energy'!Z105/'DR_Contracted Energy'!Z$130)*Z$132,'Reduced Energy Gen_UE'!$D107='Reduced Energy Gen_UE'!$D$133,('DR_Contracted Energy'!Z105/'DR_Contracted Energy'!Z$131)*Z$133),0)</f>
        <v>0</v>
      </c>
      <c r="AA107" s="166" cm="1">
        <f t="array" ref="AA107">IFERROR(_xlfn.IFS($H107="MW",0,$D107=$D$132,('DR_Contracted Energy'!AA105/'DR_Contracted Energy'!AA$130)*AA$132,'Reduced Energy Gen_UE'!$D107='Reduced Energy Gen_UE'!$D$133,('DR_Contracted Energy'!AA105/'DR_Contracted Energy'!AA$131)*AA$133),0)</f>
        <v>0</v>
      </c>
      <c r="AB107" s="166" cm="1">
        <f t="array" ref="AB107">IFERROR(_xlfn.IFS($H107="MW",0,$D107=$D$132,('DR_Contracted Energy'!AB105/'DR_Contracted Energy'!AB$130)*AB$132,'Reduced Energy Gen_UE'!$D107='Reduced Energy Gen_UE'!$D$133,('DR_Contracted Energy'!AB105/'DR_Contracted Energy'!AB$131)*AB$133),0)</f>
        <v>0</v>
      </c>
      <c r="AC107" s="166" cm="1">
        <f t="array" ref="AC107">IFERROR(_xlfn.IFS($H107="MW",0,$D107=$D$132,('DR_Contracted Energy'!AC105/'DR_Contracted Energy'!AC$130)*AC$132,'Reduced Energy Gen_UE'!$D107='Reduced Energy Gen_UE'!$D$133,('DR_Contracted Energy'!AC105/'DR_Contracted Energy'!AC$131)*AC$133),0)</f>
        <v>0</v>
      </c>
      <c r="AD107" s="166"/>
      <c r="AE107" s="16" t="str">
        <f t="shared" si="34"/>
        <v>FALSE</v>
      </c>
    </row>
    <row r="108" spans="3:31" ht="28.8" x14ac:dyDescent="0.3">
      <c r="C108" s="7">
        <f>'C. Details of Existing PSAs'!C103</f>
        <v>49</v>
      </c>
      <c r="D108" s="146" t="str">
        <f>'C. Details of Existing PSAs'!D103</f>
        <v>Distribution Utility 2 (DU2)</v>
      </c>
      <c r="E108" s="146">
        <f>'C. Details of Existing PSAs'!E103</f>
        <v>0</v>
      </c>
      <c r="F108" s="108">
        <f>'C. Details of Existing PSAs'!F103</f>
        <v>0</v>
      </c>
      <c r="G108">
        <f>'C. Details of Existing PSAs'!G103</f>
        <v>0</v>
      </c>
      <c r="H108" s="16" t="str">
        <f>'C. Details of Existing PSAs'!O103</f>
        <v>MW</v>
      </c>
      <c r="I108" s="166" cm="1">
        <f t="array" ref="I108">IFERROR(_xlfn.IFS($H108="MW",0,$D108=$D$132,('DR_Contracted Energy'!I106/'DR_Contracted Energy'!I$130)*I$132,'Reduced Energy Gen_UE'!$D108='Reduced Energy Gen_UE'!$D$133,('DR_Contracted Energy'!I106/'DR_Contracted Energy'!I$131)*I$133),0)</f>
        <v>0</v>
      </c>
      <c r="J108" s="166" cm="1">
        <f t="array" ref="J108">IFERROR(_xlfn.IFS($H108="MW",0,$D108=$D$132,('DR_Contracted Energy'!J106/'DR_Contracted Energy'!J$130)*J$132,'Reduced Energy Gen_UE'!$D108='Reduced Energy Gen_UE'!$D$133,('DR_Contracted Energy'!J106/'DR_Contracted Energy'!J$131)*J$133),0)</f>
        <v>0</v>
      </c>
      <c r="K108" s="166" cm="1">
        <f t="array" ref="K108">IFERROR(_xlfn.IFS($H108="MW",0,$D108=$D$132,('DR_Contracted Energy'!K106/'DR_Contracted Energy'!K$130)*K$132,'Reduced Energy Gen_UE'!$D108='Reduced Energy Gen_UE'!$D$133,('DR_Contracted Energy'!K106/'DR_Contracted Energy'!K$131)*K$133),0)</f>
        <v>0</v>
      </c>
      <c r="L108" s="166" cm="1">
        <f t="array" ref="L108">IFERROR(_xlfn.IFS($H108="MW",0,$D108=$D$132,('DR_Contracted Energy'!L106/'DR_Contracted Energy'!L$130)*L$132,'Reduced Energy Gen_UE'!$D108='Reduced Energy Gen_UE'!$D$133,('DR_Contracted Energy'!L106/'DR_Contracted Energy'!L$131)*L$133),0)</f>
        <v>0</v>
      </c>
      <c r="M108" s="166" cm="1">
        <f t="array" ref="M108">IFERROR(_xlfn.IFS($H108="MW",0,$D108=$D$132,('DR_Contracted Energy'!M106/'DR_Contracted Energy'!M$130)*M$132,'Reduced Energy Gen_UE'!$D108='Reduced Energy Gen_UE'!$D$133,('DR_Contracted Energy'!M106/'DR_Contracted Energy'!M$131)*M$133),0)</f>
        <v>0</v>
      </c>
      <c r="N108" s="166" cm="1">
        <f t="array" ref="N108">IFERROR(_xlfn.IFS($H108="MW",0,$D108=$D$132,('DR_Contracted Energy'!N106/'DR_Contracted Energy'!N$130)*N$132,'Reduced Energy Gen_UE'!$D108='Reduced Energy Gen_UE'!$D$133,('DR_Contracted Energy'!N106/'DR_Contracted Energy'!N$131)*N$133),0)</f>
        <v>0</v>
      </c>
      <c r="O108" s="166" cm="1">
        <f t="array" ref="O108">IFERROR(_xlfn.IFS($H108="MW",0,$D108=$D$132,('DR_Contracted Energy'!O106/'DR_Contracted Energy'!O$130)*O$132,'Reduced Energy Gen_UE'!$D108='Reduced Energy Gen_UE'!$D$133,('DR_Contracted Energy'!O106/'DR_Contracted Energy'!O$131)*O$133),0)</f>
        <v>0</v>
      </c>
      <c r="P108" s="166" cm="1">
        <f t="array" ref="P108">IFERROR(_xlfn.IFS($H108="MW",0,$D108=$D$132,('DR_Contracted Energy'!P106/'DR_Contracted Energy'!P$130)*P$132,'Reduced Energy Gen_UE'!$D108='Reduced Energy Gen_UE'!$D$133,('DR_Contracted Energy'!P106/'DR_Contracted Energy'!P$131)*P$133),0)</f>
        <v>0</v>
      </c>
      <c r="Q108" s="166" cm="1">
        <f t="array" ref="Q108">IFERROR(_xlfn.IFS($H108="MW",0,$D108=$D$132,('DR_Contracted Energy'!Q106/'DR_Contracted Energy'!Q$130)*Q$132,'Reduced Energy Gen_UE'!$D108='Reduced Energy Gen_UE'!$D$133,('DR_Contracted Energy'!Q106/'DR_Contracted Energy'!Q$131)*Q$133),0)</f>
        <v>0</v>
      </c>
      <c r="R108" s="166" cm="1">
        <f t="array" ref="R108">IFERROR(_xlfn.IFS($H108="MW",0,$D108=$D$132,('DR_Contracted Energy'!R106/'DR_Contracted Energy'!R$130)*R$132,'Reduced Energy Gen_UE'!$D108='Reduced Energy Gen_UE'!$D$133,('DR_Contracted Energy'!R106/'DR_Contracted Energy'!R$131)*R$133),0)</f>
        <v>0</v>
      </c>
      <c r="S108" s="166" cm="1">
        <f t="array" ref="S108">IFERROR(_xlfn.IFS($H108="MW",0,$D108=$D$132,('DR_Contracted Energy'!S106/'DR_Contracted Energy'!S$130)*S$132,'Reduced Energy Gen_UE'!$D108='Reduced Energy Gen_UE'!$D$133,('DR_Contracted Energy'!S106/'DR_Contracted Energy'!S$131)*S$133),0)</f>
        <v>0</v>
      </c>
      <c r="T108" s="166" cm="1">
        <f t="array" ref="T108">IFERROR(_xlfn.IFS($H108="MW",0,$D108=$D$132,('DR_Contracted Energy'!T106/'DR_Contracted Energy'!T$130)*T$132,'Reduced Energy Gen_UE'!$D108='Reduced Energy Gen_UE'!$D$133,('DR_Contracted Energy'!T106/'DR_Contracted Energy'!T$131)*T$133),0)</f>
        <v>0</v>
      </c>
      <c r="U108" s="166" cm="1">
        <f t="array" ref="U108">IFERROR(_xlfn.IFS($H108="MW",0,$D108=$D$132,('DR_Contracted Energy'!U106/'DR_Contracted Energy'!U$130)*U$132,'Reduced Energy Gen_UE'!$D108='Reduced Energy Gen_UE'!$D$133,('DR_Contracted Energy'!U106/'DR_Contracted Energy'!U$131)*U$133),0)</f>
        <v>0</v>
      </c>
      <c r="V108" s="166" cm="1">
        <f t="array" ref="V108">IFERROR(_xlfn.IFS($H108="MW",0,$D108=$D$132,('DR_Contracted Energy'!V106/'DR_Contracted Energy'!V$130)*V$132,'Reduced Energy Gen_UE'!$D108='Reduced Energy Gen_UE'!$D$133,('DR_Contracted Energy'!V106/'DR_Contracted Energy'!V$131)*V$133),0)</f>
        <v>0</v>
      </c>
      <c r="W108" s="166" cm="1">
        <f t="array" ref="W108">IFERROR(_xlfn.IFS($H108="MW",0,$D108=$D$132,('DR_Contracted Energy'!W106/'DR_Contracted Energy'!W$130)*W$132,'Reduced Energy Gen_UE'!$D108='Reduced Energy Gen_UE'!$D$133,('DR_Contracted Energy'!W106/'DR_Contracted Energy'!W$131)*W$133),0)</f>
        <v>0</v>
      </c>
      <c r="X108" s="166" cm="1">
        <f t="array" ref="X108">IFERROR(_xlfn.IFS($H108="MW",0,$D108=$D$132,('DR_Contracted Energy'!X106/'DR_Contracted Energy'!X$130)*X$132,'Reduced Energy Gen_UE'!$D108='Reduced Energy Gen_UE'!$D$133,('DR_Contracted Energy'!X106/'DR_Contracted Energy'!X$131)*X$133),0)</f>
        <v>0</v>
      </c>
      <c r="Y108" s="166" cm="1">
        <f t="array" ref="Y108">IFERROR(_xlfn.IFS($H108="MW",0,$D108=$D$132,('DR_Contracted Energy'!Y106/'DR_Contracted Energy'!Y$130)*Y$132,'Reduced Energy Gen_UE'!$D108='Reduced Energy Gen_UE'!$D$133,('DR_Contracted Energy'!Y106/'DR_Contracted Energy'!Y$131)*Y$133),0)</f>
        <v>0</v>
      </c>
      <c r="Z108" s="166" cm="1">
        <f t="array" ref="Z108">IFERROR(_xlfn.IFS($H108="MW",0,$D108=$D$132,('DR_Contracted Energy'!Z106/'DR_Contracted Energy'!Z$130)*Z$132,'Reduced Energy Gen_UE'!$D108='Reduced Energy Gen_UE'!$D$133,('DR_Contracted Energy'!Z106/'DR_Contracted Energy'!Z$131)*Z$133),0)</f>
        <v>0</v>
      </c>
      <c r="AA108" s="166" cm="1">
        <f t="array" ref="AA108">IFERROR(_xlfn.IFS($H108="MW",0,$D108=$D$132,('DR_Contracted Energy'!AA106/'DR_Contracted Energy'!AA$130)*AA$132,'Reduced Energy Gen_UE'!$D108='Reduced Energy Gen_UE'!$D$133,('DR_Contracted Energy'!AA106/'DR_Contracted Energy'!AA$131)*AA$133),0)</f>
        <v>0</v>
      </c>
      <c r="AB108" s="166" cm="1">
        <f t="array" ref="AB108">IFERROR(_xlfn.IFS($H108="MW",0,$D108=$D$132,('DR_Contracted Energy'!AB106/'DR_Contracted Energy'!AB$130)*AB$132,'Reduced Energy Gen_UE'!$D108='Reduced Energy Gen_UE'!$D$133,('DR_Contracted Energy'!AB106/'DR_Contracted Energy'!AB$131)*AB$133),0)</f>
        <v>0</v>
      </c>
      <c r="AC108" s="166" cm="1">
        <f t="array" ref="AC108">IFERROR(_xlfn.IFS($H108="MW",0,$D108=$D$132,('DR_Contracted Energy'!AC106/'DR_Contracted Energy'!AC$130)*AC$132,'Reduced Energy Gen_UE'!$D108='Reduced Energy Gen_UE'!$D$133,('DR_Contracted Energy'!AC106/'DR_Contracted Energy'!AC$131)*AC$133),0)</f>
        <v>0</v>
      </c>
      <c r="AD108" s="166"/>
      <c r="AE108" s="16" t="str">
        <f t="shared" si="34"/>
        <v>FALSE</v>
      </c>
    </row>
    <row r="109" spans="3:31" ht="28.8" x14ac:dyDescent="0.3">
      <c r="C109" s="7">
        <f t="shared" ref="C109:G109" si="50">C108</f>
        <v>49</v>
      </c>
      <c r="D109" s="146" t="str">
        <f t="shared" si="50"/>
        <v>Distribution Utility 2 (DU2)</v>
      </c>
      <c r="E109" s="146">
        <f t="shared" si="50"/>
        <v>0</v>
      </c>
      <c r="F109" s="108">
        <f t="shared" si="50"/>
        <v>0</v>
      </c>
      <c r="G109">
        <f t="shared" si="50"/>
        <v>0</v>
      </c>
      <c r="H109" s="16" t="str">
        <f>'C. Details of Existing PSAs'!O104</f>
        <v>MWh</v>
      </c>
      <c r="I109" s="166" cm="1">
        <f t="array" ref="I109">IFERROR(_xlfn.IFS($H109="MW",0,$D109=$D$132,('DR_Contracted Energy'!I107/'DR_Contracted Energy'!I$130)*I$132,'Reduced Energy Gen_UE'!$D109='Reduced Energy Gen_UE'!$D$133,('DR_Contracted Energy'!I107/'DR_Contracted Energy'!I$131)*I$133),0)</f>
        <v>0</v>
      </c>
      <c r="J109" s="166" cm="1">
        <f t="array" ref="J109">IFERROR(_xlfn.IFS($H109="MW",0,$D109=$D$132,('DR_Contracted Energy'!J107/'DR_Contracted Energy'!J$130)*J$132,'Reduced Energy Gen_UE'!$D109='Reduced Energy Gen_UE'!$D$133,('DR_Contracted Energy'!J107/'DR_Contracted Energy'!J$131)*J$133),0)</f>
        <v>0</v>
      </c>
      <c r="K109" s="166" cm="1">
        <f t="array" ref="K109">IFERROR(_xlfn.IFS($H109="MW",0,$D109=$D$132,('DR_Contracted Energy'!K107/'DR_Contracted Energy'!K$130)*K$132,'Reduced Energy Gen_UE'!$D109='Reduced Energy Gen_UE'!$D$133,('DR_Contracted Energy'!K107/'DR_Contracted Energy'!K$131)*K$133),0)</f>
        <v>0</v>
      </c>
      <c r="L109" s="166" cm="1">
        <f t="array" ref="L109">IFERROR(_xlfn.IFS($H109="MW",0,$D109=$D$132,('DR_Contracted Energy'!L107/'DR_Contracted Energy'!L$130)*L$132,'Reduced Energy Gen_UE'!$D109='Reduced Energy Gen_UE'!$D$133,('DR_Contracted Energy'!L107/'DR_Contracted Energy'!L$131)*L$133),0)</f>
        <v>0</v>
      </c>
      <c r="M109" s="166" cm="1">
        <f t="array" ref="M109">IFERROR(_xlfn.IFS($H109="MW",0,$D109=$D$132,('DR_Contracted Energy'!M107/'DR_Contracted Energy'!M$130)*M$132,'Reduced Energy Gen_UE'!$D109='Reduced Energy Gen_UE'!$D$133,('DR_Contracted Energy'!M107/'DR_Contracted Energy'!M$131)*M$133),0)</f>
        <v>0</v>
      </c>
      <c r="N109" s="166" cm="1">
        <f t="array" ref="N109">IFERROR(_xlfn.IFS($H109="MW",0,$D109=$D$132,('DR_Contracted Energy'!N107/'DR_Contracted Energy'!N$130)*N$132,'Reduced Energy Gen_UE'!$D109='Reduced Energy Gen_UE'!$D$133,('DR_Contracted Energy'!N107/'DR_Contracted Energy'!N$131)*N$133),0)</f>
        <v>0</v>
      </c>
      <c r="O109" s="166" cm="1">
        <f t="array" ref="O109">IFERROR(_xlfn.IFS($H109="MW",0,$D109=$D$132,('DR_Contracted Energy'!O107/'DR_Contracted Energy'!O$130)*O$132,'Reduced Energy Gen_UE'!$D109='Reduced Energy Gen_UE'!$D$133,('DR_Contracted Energy'!O107/'DR_Contracted Energy'!O$131)*O$133),0)</f>
        <v>0</v>
      </c>
      <c r="P109" s="166" cm="1">
        <f t="array" ref="P109">IFERROR(_xlfn.IFS($H109="MW",0,$D109=$D$132,('DR_Contracted Energy'!P107/'DR_Contracted Energy'!P$130)*P$132,'Reduced Energy Gen_UE'!$D109='Reduced Energy Gen_UE'!$D$133,('DR_Contracted Energy'!P107/'DR_Contracted Energy'!P$131)*P$133),0)</f>
        <v>0</v>
      </c>
      <c r="Q109" s="166" cm="1">
        <f t="array" ref="Q109">IFERROR(_xlfn.IFS($H109="MW",0,$D109=$D$132,('DR_Contracted Energy'!Q107/'DR_Contracted Energy'!Q$130)*Q$132,'Reduced Energy Gen_UE'!$D109='Reduced Energy Gen_UE'!$D$133,('DR_Contracted Energy'!Q107/'DR_Contracted Energy'!Q$131)*Q$133),0)</f>
        <v>0</v>
      </c>
      <c r="R109" s="166" cm="1">
        <f t="array" ref="R109">IFERROR(_xlfn.IFS($H109="MW",0,$D109=$D$132,('DR_Contracted Energy'!R107/'DR_Contracted Energy'!R$130)*R$132,'Reduced Energy Gen_UE'!$D109='Reduced Energy Gen_UE'!$D$133,('DR_Contracted Energy'!R107/'DR_Contracted Energy'!R$131)*R$133),0)</f>
        <v>0</v>
      </c>
      <c r="S109" s="166" cm="1">
        <f t="array" ref="S109">IFERROR(_xlfn.IFS($H109="MW",0,$D109=$D$132,('DR_Contracted Energy'!S107/'DR_Contracted Energy'!S$130)*S$132,'Reduced Energy Gen_UE'!$D109='Reduced Energy Gen_UE'!$D$133,('DR_Contracted Energy'!S107/'DR_Contracted Energy'!S$131)*S$133),0)</f>
        <v>0</v>
      </c>
      <c r="T109" s="166" cm="1">
        <f t="array" ref="T109">IFERROR(_xlfn.IFS($H109="MW",0,$D109=$D$132,('DR_Contracted Energy'!T107/'DR_Contracted Energy'!T$130)*T$132,'Reduced Energy Gen_UE'!$D109='Reduced Energy Gen_UE'!$D$133,('DR_Contracted Energy'!T107/'DR_Contracted Energy'!T$131)*T$133),0)</f>
        <v>0</v>
      </c>
      <c r="U109" s="166" cm="1">
        <f t="array" ref="U109">IFERROR(_xlfn.IFS($H109="MW",0,$D109=$D$132,('DR_Contracted Energy'!U107/'DR_Contracted Energy'!U$130)*U$132,'Reduced Energy Gen_UE'!$D109='Reduced Energy Gen_UE'!$D$133,('DR_Contracted Energy'!U107/'DR_Contracted Energy'!U$131)*U$133),0)</f>
        <v>0</v>
      </c>
      <c r="V109" s="166" cm="1">
        <f t="array" ref="V109">IFERROR(_xlfn.IFS($H109="MW",0,$D109=$D$132,('DR_Contracted Energy'!V107/'DR_Contracted Energy'!V$130)*V$132,'Reduced Energy Gen_UE'!$D109='Reduced Energy Gen_UE'!$D$133,('DR_Contracted Energy'!V107/'DR_Contracted Energy'!V$131)*V$133),0)</f>
        <v>0</v>
      </c>
      <c r="W109" s="166" cm="1">
        <f t="array" ref="W109">IFERROR(_xlfn.IFS($H109="MW",0,$D109=$D$132,('DR_Contracted Energy'!W107/'DR_Contracted Energy'!W$130)*W$132,'Reduced Energy Gen_UE'!$D109='Reduced Energy Gen_UE'!$D$133,('DR_Contracted Energy'!W107/'DR_Contracted Energy'!W$131)*W$133),0)</f>
        <v>0</v>
      </c>
      <c r="X109" s="166" cm="1">
        <f t="array" ref="X109">IFERROR(_xlfn.IFS($H109="MW",0,$D109=$D$132,('DR_Contracted Energy'!X107/'DR_Contracted Energy'!X$130)*X$132,'Reduced Energy Gen_UE'!$D109='Reduced Energy Gen_UE'!$D$133,('DR_Contracted Energy'!X107/'DR_Contracted Energy'!X$131)*X$133),0)</f>
        <v>0</v>
      </c>
      <c r="Y109" s="166" cm="1">
        <f t="array" ref="Y109">IFERROR(_xlfn.IFS($H109="MW",0,$D109=$D$132,('DR_Contracted Energy'!Y107/'DR_Contracted Energy'!Y$130)*Y$132,'Reduced Energy Gen_UE'!$D109='Reduced Energy Gen_UE'!$D$133,('DR_Contracted Energy'!Y107/'DR_Contracted Energy'!Y$131)*Y$133),0)</f>
        <v>0</v>
      </c>
      <c r="Z109" s="166" cm="1">
        <f t="array" ref="Z109">IFERROR(_xlfn.IFS($H109="MW",0,$D109=$D$132,('DR_Contracted Energy'!Z107/'DR_Contracted Energy'!Z$130)*Z$132,'Reduced Energy Gen_UE'!$D109='Reduced Energy Gen_UE'!$D$133,('DR_Contracted Energy'!Z107/'DR_Contracted Energy'!Z$131)*Z$133),0)</f>
        <v>0</v>
      </c>
      <c r="AA109" s="166" cm="1">
        <f t="array" ref="AA109">IFERROR(_xlfn.IFS($H109="MW",0,$D109=$D$132,('DR_Contracted Energy'!AA107/'DR_Contracted Energy'!AA$130)*AA$132,'Reduced Energy Gen_UE'!$D109='Reduced Energy Gen_UE'!$D$133,('DR_Contracted Energy'!AA107/'DR_Contracted Energy'!AA$131)*AA$133),0)</f>
        <v>0</v>
      </c>
      <c r="AB109" s="166" cm="1">
        <f t="array" ref="AB109">IFERROR(_xlfn.IFS($H109="MW",0,$D109=$D$132,('DR_Contracted Energy'!AB107/'DR_Contracted Energy'!AB$130)*AB$132,'Reduced Energy Gen_UE'!$D109='Reduced Energy Gen_UE'!$D$133,('DR_Contracted Energy'!AB107/'DR_Contracted Energy'!AB$131)*AB$133),0)</f>
        <v>0</v>
      </c>
      <c r="AC109" s="166" cm="1">
        <f t="array" ref="AC109">IFERROR(_xlfn.IFS($H109="MW",0,$D109=$D$132,('DR_Contracted Energy'!AC107/'DR_Contracted Energy'!AC$130)*AC$132,'Reduced Energy Gen_UE'!$D109='Reduced Energy Gen_UE'!$D$133,('DR_Contracted Energy'!AC107/'DR_Contracted Energy'!AC$131)*AC$133),0)</f>
        <v>0</v>
      </c>
      <c r="AD109" s="166"/>
      <c r="AE109" s="16" t="str">
        <f t="shared" si="34"/>
        <v>FALSE</v>
      </c>
    </row>
    <row r="110" spans="3:31" ht="28.8" x14ac:dyDescent="0.3">
      <c r="C110" s="7">
        <f>'C. Details of Existing PSAs'!C105</f>
        <v>50</v>
      </c>
      <c r="D110" s="146" t="str">
        <f>'C. Details of Existing PSAs'!D105</f>
        <v>Distribution Utility 2 (DU2)</v>
      </c>
      <c r="E110" s="146">
        <f>'C. Details of Existing PSAs'!E105</f>
        <v>0</v>
      </c>
      <c r="F110" s="108">
        <f>'C. Details of Existing PSAs'!F105</f>
        <v>0</v>
      </c>
      <c r="G110">
        <f>'C. Details of Existing PSAs'!G105</f>
        <v>0</v>
      </c>
      <c r="H110" s="16" t="str">
        <f>'C. Details of Existing PSAs'!O105</f>
        <v>MW</v>
      </c>
      <c r="I110" s="166" cm="1">
        <f t="array" ref="I110">IFERROR(_xlfn.IFS($H110="MW",0,$D110=$D$132,('DR_Contracted Energy'!I108/'DR_Contracted Energy'!I$130)*I$132,'Reduced Energy Gen_UE'!$D110='Reduced Energy Gen_UE'!$D$133,('DR_Contracted Energy'!I108/'DR_Contracted Energy'!I$131)*I$133),0)</f>
        <v>0</v>
      </c>
      <c r="J110" s="166" cm="1">
        <f t="array" ref="J110">IFERROR(_xlfn.IFS($H110="MW",0,$D110=$D$132,('DR_Contracted Energy'!J108/'DR_Contracted Energy'!J$130)*J$132,'Reduced Energy Gen_UE'!$D110='Reduced Energy Gen_UE'!$D$133,('DR_Contracted Energy'!J108/'DR_Contracted Energy'!J$131)*J$133),0)</f>
        <v>0</v>
      </c>
      <c r="K110" s="166" cm="1">
        <f t="array" ref="K110">IFERROR(_xlfn.IFS($H110="MW",0,$D110=$D$132,('DR_Contracted Energy'!K108/'DR_Contracted Energy'!K$130)*K$132,'Reduced Energy Gen_UE'!$D110='Reduced Energy Gen_UE'!$D$133,('DR_Contracted Energy'!K108/'DR_Contracted Energy'!K$131)*K$133),0)</f>
        <v>0</v>
      </c>
      <c r="L110" s="166" cm="1">
        <f t="array" ref="L110">IFERROR(_xlfn.IFS($H110="MW",0,$D110=$D$132,('DR_Contracted Energy'!L108/'DR_Contracted Energy'!L$130)*L$132,'Reduced Energy Gen_UE'!$D110='Reduced Energy Gen_UE'!$D$133,('DR_Contracted Energy'!L108/'DR_Contracted Energy'!L$131)*L$133),0)</f>
        <v>0</v>
      </c>
      <c r="M110" s="166" cm="1">
        <f t="array" ref="M110">IFERROR(_xlfn.IFS($H110="MW",0,$D110=$D$132,('DR_Contracted Energy'!M108/'DR_Contracted Energy'!M$130)*M$132,'Reduced Energy Gen_UE'!$D110='Reduced Energy Gen_UE'!$D$133,('DR_Contracted Energy'!M108/'DR_Contracted Energy'!M$131)*M$133),0)</f>
        <v>0</v>
      </c>
      <c r="N110" s="166" cm="1">
        <f t="array" ref="N110">IFERROR(_xlfn.IFS($H110="MW",0,$D110=$D$132,('DR_Contracted Energy'!N108/'DR_Contracted Energy'!N$130)*N$132,'Reduced Energy Gen_UE'!$D110='Reduced Energy Gen_UE'!$D$133,('DR_Contracted Energy'!N108/'DR_Contracted Energy'!N$131)*N$133),0)</f>
        <v>0</v>
      </c>
      <c r="O110" s="166" cm="1">
        <f t="array" ref="O110">IFERROR(_xlfn.IFS($H110="MW",0,$D110=$D$132,('DR_Contracted Energy'!O108/'DR_Contracted Energy'!O$130)*O$132,'Reduced Energy Gen_UE'!$D110='Reduced Energy Gen_UE'!$D$133,('DR_Contracted Energy'!O108/'DR_Contracted Energy'!O$131)*O$133),0)</f>
        <v>0</v>
      </c>
      <c r="P110" s="166" cm="1">
        <f t="array" ref="P110">IFERROR(_xlfn.IFS($H110="MW",0,$D110=$D$132,('DR_Contracted Energy'!P108/'DR_Contracted Energy'!P$130)*P$132,'Reduced Energy Gen_UE'!$D110='Reduced Energy Gen_UE'!$D$133,('DR_Contracted Energy'!P108/'DR_Contracted Energy'!P$131)*P$133),0)</f>
        <v>0</v>
      </c>
      <c r="Q110" s="166" cm="1">
        <f t="array" ref="Q110">IFERROR(_xlfn.IFS($H110="MW",0,$D110=$D$132,('DR_Contracted Energy'!Q108/'DR_Contracted Energy'!Q$130)*Q$132,'Reduced Energy Gen_UE'!$D110='Reduced Energy Gen_UE'!$D$133,('DR_Contracted Energy'!Q108/'DR_Contracted Energy'!Q$131)*Q$133),0)</f>
        <v>0</v>
      </c>
      <c r="R110" s="166" cm="1">
        <f t="array" ref="R110">IFERROR(_xlfn.IFS($H110="MW",0,$D110=$D$132,('DR_Contracted Energy'!R108/'DR_Contracted Energy'!R$130)*R$132,'Reduced Energy Gen_UE'!$D110='Reduced Energy Gen_UE'!$D$133,('DR_Contracted Energy'!R108/'DR_Contracted Energy'!R$131)*R$133),0)</f>
        <v>0</v>
      </c>
      <c r="S110" s="166" cm="1">
        <f t="array" ref="S110">IFERROR(_xlfn.IFS($H110="MW",0,$D110=$D$132,('DR_Contracted Energy'!S108/'DR_Contracted Energy'!S$130)*S$132,'Reduced Energy Gen_UE'!$D110='Reduced Energy Gen_UE'!$D$133,('DR_Contracted Energy'!S108/'DR_Contracted Energy'!S$131)*S$133),0)</f>
        <v>0</v>
      </c>
      <c r="T110" s="166" cm="1">
        <f t="array" ref="T110">IFERROR(_xlfn.IFS($H110="MW",0,$D110=$D$132,('DR_Contracted Energy'!T108/'DR_Contracted Energy'!T$130)*T$132,'Reduced Energy Gen_UE'!$D110='Reduced Energy Gen_UE'!$D$133,('DR_Contracted Energy'!T108/'DR_Contracted Energy'!T$131)*T$133),0)</f>
        <v>0</v>
      </c>
      <c r="U110" s="166" cm="1">
        <f t="array" ref="U110">IFERROR(_xlfn.IFS($H110="MW",0,$D110=$D$132,('DR_Contracted Energy'!U108/'DR_Contracted Energy'!U$130)*U$132,'Reduced Energy Gen_UE'!$D110='Reduced Energy Gen_UE'!$D$133,('DR_Contracted Energy'!U108/'DR_Contracted Energy'!U$131)*U$133),0)</f>
        <v>0</v>
      </c>
      <c r="V110" s="166" cm="1">
        <f t="array" ref="V110">IFERROR(_xlfn.IFS($H110="MW",0,$D110=$D$132,('DR_Contracted Energy'!V108/'DR_Contracted Energy'!V$130)*V$132,'Reduced Energy Gen_UE'!$D110='Reduced Energy Gen_UE'!$D$133,('DR_Contracted Energy'!V108/'DR_Contracted Energy'!V$131)*V$133),0)</f>
        <v>0</v>
      </c>
      <c r="W110" s="166" cm="1">
        <f t="array" ref="W110">IFERROR(_xlfn.IFS($H110="MW",0,$D110=$D$132,('DR_Contracted Energy'!W108/'DR_Contracted Energy'!W$130)*W$132,'Reduced Energy Gen_UE'!$D110='Reduced Energy Gen_UE'!$D$133,('DR_Contracted Energy'!W108/'DR_Contracted Energy'!W$131)*W$133),0)</f>
        <v>0</v>
      </c>
      <c r="X110" s="166" cm="1">
        <f t="array" ref="X110">IFERROR(_xlfn.IFS($H110="MW",0,$D110=$D$132,('DR_Contracted Energy'!X108/'DR_Contracted Energy'!X$130)*X$132,'Reduced Energy Gen_UE'!$D110='Reduced Energy Gen_UE'!$D$133,('DR_Contracted Energy'!X108/'DR_Contracted Energy'!X$131)*X$133),0)</f>
        <v>0</v>
      </c>
      <c r="Y110" s="166" cm="1">
        <f t="array" ref="Y110">IFERROR(_xlfn.IFS($H110="MW",0,$D110=$D$132,('DR_Contracted Energy'!Y108/'DR_Contracted Energy'!Y$130)*Y$132,'Reduced Energy Gen_UE'!$D110='Reduced Energy Gen_UE'!$D$133,('DR_Contracted Energy'!Y108/'DR_Contracted Energy'!Y$131)*Y$133),0)</f>
        <v>0</v>
      </c>
      <c r="Z110" s="166" cm="1">
        <f t="array" ref="Z110">IFERROR(_xlfn.IFS($H110="MW",0,$D110=$D$132,('DR_Contracted Energy'!Z108/'DR_Contracted Energy'!Z$130)*Z$132,'Reduced Energy Gen_UE'!$D110='Reduced Energy Gen_UE'!$D$133,('DR_Contracted Energy'!Z108/'DR_Contracted Energy'!Z$131)*Z$133),0)</f>
        <v>0</v>
      </c>
      <c r="AA110" s="166" cm="1">
        <f t="array" ref="AA110">IFERROR(_xlfn.IFS($H110="MW",0,$D110=$D$132,('DR_Contracted Energy'!AA108/'DR_Contracted Energy'!AA$130)*AA$132,'Reduced Energy Gen_UE'!$D110='Reduced Energy Gen_UE'!$D$133,('DR_Contracted Energy'!AA108/'DR_Contracted Energy'!AA$131)*AA$133),0)</f>
        <v>0</v>
      </c>
      <c r="AB110" s="166" cm="1">
        <f t="array" ref="AB110">IFERROR(_xlfn.IFS($H110="MW",0,$D110=$D$132,('DR_Contracted Energy'!AB108/'DR_Contracted Energy'!AB$130)*AB$132,'Reduced Energy Gen_UE'!$D110='Reduced Energy Gen_UE'!$D$133,('DR_Contracted Energy'!AB108/'DR_Contracted Energy'!AB$131)*AB$133),0)</f>
        <v>0</v>
      </c>
      <c r="AC110" s="166" cm="1">
        <f t="array" ref="AC110">IFERROR(_xlfn.IFS($H110="MW",0,$D110=$D$132,('DR_Contracted Energy'!AC108/'DR_Contracted Energy'!AC$130)*AC$132,'Reduced Energy Gen_UE'!$D110='Reduced Energy Gen_UE'!$D$133,('DR_Contracted Energy'!AC108/'DR_Contracted Energy'!AC$131)*AC$133),0)</f>
        <v>0</v>
      </c>
      <c r="AD110" s="166"/>
      <c r="AE110" s="16" t="str">
        <f t="shared" si="34"/>
        <v>FALSE</v>
      </c>
    </row>
    <row r="111" spans="3:31" ht="28.8" x14ac:dyDescent="0.3">
      <c r="C111" s="7">
        <f t="shared" ref="C111:G111" si="51">C110</f>
        <v>50</v>
      </c>
      <c r="D111" s="146" t="str">
        <f t="shared" si="51"/>
        <v>Distribution Utility 2 (DU2)</v>
      </c>
      <c r="E111" s="146">
        <f t="shared" si="51"/>
        <v>0</v>
      </c>
      <c r="F111" s="108">
        <f t="shared" si="51"/>
        <v>0</v>
      </c>
      <c r="G111">
        <f t="shared" si="51"/>
        <v>0</v>
      </c>
      <c r="H111" s="16" t="str">
        <f>'C. Details of Existing PSAs'!O106</f>
        <v>MWh</v>
      </c>
      <c r="I111" s="166" cm="1">
        <f t="array" ref="I111">IFERROR(_xlfn.IFS($H111="MW",0,$D111=$D$132,('DR_Contracted Energy'!I109/'DR_Contracted Energy'!I$130)*I$132,'Reduced Energy Gen_UE'!$D111='Reduced Energy Gen_UE'!$D$133,('DR_Contracted Energy'!I109/'DR_Contracted Energy'!I$131)*I$133),0)</f>
        <v>0</v>
      </c>
      <c r="J111" s="166" cm="1">
        <f t="array" ref="J111">IFERROR(_xlfn.IFS($H111="MW",0,$D111=$D$132,('DR_Contracted Energy'!J109/'DR_Contracted Energy'!J$130)*J$132,'Reduced Energy Gen_UE'!$D111='Reduced Energy Gen_UE'!$D$133,('DR_Contracted Energy'!J109/'DR_Contracted Energy'!J$131)*J$133),0)</f>
        <v>0</v>
      </c>
      <c r="K111" s="166" cm="1">
        <f t="array" ref="K111">IFERROR(_xlfn.IFS($H111="MW",0,$D111=$D$132,('DR_Contracted Energy'!K109/'DR_Contracted Energy'!K$130)*K$132,'Reduced Energy Gen_UE'!$D111='Reduced Energy Gen_UE'!$D$133,('DR_Contracted Energy'!K109/'DR_Contracted Energy'!K$131)*K$133),0)</f>
        <v>0</v>
      </c>
      <c r="L111" s="166" cm="1">
        <f t="array" ref="L111">IFERROR(_xlfn.IFS($H111="MW",0,$D111=$D$132,('DR_Contracted Energy'!L109/'DR_Contracted Energy'!L$130)*L$132,'Reduced Energy Gen_UE'!$D111='Reduced Energy Gen_UE'!$D$133,('DR_Contracted Energy'!L109/'DR_Contracted Energy'!L$131)*L$133),0)</f>
        <v>0</v>
      </c>
      <c r="M111" s="166" cm="1">
        <f t="array" ref="M111">IFERROR(_xlfn.IFS($H111="MW",0,$D111=$D$132,('DR_Contracted Energy'!M109/'DR_Contracted Energy'!M$130)*M$132,'Reduced Energy Gen_UE'!$D111='Reduced Energy Gen_UE'!$D$133,('DR_Contracted Energy'!M109/'DR_Contracted Energy'!M$131)*M$133),0)</f>
        <v>0</v>
      </c>
      <c r="N111" s="166" cm="1">
        <f t="array" ref="N111">IFERROR(_xlfn.IFS($H111="MW",0,$D111=$D$132,('DR_Contracted Energy'!N109/'DR_Contracted Energy'!N$130)*N$132,'Reduced Energy Gen_UE'!$D111='Reduced Energy Gen_UE'!$D$133,('DR_Contracted Energy'!N109/'DR_Contracted Energy'!N$131)*N$133),0)</f>
        <v>0</v>
      </c>
      <c r="O111" s="166" cm="1">
        <f t="array" ref="O111">IFERROR(_xlfn.IFS($H111="MW",0,$D111=$D$132,('DR_Contracted Energy'!O109/'DR_Contracted Energy'!O$130)*O$132,'Reduced Energy Gen_UE'!$D111='Reduced Energy Gen_UE'!$D$133,('DR_Contracted Energy'!O109/'DR_Contracted Energy'!O$131)*O$133),0)</f>
        <v>0</v>
      </c>
      <c r="P111" s="166" cm="1">
        <f t="array" ref="P111">IFERROR(_xlfn.IFS($H111="MW",0,$D111=$D$132,('DR_Contracted Energy'!P109/'DR_Contracted Energy'!P$130)*P$132,'Reduced Energy Gen_UE'!$D111='Reduced Energy Gen_UE'!$D$133,('DR_Contracted Energy'!P109/'DR_Contracted Energy'!P$131)*P$133),0)</f>
        <v>0</v>
      </c>
      <c r="Q111" s="166" cm="1">
        <f t="array" ref="Q111">IFERROR(_xlfn.IFS($H111="MW",0,$D111=$D$132,('DR_Contracted Energy'!Q109/'DR_Contracted Energy'!Q$130)*Q$132,'Reduced Energy Gen_UE'!$D111='Reduced Energy Gen_UE'!$D$133,('DR_Contracted Energy'!Q109/'DR_Contracted Energy'!Q$131)*Q$133),0)</f>
        <v>0</v>
      </c>
      <c r="R111" s="166" cm="1">
        <f t="array" ref="R111">IFERROR(_xlfn.IFS($H111="MW",0,$D111=$D$132,('DR_Contracted Energy'!R109/'DR_Contracted Energy'!R$130)*R$132,'Reduced Energy Gen_UE'!$D111='Reduced Energy Gen_UE'!$D$133,('DR_Contracted Energy'!R109/'DR_Contracted Energy'!R$131)*R$133),0)</f>
        <v>0</v>
      </c>
      <c r="S111" s="166" cm="1">
        <f t="array" ref="S111">IFERROR(_xlfn.IFS($H111="MW",0,$D111=$D$132,('DR_Contracted Energy'!S109/'DR_Contracted Energy'!S$130)*S$132,'Reduced Energy Gen_UE'!$D111='Reduced Energy Gen_UE'!$D$133,('DR_Contracted Energy'!S109/'DR_Contracted Energy'!S$131)*S$133),0)</f>
        <v>0</v>
      </c>
      <c r="T111" s="166" cm="1">
        <f t="array" ref="T111">IFERROR(_xlfn.IFS($H111="MW",0,$D111=$D$132,('DR_Contracted Energy'!T109/'DR_Contracted Energy'!T$130)*T$132,'Reduced Energy Gen_UE'!$D111='Reduced Energy Gen_UE'!$D$133,('DR_Contracted Energy'!T109/'DR_Contracted Energy'!T$131)*T$133),0)</f>
        <v>0</v>
      </c>
      <c r="U111" s="166" cm="1">
        <f t="array" ref="U111">IFERROR(_xlfn.IFS($H111="MW",0,$D111=$D$132,('DR_Contracted Energy'!U109/'DR_Contracted Energy'!U$130)*U$132,'Reduced Energy Gen_UE'!$D111='Reduced Energy Gen_UE'!$D$133,('DR_Contracted Energy'!U109/'DR_Contracted Energy'!U$131)*U$133),0)</f>
        <v>0</v>
      </c>
      <c r="V111" s="166" cm="1">
        <f t="array" ref="V111">IFERROR(_xlfn.IFS($H111="MW",0,$D111=$D$132,('DR_Contracted Energy'!V109/'DR_Contracted Energy'!V$130)*V$132,'Reduced Energy Gen_UE'!$D111='Reduced Energy Gen_UE'!$D$133,('DR_Contracted Energy'!V109/'DR_Contracted Energy'!V$131)*V$133),0)</f>
        <v>0</v>
      </c>
      <c r="W111" s="166" cm="1">
        <f t="array" ref="W111">IFERROR(_xlfn.IFS($H111="MW",0,$D111=$D$132,('DR_Contracted Energy'!W109/'DR_Contracted Energy'!W$130)*W$132,'Reduced Energy Gen_UE'!$D111='Reduced Energy Gen_UE'!$D$133,('DR_Contracted Energy'!W109/'DR_Contracted Energy'!W$131)*W$133),0)</f>
        <v>0</v>
      </c>
      <c r="X111" s="166" cm="1">
        <f t="array" ref="X111">IFERROR(_xlfn.IFS($H111="MW",0,$D111=$D$132,('DR_Contracted Energy'!X109/'DR_Contracted Energy'!X$130)*X$132,'Reduced Energy Gen_UE'!$D111='Reduced Energy Gen_UE'!$D$133,('DR_Contracted Energy'!X109/'DR_Contracted Energy'!X$131)*X$133),0)</f>
        <v>0</v>
      </c>
      <c r="Y111" s="166" cm="1">
        <f t="array" ref="Y111">IFERROR(_xlfn.IFS($H111="MW",0,$D111=$D$132,('DR_Contracted Energy'!Y109/'DR_Contracted Energy'!Y$130)*Y$132,'Reduced Energy Gen_UE'!$D111='Reduced Energy Gen_UE'!$D$133,('DR_Contracted Energy'!Y109/'DR_Contracted Energy'!Y$131)*Y$133),0)</f>
        <v>0</v>
      </c>
      <c r="Z111" s="166" cm="1">
        <f t="array" ref="Z111">IFERROR(_xlfn.IFS($H111="MW",0,$D111=$D$132,('DR_Contracted Energy'!Z109/'DR_Contracted Energy'!Z$130)*Z$132,'Reduced Energy Gen_UE'!$D111='Reduced Energy Gen_UE'!$D$133,('DR_Contracted Energy'!Z109/'DR_Contracted Energy'!Z$131)*Z$133),0)</f>
        <v>0</v>
      </c>
      <c r="AA111" s="166" cm="1">
        <f t="array" ref="AA111">IFERROR(_xlfn.IFS($H111="MW",0,$D111=$D$132,('DR_Contracted Energy'!AA109/'DR_Contracted Energy'!AA$130)*AA$132,'Reduced Energy Gen_UE'!$D111='Reduced Energy Gen_UE'!$D$133,('DR_Contracted Energy'!AA109/'DR_Contracted Energy'!AA$131)*AA$133),0)</f>
        <v>0</v>
      </c>
      <c r="AB111" s="166" cm="1">
        <f t="array" ref="AB111">IFERROR(_xlfn.IFS($H111="MW",0,$D111=$D$132,('DR_Contracted Energy'!AB109/'DR_Contracted Energy'!AB$130)*AB$132,'Reduced Energy Gen_UE'!$D111='Reduced Energy Gen_UE'!$D$133,('DR_Contracted Energy'!AB109/'DR_Contracted Energy'!AB$131)*AB$133),0)</f>
        <v>0</v>
      </c>
      <c r="AC111" s="166" cm="1">
        <f t="array" ref="AC111">IFERROR(_xlfn.IFS($H111="MW",0,$D111=$D$132,('DR_Contracted Energy'!AC109/'DR_Contracted Energy'!AC$130)*AC$132,'Reduced Energy Gen_UE'!$D111='Reduced Energy Gen_UE'!$D$133,('DR_Contracted Energy'!AC109/'DR_Contracted Energy'!AC$131)*AC$133),0)</f>
        <v>0</v>
      </c>
      <c r="AD111" s="166"/>
      <c r="AE111" s="16" t="str">
        <f t="shared" si="34"/>
        <v>FALSE</v>
      </c>
    </row>
    <row r="112" spans="3:31" ht="28.8" x14ac:dyDescent="0.3">
      <c r="C112" s="7">
        <f>'C. Details of Existing PSAs'!C107</f>
        <v>51</v>
      </c>
      <c r="D112" s="146" t="str">
        <f>'C. Details of Existing PSAs'!D107</f>
        <v>Distribution Utility 2 (DU2)</v>
      </c>
      <c r="E112" s="146">
        <f>'C. Details of Existing PSAs'!E107</f>
        <v>0</v>
      </c>
      <c r="F112" s="108">
        <f>'C. Details of Existing PSAs'!F107</f>
        <v>0</v>
      </c>
      <c r="G112">
        <f>'C. Details of Existing PSAs'!G107</f>
        <v>0</v>
      </c>
      <c r="H112" s="16" t="str">
        <f>'C. Details of Existing PSAs'!O107</f>
        <v>MW</v>
      </c>
      <c r="I112" s="166" cm="1">
        <f t="array" ref="I112">IFERROR(_xlfn.IFS($H112="MW",0,$D112=$D$132,('DR_Contracted Energy'!I110/'DR_Contracted Energy'!I$130)*I$132,'Reduced Energy Gen_UE'!$D112='Reduced Energy Gen_UE'!$D$133,('DR_Contracted Energy'!I110/'DR_Contracted Energy'!I$131)*I$133),0)</f>
        <v>0</v>
      </c>
      <c r="J112" s="166" cm="1">
        <f t="array" ref="J112">IFERROR(_xlfn.IFS($H112="MW",0,$D112=$D$132,('DR_Contracted Energy'!J110/'DR_Contracted Energy'!J$130)*J$132,'Reduced Energy Gen_UE'!$D112='Reduced Energy Gen_UE'!$D$133,('DR_Contracted Energy'!J110/'DR_Contracted Energy'!J$131)*J$133),0)</f>
        <v>0</v>
      </c>
      <c r="K112" s="166" cm="1">
        <f t="array" ref="K112">IFERROR(_xlfn.IFS($H112="MW",0,$D112=$D$132,('DR_Contracted Energy'!K110/'DR_Contracted Energy'!K$130)*K$132,'Reduced Energy Gen_UE'!$D112='Reduced Energy Gen_UE'!$D$133,('DR_Contracted Energy'!K110/'DR_Contracted Energy'!K$131)*K$133),0)</f>
        <v>0</v>
      </c>
      <c r="L112" s="166" cm="1">
        <f t="array" ref="L112">IFERROR(_xlfn.IFS($H112="MW",0,$D112=$D$132,('DR_Contracted Energy'!L110/'DR_Contracted Energy'!L$130)*L$132,'Reduced Energy Gen_UE'!$D112='Reduced Energy Gen_UE'!$D$133,('DR_Contracted Energy'!L110/'DR_Contracted Energy'!L$131)*L$133),0)</f>
        <v>0</v>
      </c>
      <c r="M112" s="166" cm="1">
        <f t="array" ref="M112">IFERROR(_xlfn.IFS($H112="MW",0,$D112=$D$132,('DR_Contracted Energy'!M110/'DR_Contracted Energy'!M$130)*M$132,'Reduced Energy Gen_UE'!$D112='Reduced Energy Gen_UE'!$D$133,('DR_Contracted Energy'!M110/'DR_Contracted Energy'!M$131)*M$133),0)</f>
        <v>0</v>
      </c>
      <c r="N112" s="166" cm="1">
        <f t="array" ref="N112">IFERROR(_xlfn.IFS($H112="MW",0,$D112=$D$132,('DR_Contracted Energy'!N110/'DR_Contracted Energy'!N$130)*N$132,'Reduced Energy Gen_UE'!$D112='Reduced Energy Gen_UE'!$D$133,('DR_Contracted Energy'!N110/'DR_Contracted Energy'!N$131)*N$133),0)</f>
        <v>0</v>
      </c>
      <c r="O112" s="166" cm="1">
        <f t="array" ref="O112">IFERROR(_xlfn.IFS($H112="MW",0,$D112=$D$132,('DR_Contracted Energy'!O110/'DR_Contracted Energy'!O$130)*O$132,'Reduced Energy Gen_UE'!$D112='Reduced Energy Gen_UE'!$D$133,('DR_Contracted Energy'!O110/'DR_Contracted Energy'!O$131)*O$133),0)</f>
        <v>0</v>
      </c>
      <c r="P112" s="166" cm="1">
        <f t="array" ref="P112">IFERROR(_xlfn.IFS($H112="MW",0,$D112=$D$132,('DR_Contracted Energy'!P110/'DR_Contracted Energy'!P$130)*P$132,'Reduced Energy Gen_UE'!$D112='Reduced Energy Gen_UE'!$D$133,('DR_Contracted Energy'!P110/'DR_Contracted Energy'!P$131)*P$133),0)</f>
        <v>0</v>
      </c>
      <c r="Q112" s="166" cm="1">
        <f t="array" ref="Q112">IFERROR(_xlfn.IFS($H112="MW",0,$D112=$D$132,('DR_Contracted Energy'!Q110/'DR_Contracted Energy'!Q$130)*Q$132,'Reduced Energy Gen_UE'!$D112='Reduced Energy Gen_UE'!$D$133,('DR_Contracted Energy'!Q110/'DR_Contracted Energy'!Q$131)*Q$133),0)</f>
        <v>0</v>
      </c>
      <c r="R112" s="166" cm="1">
        <f t="array" ref="R112">IFERROR(_xlfn.IFS($H112="MW",0,$D112=$D$132,('DR_Contracted Energy'!R110/'DR_Contracted Energy'!R$130)*R$132,'Reduced Energy Gen_UE'!$D112='Reduced Energy Gen_UE'!$D$133,('DR_Contracted Energy'!R110/'DR_Contracted Energy'!R$131)*R$133),0)</f>
        <v>0</v>
      </c>
      <c r="S112" s="166" cm="1">
        <f t="array" ref="S112">IFERROR(_xlfn.IFS($H112="MW",0,$D112=$D$132,('DR_Contracted Energy'!S110/'DR_Contracted Energy'!S$130)*S$132,'Reduced Energy Gen_UE'!$D112='Reduced Energy Gen_UE'!$D$133,('DR_Contracted Energy'!S110/'DR_Contracted Energy'!S$131)*S$133),0)</f>
        <v>0</v>
      </c>
      <c r="T112" s="166" cm="1">
        <f t="array" ref="T112">IFERROR(_xlfn.IFS($H112="MW",0,$D112=$D$132,('DR_Contracted Energy'!T110/'DR_Contracted Energy'!T$130)*T$132,'Reduced Energy Gen_UE'!$D112='Reduced Energy Gen_UE'!$D$133,('DR_Contracted Energy'!T110/'DR_Contracted Energy'!T$131)*T$133),0)</f>
        <v>0</v>
      </c>
      <c r="U112" s="166" cm="1">
        <f t="array" ref="U112">IFERROR(_xlfn.IFS($H112="MW",0,$D112=$D$132,('DR_Contracted Energy'!U110/'DR_Contracted Energy'!U$130)*U$132,'Reduced Energy Gen_UE'!$D112='Reduced Energy Gen_UE'!$D$133,('DR_Contracted Energy'!U110/'DR_Contracted Energy'!U$131)*U$133),0)</f>
        <v>0</v>
      </c>
      <c r="V112" s="166" cm="1">
        <f t="array" ref="V112">IFERROR(_xlfn.IFS($H112="MW",0,$D112=$D$132,('DR_Contracted Energy'!V110/'DR_Contracted Energy'!V$130)*V$132,'Reduced Energy Gen_UE'!$D112='Reduced Energy Gen_UE'!$D$133,('DR_Contracted Energy'!V110/'DR_Contracted Energy'!V$131)*V$133),0)</f>
        <v>0</v>
      </c>
      <c r="W112" s="166" cm="1">
        <f t="array" ref="W112">IFERROR(_xlfn.IFS($H112="MW",0,$D112=$D$132,('DR_Contracted Energy'!W110/'DR_Contracted Energy'!W$130)*W$132,'Reduced Energy Gen_UE'!$D112='Reduced Energy Gen_UE'!$D$133,('DR_Contracted Energy'!W110/'DR_Contracted Energy'!W$131)*W$133),0)</f>
        <v>0</v>
      </c>
      <c r="X112" s="166" cm="1">
        <f t="array" ref="X112">IFERROR(_xlfn.IFS($H112="MW",0,$D112=$D$132,('DR_Contracted Energy'!X110/'DR_Contracted Energy'!X$130)*X$132,'Reduced Energy Gen_UE'!$D112='Reduced Energy Gen_UE'!$D$133,('DR_Contracted Energy'!X110/'DR_Contracted Energy'!X$131)*X$133),0)</f>
        <v>0</v>
      </c>
      <c r="Y112" s="166" cm="1">
        <f t="array" ref="Y112">IFERROR(_xlfn.IFS($H112="MW",0,$D112=$D$132,('DR_Contracted Energy'!Y110/'DR_Contracted Energy'!Y$130)*Y$132,'Reduced Energy Gen_UE'!$D112='Reduced Energy Gen_UE'!$D$133,('DR_Contracted Energy'!Y110/'DR_Contracted Energy'!Y$131)*Y$133),0)</f>
        <v>0</v>
      </c>
      <c r="Z112" s="166" cm="1">
        <f t="array" ref="Z112">IFERROR(_xlfn.IFS($H112="MW",0,$D112=$D$132,('DR_Contracted Energy'!Z110/'DR_Contracted Energy'!Z$130)*Z$132,'Reduced Energy Gen_UE'!$D112='Reduced Energy Gen_UE'!$D$133,('DR_Contracted Energy'!Z110/'DR_Contracted Energy'!Z$131)*Z$133),0)</f>
        <v>0</v>
      </c>
      <c r="AA112" s="166" cm="1">
        <f t="array" ref="AA112">IFERROR(_xlfn.IFS($H112="MW",0,$D112=$D$132,('DR_Contracted Energy'!AA110/'DR_Contracted Energy'!AA$130)*AA$132,'Reduced Energy Gen_UE'!$D112='Reduced Energy Gen_UE'!$D$133,('DR_Contracted Energy'!AA110/'DR_Contracted Energy'!AA$131)*AA$133),0)</f>
        <v>0</v>
      </c>
      <c r="AB112" s="166" cm="1">
        <f t="array" ref="AB112">IFERROR(_xlfn.IFS($H112="MW",0,$D112=$D$132,('DR_Contracted Energy'!AB110/'DR_Contracted Energy'!AB$130)*AB$132,'Reduced Energy Gen_UE'!$D112='Reduced Energy Gen_UE'!$D$133,('DR_Contracted Energy'!AB110/'DR_Contracted Energy'!AB$131)*AB$133),0)</f>
        <v>0</v>
      </c>
      <c r="AC112" s="166" cm="1">
        <f t="array" ref="AC112">IFERROR(_xlfn.IFS($H112="MW",0,$D112=$D$132,('DR_Contracted Energy'!AC110/'DR_Contracted Energy'!AC$130)*AC$132,'Reduced Energy Gen_UE'!$D112='Reduced Energy Gen_UE'!$D$133,('DR_Contracted Energy'!AC110/'DR_Contracted Energy'!AC$131)*AC$133),0)</f>
        <v>0</v>
      </c>
      <c r="AD112" s="166"/>
      <c r="AE112" s="16" t="str">
        <f t="shared" si="34"/>
        <v>FALSE</v>
      </c>
    </row>
    <row r="113" spans="3:31" ht="28.8" x14ac:dyDescent="0.3">
      <c r="C113" s="7">
        <f t="shared" ref="C113:G113" si="52">C112</f>
        <v>51</v>
      </c>
      <c r="D113" s="146" t="str">
        <f t="shared" si="52"/>
        <v>Distribution Utility 2 (DU2)</v>
      </c>
      <c r="E113" s="146">
        <f t="shared" si="52"/>
        <v>0</v>
      </c>
      <c r="F113" s="108">
        <f t="shared" si="52"/>
        <v>0</v>
      </c>
      <c r="G113">
        <f t="shared" si="52"/>
        <v>0</v>
      </c>
      <c r="H113" s="16" t="str">
        <f>'C. Details of Existing PSAs'!O108</f>
        <v>MWh</v>
      </c>
      <c r="I113" s="166" cm="1">
        <f t="array" ref="I113">IFERROR(_xlfn.IFS($H113="MW",0,$D113=$D$132,('DR_Contracted Energy'!I111/'DR_Contracted Energy'!I$130)*I$132,'Reduced Energy Gen_UE'!$D113='Reduced Energy Gen_UE'!$D$133,('DR_Contracted Energy'!I111/'DR_Contracted Energy'!I$131)*I$133),0)</f>
        <v>0</v>
      </c>
      <c r="J113" s="166" cm="1">
        <f t="array" ref="J113">IFERROR(_xlfn.IFS($H113="MW",0,$D113=$D$132,('DR_Contracted Energy'!J111/'DR_Contracted Energy'!J$130)*J$132,'Reduced Energy Gen_UE'!$D113='Reduced Energy Gen_UE'!$D$133,('DR_Contracted Energy'!J111/'DR_Contracted Energy'!J$131)*J$133),0)</f>
        <v>0</v>
      </c>
      <c r="K113" s="166" cm="1">
        <f t="array" ref="K113">IFERROR(_xlfn.IFS($H113="MW",0,$D113=$D$132,('DR_Contracted Energy'!K111/'DR_Contracted Energy'!K$130)*K$132,'Reduced Energy Gen_UE'!$D113='Reduced Energy Gen_UE'!$D$133,('DR_Contracted Energy'!K111/'DR_Contracted Energy'!K$131)*K$133),0)</f>
        <v>0</v>
      </c>
      <c r="L113" s="166" cm="1">
        <f t="array" ref="L113">IFERROR(_xlfn.IFS($H113="MW",0,$D113=$D$132,('DR_Contracted Energy'!L111/'DR_Contracted Energy'!L$130)*L$132,'Reduced Energy Gen_UE'!$D113='Reduced Energy Gen_UE'!$D$133,('DR_Contracted Energy'!L111/'DR_Contracted Energy'!L$131)*L$133),0)</f>
        <v>0</v>
      </c>
      <c r="M113" s="166" cm="1">
        <f t="array" ref="M113">IFERROR(_xlfn.IFS($H113="MW",0,$D113=$D$132,('DR_Contracted Energy'!M111/'DR_Contracted Energy'!M$130)*M$132,'Reduced Energy Gen_UE'!$D113='Reduced Energy Gen_UE'!$D$133,('DR_Contracted Energy'!M111/'DR_Contracted Energy'!M$131)*M$133),0)</f>
        <v>0</v>
      </c>
      <c r="N113" s="166" cm="1">
        <f t="array" ref="N113">IFERROR(_xlfn.IFS($H113="MW",0,$D113=$D$132,('DR_Contracted Energy'!N111/'DR_Contracted Energy'!N$130)*N$132,'Reduced Energy Gen_UE'!$D113='Reduced Energy Gen_UE'!$D$133,('DR_Contracted Energy'!N111/'DR_Contracted Energy'!N$131)*N$133),0)</f>
        <v>0</v>
      </c>
      <c r="O113" s="166" cm="1">
        <f t="array" ref="O113">IFERROR(_xlfn.IFS($H113="MW",0,$D113=$D$132,('DR_Contracted Energy'!O111/'DR_Contracted Energy'!O$130)*O$132,'Reduced Energy Gen_UE'!$D113='Reduced Energy Gen_UE'!$D$133,('DR_Contracted Energy'!O111/'DR_Contracted Energy'!O$131)*O$133),0)</f>
        <v>0</v>
      </c>
      <c r="P113" s="166" cm="1">
        <f t="array" ref="P113">IFERROR(_xlfn.IFS($H113="MW",0,$D113=$D$132,('DR_Contracted Energy'!P111/'DR_Contracted Energy'!P$130)*P$132,'Reduced Energy Gen_UE'!$D113='Reduced Energy Gen_UE'!$D$133,('DR_Contracted Energy'!P111/'DR_Contracted Energy'!P$131)*P$133),0)</f>
        <v>0</v>
      </c>
      <c r="Q113" s="166" cm="1">
        <f t="array" ref="Q113">IFERROR(_xlfn.IFS($H113="MW",0,$D113=$D$132,('DR_Contracted Energy'!Q111/'DR_Contracted Energy'!Q$130)*Q$132,'Reduced Energy Gen_UE'!$D113='Reduced Energy Gen_UE'!$D$133,('DR_Contracted Energy'!Q111/'DR_Contracted Energy'!Q$131)*Q$133),0)</f>
        <v>0</v>
      </c>
      <c r="R113" s="166" cm="1">
        <f t="array" ref="R113">IFERROR(_xlfn.IFS($H113="MW",0,$D113=$D$132,('DR_Contracted Energy'!R111/'DR_Contracted Energy'!R$130)*R$132,'Reduced Energy Gen_UE'!$D113='Reduced Energy Gen_UE'!$D$133,('DR_Contracted Energy'!R111/'DR_Contracted Energy'!R$131)*R$133),0)</f>
        <v>0</v>
      </c>
      <c r="S113" s="166" cm="1">
        <f t="array" ref="S113">IFERROR(_xlfn.IFS($H113="MW",0,$D113=$D$132,('DR_Contracted Energy'!S111/'DR_Contracted Energy'!S$130)*S$132,'Reduced Energy Gen_UE'!$D113='Reduced Energy Gen_UE'!$D$133,('DR_Contracted Energy'!S111/'DR_Contracted Energy'!S$131)*S$133),0)</f>
        <v>0</v>
      </c>
      <c r="T113" s="166" cm="1">
        <f t="array" ref="T113">IFERROR(_xlfn.IFS($H113="MW",0,$D113=$D$132,('DR_Contracted Energy'!T111/'DR_Contracted Energy'!T$130)*T$132,'Reduced Energy Gen_UE'!$D113='Reduced Energy Gen_UE'!$D$133,('DR_Contracted Energy'!T111/'DR_Contracted Energy'!T$131)*T$133),0)</f>
        <v>0</v>
      </c>
      <c r="U113" s="166" cm="1">
        <f t="array" ref="U113">IFERROR(_xlfn.IFS($H113="MW",0,$D113=$D$132,('DR_Contracted Energy'!U111/'DR_Contracted Energy'!U$130)*U$132,'Reduced Energy Gen_UE'!$D113='Reduced Energy Gen_UE'!$D$133,('DR_Contracted Energy'!U111/'DR_Contracted Energy'!U$131)*U$133),0)</f>
        <v>0</v>
      </c>
      <c r="V113" s="166" cm="1">
        <f t="array" ref="V113">IFERROR(_xlfn.IFS($H113="MW",0,$D113=$D$132,('DR_Contracted Energy'!V111/'DR_Contracted Energy'!V$130)*V$132,'Reduced Energy Gen_UE'!$D113='Reduced Energy Gen_UE'!$D$133,('DR_Contracted Energy'!V111/'DR_Contracted Energy'!V$131)*V$133),0)</f>
        <v>0</v>
      </c>
      <c r="W113" s="166" cm="1">
        <f t="array" ref="W113">IFERROR(_xlfn.IFS($H113="MW",0,$D113=$D$132,('DR_Contracted Energy'!W111/'DR_Contracted Energy'!W$130)*W$132,'Reduced Energy Gen_UE'!$D113='Reduced Energy Gen_UE'!$D$133,('DR_Contracted Energy'!W111/'DR_Contracted Energy'!W$131)*W$133),0)</f>
        <v>0</v>
      </c>
      <c r="X113" s="166" cm="1">
        <f t="array" ref="X113">IFERROR(_xlfn.IFS($H113="MW",0,$D113=$D$132,('DR_Contracted Energy'!X111/'DR_Contracted Energy'!X$130)*X$132,'Reduced Energy Gen_UE'!$D113='Reduced Energy Gen_UE'!$D$133,('DR_Contracted Energy'!X111/'DR_Contracted Energy'!X$131)*X$133),0)</f>
        <v>0</v>
      </c>
      <c r="Y113" s="166" cm="1">
        <f t="array" ref="Y113">IFERROR(_xlfn.IFS($H113="MW",0,$D113=$D$132,('DR_Contracted Energy'!Y111/'DR_Contracted Energy'!Y$130)*Y$132,'Reduced Energy Gen_UE'!$D113='Reduced Energy Gen_UE'!$D$133,('DR_Contracted Energy'!Y111/'DR_Contracted Energy'!Y$131)*Y$133),0)</f>
        <v>0</v>
      </c>
      <c r="Z113" s="166" cm="1">
        <f t="array" ref="Z113">IFERROR(_xlfn.IFS($H113="MW",0,$D113=$D$132,('DR_Contracted Energy'!Z111/'DR_Contracted Energy'!Z$130)*Z$132,'Reduced Energy Gen_UE'!$D113='Reduced Energy Gen_UE'!$D$133,('DR_Contracted Energy'!Z111/'DR_Contracted Energy'!Z$131)*Z$133),0)</f>
        <v>0</v>
      </c>
      <c r="AA113" s="166" cm="1">
        <f t="array" ref="AA113">IFERROR(_xlfn.IFS($H113="MW",0,$D113=$D$132,('DR_Contracted Energy'!AA111/'DR_Contracted Energy'!AA$130)*AA$132,'Reduced Energy Gen_UE'!$D113='Reduced Energy Gen_UE'!$D$133,('DR_Contracted Energy'!AA111/'DR_Contracted Energy'!AA$131)*AA$133),0)</f>
        <v>0</v>
      </c>
      <c r="AB113" s="166" cm="1">
        <f t="array" ref="AB113">IFERROR(_xlfn.IFS($H113="MW",0,$D113=$D$132,('DR_Contracted Energy'!AB111/'DR_Contracted Energy'!AB$130)*AB$132,'Reduced Energy Gen_UE'!$D113='Reduced Energy Gen_UE'!$D$133,('DR_Contracted Energy'!AB111/'DR_Contracted Energy'!AB$131)*AB$133),0)</f>
        <v>0</v>
      </c>
      <c r="AC113" s="166" cm="1">
        <f t="array" ref="AC113">IFERROR(_xlfn.IFS($H113="MW",0,$D113=$D$132,('DR_Contracted Energy'!AC111/'DR_Contracted Energy'!AC$130)*AC$132,'Reduced Energy Gen_UE'!$D113='Reduced Energy Gen_UE'!$D$133,('DR_Contracted Energy'!AC111/'DR_Contracted Energy'!AC$131)*AC$133),0)</f>
        <v>0</v>
      </c>
      <c r="AD113" s="166"/>
      <c r="AE113" s="16" t="str">
        <f t="shared" si="34"/>
        <v>FALSE</v>
      </c>
    </row>
    <row r="114" spans="3:31" ht="28.8" x14ac:dyDescent="0.3">
      <c r="C114" s="7">
        <f>'C. Details of Existing PSAs'!C109</f>
        <v>52</v>
      </c>
      <c r="D114" s="146" t="str">
        <f>'C. Details of Existing PSAs'!D109</f>
        <v>Distribution Utility 2 (DU2)</v>
      </c>
      <c r="E114" s="146">
        <f>'C. Details of Existing PSAs'!E109</f>
        <v>0</v>
      </c>
      <c r="F114" s="108">
        <f>'C. Details of Existing PSAs'!F109</f>
        <v>0</v>
      </c>
      <c r="G114">
        <f>'C. Details of Existing PSAs'!G109</f>
        <v>0</v>
      </c>
      <c r="H114" s="16" t="str">
        <f>'C. Details of Existing PSAs'!O109</f>
        <v>MW</v>
      </c>
      <c r="I114" s="166" cm="1">
        <f t="array" ref="I114">IFERROR(_xlfn.IFS($H114="MW",0,$D114=$D$132,('DR_Contracted Energy'!I112/'DR_Contracted Energy'!I$130)*I$132,'Reduced Energy Gen_UE'!$D114='Reduced Energy Gen_UE'!$D$133,('DR_Contracted Energy'!I112/'DR_Contracted Energy'!I$131)*I$133),0)</f>
        <v>0</v>
      </c>
      <c r="J114" s="166" cm="1">
        <f t="array" ref="J114">IFERROR(_xlfn.IFS($H114="MW",0,$D114=$D$132,('DR_Contracted Energy'!J112/'DR_Contracted Energy'!J$130)*J$132,'Reduced Energy Gen_UE'!$D114='Reduced Energy Gen_UE'!$D$133,('DR_Contracted Energy'!J112/'DR_Contracted Energy'!J$131)*J$133),0)</f>
        <v>0</v>
      </c>
      <c r="K114" s="166" cm="1">
        <f t="array" ref="K114">IFERROR(_xlfn.IFS($H114="MW",0,$D114=$D$132,('DR_Contracted Energy'!K112/'DR_Contracted Energy'!K$130)*K$132,'Reduced Energy Gen_UE'!$D114='Reduced Energy Gen_UE'!$D$133,('DR_Contracted Energy'!K112/'DR_Contracted Energy'!K$131)*K$133),0)</f>
        <v>0</v>
      </c>
      <c r="L114" s="166" cm="1">
        <f t="array" ref="L114">IFERROR(_xlfn.IFS($H114="MW",0,$D114=$D$132,('DR_Contracted Energy'!L112/'DR_Contracted Energy'!L$130)*L$132,'Reduced Energy Gen_UE'!$D114='Reduced Energy Gen_UE'!$D$133,('DR_Contracted Energy'!L112/'DR_Contracted Energy'!L$131)*L$133),0)</f>
        <v>0</v>
      </c>
      <c r="M114" s="166" cm="1">
        <f t="array" ref="M114">IFERROR(_xlfn.IFS($H114="MW",0,$D114=$D$132,('DR_Contracted Energy'!M112/'DR_Contracted Energy'!M$130)*M$132,'Reduced Energy Gen_UE'!$D114='Reduced Energy Gen_UE'!$D$133,('DR_Contracted Energy'!M112/'DR_Contracted Energy'!M$131)*M$133),0)</f>
        <v>0</v>
      </c>
      <c r="N114" s="166" cm="1">
        <f t="array" ref="N114">IFERROR(_xlfn.IFS($H114="MW",0,$D114=$D$132,('DR_Contracted Energy'!N112/'DR_Contracted Energy'!N$130)*N$132,'Reduced Energy Gen_UE'!$D114='Reduced Energy Gen_UE'!$D$133,('DR_Contracted Energy'!N112/'DR_Contracted Energy'!N$131)*N$133),0)</f>
        <v>0</v>
      </c>
      <c r="O114" s="166" cm="1">
        <f t="array" ref="O114">IFERROR(_xlfn.IFS($H114="MW",0,$D114=$D$132,('DR_Contracted Energy'!O112/'DR_Contracted Energy'!O$130)*O$132,'Reduced Energy Gen_UE'!$D114='Reduced Energy Gen_UE'!$D$133,('DR_Contracted Energy'!O112/'DR_Contracted Energy'!O$131)*O$133),0)</f>
        <v>0</v>
      </c>
      <c r="P114" s="166" cm="1">
        <f t="array" ref="P114">IFERROR(_xlfn.IFS($H114="MW",0,$D114=$D$132,('DR_Contracted Energy'!P112/'DR_Contracted Energy'!P$130)*P$132,'Reduced Energy Gen_UE'!$D114='Reduced Energy Gen_UE'!$D$133,('DR_Contracted Energy'!P112/'DR_Contracted Energy'!P$131)*P$133),0)</f>
        <v>0</v>
      </c>
      <c r="Q114" s="166" cm="1">
        <f t="array" ref="Q114">IFERROR(_xlfn.IFS($H114="MW",0,$D114=$D$132,('DR_Contracted Energy'!Q112/'DR_Contracted Energy'!Q$130)*Q$132,'Reduced Energy Gen_UE'!$D114='Reduced Energy Gen_UE'!$D$133,('DR_Contracted Energy'!Q112/'DR_Contracted Energy'!Q$131)*Q$133),0)</f>
        <v>0</v>
      </c>
      <c r="R114" s="166" cm="1">
        <f t="array" ref="R114">IFERROR(_xlfn.IFS($H114="MW",0,$D114=$D$132,('DR_Contracted Energy'!R112/'DR_Contracted Energy'!R$130)*R$132,'Reduced Energy Gen_UE'!$D114='Reduced Energy Gen_UE'!$D$133,('DR_Contracted Energy'!R112/'DR_Contracted Energy'!R$131)*R$133),0)</f>
        <v>0</v>
      </c>
      <c r="S114" s="166" cm="1">
        <f t="array" ref="S114">IFERROR(_xlfn.IFS($H114="MW",0,$D114=$D$132,('DR_Contracted Energy'!S112/'DR_Contracted Energy'!S$130)*S$132,'Reduced Energy Gen_UE'!$D114='Reduced Energy Gen_UE'!$D$133,('DR_Contracted Energy'!S112/'DR_Contracted Energy'!S$131)*S$133),0)</f>
        <v>0</v>
      </c>
      <c r="T114" s="166" cm="1">
        <f t="array" ref="T114">IFERROR(_xlfn.IFS($H114="MW",0,$D114=$D$132,('DR_Contracted Energy'!T112/'DR_Contracted Energy'!T$130)*T$132,'Reduced Energy Gen_UE'!$D114='Reduced Energy Gen_UE'!$D$133,('DR_Contracted Energy'!T112/'DR_Contracted Energy'!T$131)*T$133),0)</f>
        <v>0</v>
      </c>
      <c r="U114" s="166" cm="1">
        <f t="array" ref="U114">IFERROR(_xlfn.IFS($H114="MW",0,$D114=$D$132,('DR_Contracted Energy'!U112/'DR_Contracted Energy'!U$130)*U$132,'Reduced Energy Gen_UE'!$D114='Reduced Energy Gen_UE'!$D$133,('DR_Contracted Energy'!U112/'DR_Contracted Energy'!U$131)*U$133),0)</f>
        <v>0</v>
      </c>
      <c r="V114" s="166" cm="1">
        <f t="array" ref="V114">IFERROR(_xlfn.IFS($H114="MW",0,$D114=$D$132,('DR_Contracted Energy'!V112/'DR_Contracted Energy'!V$130)*V$132,'Reduced Energy Gen_UE'!$D114='Reduced Energy Gen_UE'!$D$133,('DR_Contracted Energy'!V112/'DR_Contracted Energy'!V$131)*V$133),0)</f>
        <v>0</v>
      </c>
      <c r="W114" s="166" cm="1">
        <f t="array" ref="W114">IFERROR(_xlfn.IFS($H114="MW",0,$D114=$D$132,('DR_Contracted Energy'!W112/'DR_Contracted Energy'!W$130)*W$132,'Reduced Energy Gen_UE'!$D114='Reduced Energy Gen_UE'!$D$133,('DR_Contracted Energy'!W112/'DR_Contracted Energy'!W$131)*W$133),0)</f>
        <v>0</v>
      </c>
      <c r="X114" s="166" cm="1">
        <f t="array" ref="X114">IFERROR(_xlfn.IFS($H114="MW",0,$D114=$D$132,('DR_Contracted Energy'!X112/'DR_Contracted Energy'!X$130)*X$132,'Reduced Energy Gen_UE'!$D114='Reduced Energy Gen_UE'!$D$133,('DR_Contracted Energy'!X112/'DR_Contracted Energy'!X$131)*X$133),0)</f>
        <v>0</v>
      </c>
      <c r="Y114" s="166" cm="1">
        <f t="array" ref="Y114">IFERROR(_xlfn.IFS($H114="MW",0,$D114=$D$132,('DR_Contracted Energy'!Y112/'DR_Contracted Energy'!Y$130)*Y$132,'Reduced Energy Gen_UE'!$D114='Reduced Energy Gen_UE'!$D$133,('DR_Contracted Energy'!Y112/'DR_Contracted Energy'!Y$131)*Y$133),0)</f>
        <v>0</v>
      </c>
      <c r="Z114" s="166" cm="1">
        <f t="array" ref="Z114">IFERROR(_xlfn.IFS($H114="MW",0,$D114=$D$132,('DR_Contracted Energy'!Z112/'DR_Contracted Energy'!Z$130)*Z$132,'Reduced Energy Gen_UE'!$D114='Reduced Energy Gen_UE'!$D$133,('DR_Contracted Energy'!Z112/'DR_Contracted Energy'!Z$131)*Z$133),0)</f>
        <v>0</v>
      </c>
      <c r="AA114" s="166" cm="1">
        <f t="array" ref="AA114">IFERROR(_xlfn.IFS($H114="MW",0,$D114=$D$132,('DR_Contracted Energy'!AA112/'DR_Contracted Energy'!AA$130)*AA$132,'Reduced Energy Gen_UE'!$D114='Reduced Energy Gen_UE'!$D$133,('DR_Contracted Energy'!AA112/'DR_Contracted Energy'!AA$131)*AA$133),0)</f>
        <v>0</v>
      </c>
      <c r="AB114" s="166" cm="1">
        <f t="array" ref="AB114">IFERROR(_xlfn.IFS($H114="MW",0,$D114=$D$132,('DR_Contracted Energy'!AB112/'DR_Contracted Energy'!AB$130)*AB$132,'Reduced Energy Gen_UE'!$D114='Reduced Energy Gen_UE'!$D$133,('DR_Contracted Energy'!AB112/'DR_Contracted Energy'!AB$131)*AB$133),0)</f>
        <v>0</v>
      </c>
      <c r="AC114" s="166" cm="1">
        <f t="array" ref="AC114">IFERROR(_xlfn.IFS($H114="MW",0,$D114=$D$132,('DR_Contracted Energy'!AC112/'DR_Contracted Energy'!AC$130)*AC$132,'Reduced Energy Gen_UE'!$D114='Reduced Energy Gen_UE'!$D$133,('DR_Contracted Energy'!AC112/'DR_Contracted Energy'!AC$131)*AC$133),0)</f>
        <v>0</v>
      </c>
      <c r="AD114" s="166"/>
      <c r="AE114" s="16" t="str">
        <f t="shared" si="34"/>
        <v>FALSE</v>
      </c>
    </row>
    <row r="115" spans="3:31" ht="28.8" x14ac:dyDescent="0.3">
      <c r="C115" s="7">
        <f t="shared" ref="C115:G115" si="53">C114</f>
        <v>52</v>
      </c>
      <c r="D115" s="146" t="str">
        <f t="shared" si="53"/>
        <v>Distribution Utility 2 (DU2)</v>
      </c>
      <c r="E115" s="146">
        <f t="shared" si="53"/>
        <v>0</v>
      </c>
      <c r="F115" s="108">
        <f t="shared" si="53"/>
        <v>0</v>
      </c>
      <c r="G115">
        <f t="shared" si="53"/>
        <v>0</v>
      </c>
      <c r="H115" s="16" t="str">
        <f>'C. Details of Existing PSAs'!O110</f>
        <v>MWh</v>
      </c>
      <c r="I115" s="166" cm="1">
        <f t="array" ref="I115">IFERROR(_xlfn.IFS($H115="MW",0,$D115=$D$132,('DR_Contracted Energy'!I113/'DR_Contracted Energy'!I$130)*I$132,'Reduced Energy Gen_UE'!$D115='Reduced Energy Gen_UE'!$D$133,('DR_Contracted Energy'!I113/'DR_Contracted Energy'!I$131)*I$133),0)</f>
        <v>0</v>
      </c>
      <c r="J115" s="166" cm="1">
        <f t="array" ref="J115">IFERROR(_xlfn.IFS($H115="MW",0,$D115=$D$132,('DR_Contracted Energy'!J113/'DR_Contracted Energy'!J$130)*J$132,'Reduced Energy Gen_UE'!$D115='Reduced Energy Gen_UE'!$D$133,('DR_Contracted Energy'!J113/'DR_Contracted Energy'!J$131)*J$133),0)</f>
        <v>0</v>
      </c>
      <c r="K115" s="166" cm="1">
        <f t="array" ref="K115">IFERROR(_xlfn.IFS($H115="MW",0,$D115=$D$132,('DR_Contracted Energy'!K113/'DR_Contracted Energy'!K$130)*K$132,'Reduced Energy Gen_UE'!$D115='Reduced Energy Gen_UE'!$D$133,('DR_Contracted Energy'!K113/'DR_Contracted Energy'!K$131)*K$133),0)</f>
        <v>0</v>
      </c>
      <c r="L115" s="166" cm="1">
        <f t="array" ref="L115">IFERROR(_xlfn.IFS($H115="MW",0,$D115=$D$132,('DR_Contracted Energy'!L113/'DR_Contracted Energy'!L$130)*L$132,'Reduced Energy Gen_UE'!$D115='Reduced Energy Gen_UE'!$D$133,('DR_Contracted Energy'!L113/'DR_Contracted Energy'!L$131)*L$133),0)</f>
        <v>0</v>
      </c>
      <c r="M115" s="166" cm="1">
        <f t="array" ref="M115">IFERROR(_xlfn.IFS($H115="MW",0,$D115=$D$132,('DR_Contracted Energy'!M113/'DR_Contracted Energy'!M$130)*M$132,'Reduced Energy Gen_UE'!$D115='Reduced Energy Gen_UE'!$D$133,('DR_Contracted Energy'!M113/'DR_Contracted Energy'!M$131)*M$133),0)</f>
        <v>0</v>
      </c>
      <c r="N115" s="166" cm="1">
        <f t="array" ref="N115">IFERROR(_xlfn.IFS($H115="MW",0,$D115=$D$132,('DR_Contracted Energy'!N113/'DR_Contracted Energy'!N$130)*N$132,'Reduced Energy Gen_UE'!$D115='Reduced Energy Gen_UE'!$D$133,('DR_Contracted Energy'!N113/'DR_Contracted Energy'!N$131)*N$133),0)</f>
        <v>0</v>
      </c>
      <c r="O115" s="166" cm="1">
        <f t="array" ref="O115">IFERROR(_xlfn.IFS($H115="MW",0,$D115=$D$132,('DR_Contracted Energy'!O113/'DR_Contracted Energy'!O$130)*O$132,'Reduced Energy Gen_UE'!$D115='Reduced Energy Gen_UE'!$D$133,('DR_Contracted Energy'!O113/'DR_Contracted Energy'!O$131)*O$133),0)</f>
        <v>0</v>
      </c>
      <c r="P115" s="166" cm="1">
        <f t="array" ref="P115">IFERROR(_xlfn.IFS($H115="MW",0,$D115=$D$132,('DR_Contracted Energy'!P113/'DR_Contracted Energy'!P$130)*P$132,'Reduced Energy Gen_UE'!$D115='Reduced Energy Gen_UE'!$D$133,('DR_Contracted Energy'!P113/'DR_Contracted Energy'!P$131)*P$133),0)</f>
        <v>0</v>
      </c>
      <c r="Q115" s="166" cm="1">
        <f t="array" ref="Q115">IFERROR(_xlfn.IFS($H115="MW",0,$D115=$D$132,('DR_Contracted Energy'!Q113/'DR_Contracted Energy'!Q$130)*Q$132,'Reduced Energy Gen_UE'!$D115='Reduced Energy Gen_UE'!$D$133,('DR_Contracted Energy'!Q113/'DR_Contracted Energy'!Q$131)*Q$133),0)</f>
        <v>0</v>
      </c>
      <c r="R115" s="166" cm="1">
        <f t="array" ref="R115">IFERROR(_xlfn.IFS($H115="MW",0,$D115=$D$132,('DR_Contracted Energy'!R113/'DR_Contracted Energy'!R$130)*R$132,'Reduced Energy Gen_UE'!$D115='Reduced Energy Gen_UE'!$D$133,('DR_Contracted Energy'!R113/'DR_Contracted Energy'!R$131)*R$133),0)</f>
        <v>0</v>
      </c>
      <c r="S115" s="166" cm="1">
        <f t="array" ref="S115">IFERROR(_xlfn.IFS($H115="MW",0,$D115=$D$132,('DR_Contracted Energy'!S113/'DR_Contracted Energy'!S$130)*S$132,'Reduced Energy Gen_UE'!$D115='Reduced Energy Gen_UE'!$D$133,('DR_Contracted Energy'!S113/'DR_Contracted Energy'!S$131)*S$133),0)</f>
        <v>0</v>
      </c>
      <c r="T115" s="166" cm="1">
        <f t="array" ref="T115">IFERROR(_xlfn.IFS($H115="MW",0,$D115=$D$132,('DR_Contracted Energy'!T113/'DR_Contracted Energy'!T$130)*T$132,'Reduced Energy Gen_UE'!$D115='Reduced Energy Gen_UE'!$D$133,('DR_Contracted Energy'!T113/'DR_Contracted Energy'!T$131)*T$133),0)</f>
        <v>0</v>
      </c>
      <c r="U115" s="166" cm="1">
        <f t="array" ref="U115">IFERROR(_xlfn.IFS($H115="MW",0,$D115=$D$132,('DR_Contracted Energy'!U113/'DR_Contracted Energy'!U$130)*U$132,'Reduced Energy Gen_UE'!$D115='Reduced Energy Gen_UE'!$D$133,('DR_Contracted Energy'!U113/'DR_Contracted Energy'!U$131)*U$133),0)</f>
        <v>0</v>
      </c>
      <c r="V115" s="166" cm="1">
        <f t="array" ref="V115">IFERROR(_xlfn.IFS($H115="MW",0,$D115=$D$132,('DR_Contracted Energy'!V113/'DR_Contracted Energy'!V$130)*V$132,'Reduced Energy Gen_UE'!$D115='Reduced Energy Gen_UE'!$D$133,('DR_Contracted Energy'!V113/'DR_Contracted Energy'!V$131)*V$133),0)</f>
        <v>0</v>
      </c>
      <c r="W115" s="166" cm="1">
        <f t="array" ref="W115">IFERROR(_xlfn.IFS($H115="MW",0,$D115=$D$132,('DR_Contracted Energy'!W113/'DR_Contracted Energy'!W$130)*W$132,'Reduced Energy Gen_UE'!$D115='Reduced Energy Gen_UE'!$D$133,('DR_Contracted Energy'!W113/'DR_Contracted Energy'!W$131)*W$133),0)</f>
        <v>0</v>
      </c>
      <c r="X115" s="166" cm="1">
        <f t="array" ref="X115">IFERROR(_xlfn.IFS($H115="MW",0,$D115=$D$132,('DR_Contracted Energy'!X113/'DR_Contracted Energy'!X$130)*X$132,'Reduced Energy Gen_UE'!$D115='Reduced Energy Gen_UE'!$D$133,('DR_Contracted Energy'!X113/'DR_Contracted Energy'!X$131)*X$133),0)</f>
        <v>0</v>
      </c>
      <c r="Y115" s="166" cm="1">
        <f t="array" ref="Y115">IFERROR(_xlfn.IFS($H115="MW",0,$D115=$D$132,('DR_Contracted Energy'!Y113/'DR_Contracted Energy'!Y$130)*Y$132,'Reduced Energy Gen_UE'!$D115='Reduced Energy Gen_UE'!$D$133,('DR_Contracted Energy'!Y113/'DR_Contracted Energy'!Y$131)*Y$133),0)</f>
        <v>0</v>
      </c>
      <c r="Z115" s="166" cm="1">
        <f t="array" ref="Z115">IFERROR(_xlfn.IFS($H115="MW",0,$D115=$D$132,('DR_Contracted Energy'!Z113/'DR_Contracted Energy'!Z$130)*Z$132,'Reduced Energy Gen_UE'!$D115='Reduced Energy Gen_UE'!$D$133,('DR_Contracted Energy'!Z113/'DR_Contracted Energy'!Z$131)*Z$133),0)</f>
        <v>0</v>
      </c>
      <c r="AA115" s="166" cm="1">
        <f t="array" ref="AA115">IFERROR(_xlfn.IFS($H115="MW",0,$D115=$D$132,('DR_Contracted Energy'!AA113/'DR_Contracted Energy'!AA$130)*AA$132,'Reduced Energy Gen_UE'!$D115='Reduced Energy Gen_UE'!$D$133,('DR_Contracted Energy'!AA113/'DR_Contracted Energy'!AA$131)*AA$133),0)</f>
        <v>0</v>
      </c>
      <c r="AB115" s="166" cm="1">
        <f t="array" ref="AB115">IFERROR(_xlfn.IFS($H115="MW",0,$D115=$D$132,('DR_Contracted Energy'!AB113/'DR_Contracted Energy'!AB$130)*AB$132,'Reduced Energy Gen_UE'!$D115='Reduced Energy Gen_UE'!$D$133,('DR_Contracted Energy'!AB113/'DR_Contracted Energy'!AB$131)*AB$133),0)</f>
        <v>0</v>
      </c>
      <c r="AC115" s="166" cm="1">
        <f t="array" ref="AC115">IFERROR(_xlfn.IFS($H115="MW",0,$D115=$D$132,('DR_Contracted Energy'!AC113/'DR_Contracted Energy'!AC$130)*AC$132,'Reduced Energy Gen_UE'!$D115='Reduced Energy Gen_UE'!$D$133,('DR_Contracted Energy'!AC113/'DR_Contracted Energy'!AC$131)*AC$133),0)</f>
        <v>0</v>
      </c>
      <c r="AD115" s="166"/>
      <c r="AE115" s="16" t="str">
        <f t="shared" si="34"/>
        <v>FALSE</v>
      </c>
    </row>
    <row r="116" spans="3:31" ht="28.8" x14ac:dyDescent="0.3">
      <c r="C116" s="7">
        <f>'C. Details of Existing PSAs'!C111</f>
        <v>53</v>
      </c>
      <c r="D116" s="146" t="str">
        <f>'C. Details of Existing PSAs'!D111</f>
        <v>Distribution Utility 2 (DU2)</v>
      </c>
      <c r="E116" s="146">
        <f>'C. Details of Existing PSAs'!E111</f>
        <v>0</v>
      </c>
      <c r="F116" s="108">
        <f>'C. Details of Existing PSAs'!F111</f>
        <v>0</v>
      </c>
      <c r="G116">
        <f>'C. Details of Existing PSAs'!G111</f>
        <v>0</v>
      </c>
      <c r="H116" s="16" t="str">
        <f>'C. Details of Existing PSAs'!O111</f>
        <v>MW</v>
      </c>
      <c r="I116" s="166" cm="1">
        <f t="array" ref="I116">IFERROR(_xlfn.IFS($H116="MW",0,$D116=$D$132,('DR_Contracted Energy'!I114/'DR_Contracted Energy'!I$130)*I$132,'Reduced Energy Gen_UE'!$D116='Reduced Energy Gen_UE'!$D$133,('DR_Contracted Energy'!I114/'DR_Contracted Energy'!I$131)*I$133),0)</f>
        <v>0</v>
      </c>
      <c r="J116" s="166" cm="1">
        <f t="array" ref="J116">IFERROR(_xlfn.IFS($H116="MW",0,$D116=$D$132,('DR_Contracted Energy'!J114/'DR_Contracted Energy'!J$130)*J$132,'Reduced Energy Gen_UE'!$D116='Reduced Energy Gen_UE'!$D$133,('DR_Contracted Energy'!J114/'DR_Contracted Energy'!J$131)*J$133),0)</f>
        <v>0</v>
      </c>
      <c r="K116" s="166" cm="1">
        <f t="array" ref="K116">IFERROR(_xlfn.IFS($H116="MW",0,$D116=$D$132,('DR_Contracted Energy'!K114/'DR_Contracted Energy'!K$130)*K$132,'Reduced Energy Gen_UE'!$D116='Reduced Energy Gen_UE'!$D$133,('DR_Contracted Energy'!K114/'DR_Contracted Energy'!K$131)*K$133),0)</f>
        <v>0</v>
      </c>
      <c r="L116" s="166" cm="1">
        <f t="array" ref="L116">IFERROR(_xlfn.IFS($H116="MW",0,$D116=$D$132,('DR_Contracted Energy'!L114/'DR_Contracted Energy'!L$130)*L$132,'Reduced Energy Gen_UE'!$D116='Reduced Energy Gen_UE'!$D$133,('DR_Contracted Energy'!L114/'DR_Contracted Energy'!L$131)*L$133),0)</f>
        <v>0</v>
      </c>
      <c r="M116" s="166" cm="1">
        <f t="array" ref="M116">IFERROR(_xlfn.IFS($H116="MW",0,$D116=$D$132,('DR_Contracted Energy'!M114/'DR_Contracted Energy'!M$130)*M$132,'Reduced Energy Gen_UE'!$D116='Reduced Energy Gen_UE'!$D$133,('DR_Contracted Energy'!M114/'DR_Contracted Energy'!M$131)*M$133),0)</f>
        <v>0</v>
      </c>
      <c r="N116" s="166" cm="1">
        <f t="array" ref="N116">IFERROR(_xlfn.IFS($H116="MW",0,$D116=$D$132,('DR_Contracted Energy'!N114/'DR_Contracted Energy'!N$130)*N$132,'Reduced Energy Gen_UE'!$D116='Reduced Energy Gen_UE'!$D$133,('DR_Contracted Energy'!N114/'DR_Contracted Energy'!N$131)*N$133),0)</f>
        <v>0</v>
      </c>
      <c r="O116" s="166" cm="1">
        <f t="array" ref="O116">IFERROR(_xlfn.IFS($H116="MW",0,$D116=$D$132,('DR_Contracted Energy'!O114/'DR_Contracted Energy'!O$130)*O$132,'Reduced Energy Gen_UE'!$D116='Reduced Energy Gen_UE'!$D$133,('DR_Contracted Energy'!O114/'DR_Contracted Energy'!O$131)*O$133),0)</f>
        <v>0</v>
      </c>
      <c r="P116" s="166" cm="1">
        <f t="array" ref="P116">IFERROR(_xlfn.IFS($H116="MW",0,$D116=$D$132,('DR_Contracted Energy'!P114/'DR_Contracted Energy'!P$130)*P$132,'Reduced Energy Gen_UE'!$D116='Reduced Energy Gen_UE'!$D$133,('DR_Contracted Energy'!P114/'DR_Contracted Energy'!P$131)*P$133),0)</f>
        <v>0</v>
      </c>
      <c r="Q116" s="166" cm="1">
        <f t="array" ref="Q116">IFERROR(_xlfn.IFS($H116="MW",0,$D116=$D$132,('DR_Contracted Energy'!Q114/'DR_Contracted Energy'!Q$130)*Q$132,'Reduced Energy Gen_UE'!$D116='Reduced Energy Gen_UE'!$D$133,('DR_Contracted Energy'!Q114/'DR_Contracted Energy'!Q$131)*Q$133),0)</f>
        <v>0</v>
      </c>
      <c r="R116" s="166" cm="1">
        <f t="array" ref="R116">IFERROR(_xlfn.IFS($H116="MW",0,$D116=$D$132,('DR_Contracted Energy'!R114/'DR_Contracted Energy'!R$130)*R$132,'Reduced Energy Gen_UE'!$D116='Reduced Energy Gen_UE'!$D$133,('DR_Contracted Energy'!R114/'DR_Contracted Energy'!R$131)*R$133),0)</f>
        <v>0</v>
      </c>
      <c r="S116" s="166" cm="1">
        <f t="array" ref="S116">IFERROR(_xlfn.IFS($H116="MW",0,$D116=$D$132,('DR_Contracted Energy'!S114/'DR_Contracted Energy'!S$130)*S$132,'Reduced Energy Gen_UE'!$D116='Reduced Energy Gen_UE'!$D$133,('DR_Contracted Energy'!S114/'DR_Contracted Energy'!S$131)*S$133),0)</f>
        <v>0</v>
      </c>
      <c r="T116" s="166" cm="1">
        <f t="array" ref="T116">IFERROR(_xlfn.IFS($H116="MW",0,$D116=$D$132,('DR_Contracted Energy'!T114/'DR_Contracted Energy'!T$130)*T$132,'Reduced Energy Gen_UE'!$D116='Reduced Energy Gen_UE'!$D$133,('DR_Contracted Energy'!T114/'DR_Contracted Energy'!T$131)*T$133),0)</f>
        <v>0</v>
      </c>
      <c r="U116" s="166" cm="1">
        <f t="array" ref="U116">IFERROR(_xlfn.IFS($H116="MW",0,$D116=$D$132,('DR_Contracted Energy'!U114/'DR_Contracted Energy'!U$130)*U$132,'Reduced Energy Gen_UE'!$D116='Reduced Energy Gen_UE'!$D$133,('DR_Contracted Energy'!U114/'DR_Contracted Energy'!U$131)*U$133),0)</f>
        <v>0</v>
      </c>
      <c r="V116" s="166" cm="1">
        <f t="array" ref="V116">IFERROR(_xlfn.IFS($H116="MW",0,$D116=$D$132,('DR_Contracted Energy'!V114/'DR_Contracted Energy'!V$130)*V$132,'Reduced Energy Gen_UE'!$D116='Reduced Energy Gen_UE'!$D$133,('DR_Contracted Energy'!V114/'DR_Contracted Energy'!V$131)*V$133),0)</f>
        <v>0</v>
      </c>
      <c r="W116" s="166" cm="1">
        <f t="array" ref="W116">IFERROR(_xlfn.IFS($H116="MW",0,$D116=$D$132,('DR_Contracted Energy'!W114/'DR_Contracted Energy'!W$130)*W$132,'Reduced Energy Gen_UE'!$D116='Reduced Energy Gen_UE'!$D$133,('DR_Contracted Energy'!W114/'DR_Contracted Energy'!W$131)*W$133),0)</f>
        <v>0</v>
      </c>
      <c r="X116" s="166" cm="1">
        <f t="array" ref="X116">IFERROR(_xlfn.IFS($H116="MW",0,$D116=$D$132,('DR_Contracted Energy'!X114/'DR_Contracted Energy'!X$130)*X$132,'Reduced Energy Gen_UE'!$D116='Reduced Energy Gen_UE'!$D$133,('DR_Contracted Energy'!X114/'DR_Contracted Energy'!X$131)*X$133),0)</f>
        <v>0</v>
      </c>
      <c r="Y116" s="166" cm="1">
        <f t="array" ref="Y116">IFERROR(_xlfn.IFS($H116="MW",0,$D116=$D$132,('DR_Contracted Energy'!Y114/'DR_Contracted Energy'!Y$130)*Y$132,'Reduced Energy Gen_UE'!$D116='Reduced Energy Gen_UE'!$D$133,('DR_Contracted Energy'!Y114/'DR_Contracted Energy'!Y$131)*Y$133),0)</f>
        <v>0</v>
      </c>
      <c r="Z116" s="166" cm="1">
        <f t="array" ref="Z116">IFERROR(_xlfn.IFS($H116="MW",0,$D116=$D$132,('DR_Contracted Energy'!Z114/'DR_Contracted Energy'!Z$130)*Z$132,'Reduced Energy Gen_UE'!$D116='Reduced Energy Gen_UE'!$D$133,('DR_Contracted Energy'!Z114/'DR_Contracted Energy'!Z$131)*Z$133),0)</f>
        <v>0</v>
      </c>
      <c r="AA116" s="166" cm="1">
        <f t="array" ref="AA116">IFERROR(_xlfn.IFS($H116="MW",0,$D116=$D$132,('DR_Contracted Energy'!AA114/'DR_Contracted Energy'!AA$130)*AA$132,'Reduced Energy Gen_UE'!$D116='Reduced Energy Gen_UE'!$D$133,('DR_Contracted Energy'!AA114/'DR_Contracted Energy'!AA$131)*AA$133),0)</f>
        <v>0</v>
      </c>
      <c r="AB116" s="166" cm="1">
        <f t="array" ref="AB116">IFERROR(_xlfn.IFS($H116="MW",0,$D116=$D$132,('DR_Contracted Energy'!AB114/'DR_Contracted Energy'!AB$130)*AB$132,'Reduced Energy Gen_UE'!$D116='Reduced Energy Gen_UE'!$D$133,('DR_Contracted Energy'!AB114/'DR_Contracted Energy'!AB$131)*AB$133),0)</f>
        <v>0</v>
      </c>
      <c r="AC116" s="166" cm="1">
        <f t="array" ref="AC116">IFERROR(_xlfn.IFS($H116="MW",0,$D116=$D$132,('DR_Contracted Energy'!AC114/'DR_Contracted Energy'!AC$130)*AC$132,'Reduced Energy Gen_UE'!$D116='Reduced Energy Gen_UE'!$D$133,('DR_Contracted Energy'!AC114/'DR_Contracted Energy'!AC$131)*AC$133),0)</f>
        <v>0</v>
      </c>
      <c r="AD116" s="166"/>
      <c r="AE116" s="16" t="str">
        <f t="shared" si="34"/>
        <v>FALSE</v>
      </c>
    </row>
    <row r="117" spans="3:31" ht="28.8" x14ac:dyDescent="0.3">
      <c r="C117" s="7">
        <f t="shared" ref="C117:G117" si="54">C116</f>
        <v>53</v>
      </c>
      <c r="D117" s="146" t="str">
        <f t="shared" si="54"/>
        <v>Distribution Utility 2 (DU2)</v>
      </c>
      <c r="E117" s="146">
        <f t="shared" si="54"/>
        <v>0</v>
      </c>
      <c r="F117" s="108">
        <f t="shared" si="54"/>
        <v>0</v>
      </c>
      <c r="G117">
        <f t="shared" si="54"/>
        <v>0</v>
      </c>
      <c r="H117" s="16" t="str">
        <f>'C. Details of Existing PSAs'!O112</f>
        <v>MWh</v>
      </c>
      <c r="I117" s="166" cm="1">
        <f t="array" ref="I117">IFERROR(_xlfn.IFS($H117="MW",0,$D117=$D$132,('DR_Contracted Energy'!I115/'DR_Contracted Energy'!I$130)*I$132,'Reduced Energy Gen_UE'!$D117='Reduced Energy Gen_UE'!$D$133,('DR_Contracted Energy'!I115/'DR_Contracted Energy'!I$131)*I$133),0)</f>
        <v>0</v>
      </c>
      <c r="J117" s="166" cm="1">
        <f t="array" ref="J117">IFERROR(_xlfn.IFS($H117="MW",0,$D117=$D$132,('DR_Contracted Energy'!J115/'DR_Contracted Energy'!J$130)*J$132,'Reduced Energy Gen_UE'!$D117='Reduced Energy Gen_UE'!$D$133,('DR_Contracted Energy'!J115/'DR_Contracted Energy'!J$131)*J$133),0)</f>
        <v>0</v>
      </c>
      <c r="K117" s="166" cm="1">
        <f t="array" ref="K117">IFERROR(_xlfn.IFS($H117="MW",0,$D117=$D$132,('DR_Contracted Energy'!K115/'DR_Contracted Energy'!K$130)*K$132,'Reduced Energy Gen_UE'!$D117='Reduced Energy Gen_UE'!$D$133,('DR_Contracted Energy'!K115/'DR_Contracted Energy'!K$131)*K$133),0)</f>
        <v>0</v>
      </c>
      <c r="L117" s="166" cm="1">
        <f t="array" ref="L117">IFERROR(_xlfn.IFS($H117="MW",0,$D117=$D$132,('DR_Contracted Energy'!L115/'DR_Contracted Energy'!L$130)*L$132,'Reduced Energy Gen_UE'!$D117='Reduced Energy Gen_UE'!$D$133,('DR_Contracted Energy'!L115/'DR_Contracted Energy'!L$131)*L$133),0)</f>
        <v>0</v>
      </c>
      <c r="M117" s="166" cm="1">
        <f t="array" ref="M117">IFERROR(_xlfn.IFS($H117="MW",0,$D117=$D$132,('DR_Contracted Energy'!M115/'DR_Contracted Energy'!M$130)*M$132,'Reduced Energy Gen_UE'!$D117='Reduced Energy Gen_UE'!$D$133,('DR_Contracted Energy'!M115/'DR_Contracted Energy'!M$131)*M$133),0)</f>
        <v>0</v>
      </c>
      <c r="N117" s="166" cm="1">
        <f t="array" ref="N117">IFERROR(_xlfn.IFS($H117="MW",0,$D117=$D$132,('DR_Contracted Energy'!N115/'DR_Contracted Energy'!N$130)*N$132,'Reduced Energy Gen_UE'!$D117='Reduced Energy Gen_UE'!$D$133,('DR_Contracted Energy'!N115/'DR_Contracted Energy'!N$131)*N$133),0)</f>
        <v>0</v>
      </c>
      <c r="O117" s="166" cm="1">
        <f t="array" ref="O117">IFERROR(_xlfn.IFS($H117="MW",0,$D117=$D$132,('DR_Contracted Energy'!O115/'DR_Contracted Energy'!O$130)*O$132,'Reduced Energy Gen_UE'!$D117='Reduced Energy Gen_UE'!$D$133,('DR_Contracted Energy'!O115/'DR_Contracted Energy'!O$131)*O$133),0)</f>
        <v>0</v>
      </c>
      <c r="P117" s="166" cm="1">
        <f t="array" ref="P117">IFERROR(_xlfn.IFS($H117="MW",0,$D117=$D$132,('DR_Contracted Energy'!P115/'DR_Contracted Energy'!P$130)*P$132,'Reduced Energy Gen_UE'!$D117='Reduced Energy Gen_UE'!$D$133,('DR_Contracted Energy'!P115/'DR_Contracted Energy'!P$131)*P$133),0)</f>
        <v>0</v>
      </c>
      <c r="Q117" s="166" cm="1">
        <f t="array" ref="Q117">IFERROR(_xlfn.IFS($H117="MW",0,$D117=$D$132,('DR_Contracted Energy'!Q115/'DR_Contracted Energy'!Q$130)*Q$132,'Reduced Energy Gen_UE'!$D117='Reduced Energy Gen_UE'!$D$133,('DR_Contracted Energy'!Q115/'DR_Contracted Energy'!Q$131)*Q$133),0)</f>
        <v>0</v>
      </c>
      <c r="R117" s="166" cm="1">
        <f t="array" ref="R117">IFERROR(_xlfn.IFS($H117="MW",0,$D117=$D$132,('DR_Contracted Energy'!R115/'DR_Contracted Energy'!R$130)*R$132,'Reduced Energy Gen_UE'!$D117='Reduced Energy Gen_UE'!$D$133,('DR_Contracted Energy'!R115/'DR_Contracted Energy'!R$131)*R$133),0)</f>
        <v>0</v>
      </c>
      <c r="S117" s="166" cm="1">
        <f t="array" ref="S117">IFERROR(_xlfn.IFS($H117="MW",0,$D117=$D$132,('DR_Contracted Energy'!S115/'DR_Contracted Energy'!S$130)*S$132,'Reduced Energy Gen_UE'!$D117='Reduced Energy Gen_UE'!$D$133,('DR_Contracted Energy'!S115/'DR_Contracted Energy'!S$131)*S$133),0)</f>
        <v>0</v>
      </c>
      <c r="T117" s="166" cm="1">
        <f t="array" ref="T117">IFERROR(_xlfn.IFS($H117="MW",0,$D117=$D$132,('DR_Contracted Energy'!T115/'DR_Contracted Energy'!T$130)*T$132,'Reduced Energy Gen_UE'!$D117='Reduced Energy Gen_UE'!$D$133,('DR_Contracted Energy'!T115/'DR_Contracted Energy'!T$131)*T$133),0)</f>
        <v>0</v>
      </c>
      <c r="U117" s="166" cm="1">
        <f t="array" ref="U117">IFERROR(_xlfn.IFS($H117="MW",0,$D117=$D$132,('DR_Contracted Energy'!U115/'DR_Contracted Energy'!U$130)*U$132,'Reduced Energy Gen_UE'!$D117='Reduced Energy Gen_UE'!$D$133,('DR_Contracted Energy'!U115/'DR_Contracted Energy'!U$131)*U$133),0)</f>
        <v>0</v>
      </c>
      <c r="V117" s="166" cm="1">
        <f t="array" ref="V117">IFERROR(_xlfn.IFS($H117="MW",0,$D117=$D$132,('DR_Contracted Energy'!V115/'DR_Contracted Energy'!V$130)*V$132,'Reduced Energy Gen_UE'!$D117='Reduced Energy Gen_UE'!$D$133,('DR_Contracted Energy'!V115/'DR_Contracted Energy'!V$131)*V$133),0)</f>
        <v>0</v>
      </c>
      <c r="W117" s="166" cm="1">
        <f t="array" ref="W117">IFERROR(_xlfn.IFS($H117="MW",0,$D117=$D$132,('DR_Contracted Energy'!W115/'DR_Contracted Energy'!W$130)*W$132,'Reduced Energy Gen_UE'!$D117='Reduced Energy Gen_UE'!$D$133,('DR_Contracted Energy'!W115/'DR_Contracted Energy'!W$131)*W$133),0)</f>
        <v>0</v>
      </c>
      <c r="X117" s="166" cm="1">
        <f t="array" ref="X117">IFERROR(_xlfn.IFS($H117="MW",0,$D117=$D$132,('DR_Contracted Energy'!X115/'DR_Contracted Energy'!X$130)*X$132,'Reduced Energy Gen_UE'!$D117='Reduced Energy Gen_UE'!$D$133,('DR_Contracted Energy'!X115/'DR_Contracted Energy'!X$131)*X$133),0)</f>
        <v>0</v>
      </c>
      <c r="Y117" s="166" cm="1">
        <f t="array" ref="Y117">IFERROR(_xlfn.IFS($H117="MW",0,$D117=$D$132,('DR_Contracted Energy'!Y115/'DR_Contracted Energy'!Y$130)*Y$132,'Reduced Energy Gen_UE'!$D117='Reduced Energy Gen_UE'!$D$133,('DR_Contracted Energy'!Y115/'DR_Contracted Energy'!Y$131)*Y$133),0)</f>
        <v>0</v>
      </c>
      <c r="Z117" s="166" cm="1">
        <f t="array" ref="Z117">IFERROR(_xlfn.IFS($H117="MW",0,$D117=$D$132,('DR_Contracted Energy'!Z115/'DR_Contracted Energy'!Z$130)*Z$132,'Reduced Energy Gen_UE'!$D117='Reduced Energy Gen_UE'!$D$133,('DR_Contracted Energy'!Z115/'DR_Contracted Energy'!Z$131)*Z$133),0)</f>
        <v>0</v>
      </c>
      <c r="AA117" s="166" cm="1">
        <f t="array" ref="AA117">IFERROR(_xlfn.IFS($H117="MW",0,$D117=$D$132,('DR_Contracted Energy'!AA115/'DR_Contracted Energy'!AA$130)*AA$132,'Reduced Energy Gen_UE'!$D117='Reduced Energy Gen_UE'!$D$133,('DR_Contracted Energy'!AA115/'DR_Contracted Energy'!AA$131)*AA$133),0)</f>
        <v>0</v>
      </c>
      <c r="AB117" s="166" cm="1">
        <f t="array" ref="AB117">IFERROR(_xlfn.IFS($H117="MW",0,$D117=$D$132,('DR_Contracted Energy'!AB115/'DR_Contracted Energy'!AB$130)*AB$132,'Reduced Energy Gen_UE'!$D117='Reduced Energy Gen_UE'!$D$133,('DR_Contracted Energy'!AB115/'DR_Contracted Energy'!AB$131)*AB$133),0)</f>
        <v>0</v>
      </c>
      <c r="AC117" s="166" cm="1">
        <f t="array" ref="AC117">IFERROR(_xlfn.IFS($H117="MW",0,$D117=$D$132,('DR_Contracted Energy'!AC115/'DR_Contracted Energy'!AC$130)*AC$132,'Reduced Energy Gen_UE'!$D117='Reduced Energy Gen_UE'!$D$133,('DR_Contracted Energy'!AC115/'DR_Contracted Energy'!AC$131)*AC$133),0)</f>
        <v>0</v>
      </c>
      <c r="AD117" s="166"/>
      <c r="AE117" s="16" t="str">
        <f t="shared" si="34"/>
        <v>FALSE</v>
      </c>
    </row>
    <row r="118" spans="3:31" ht="28.8" x14ac:dyDescent="0.3">
      <c r="C118" s="7">
        <f>'C. Details of Existing PSAs'!C113</f>
        <v>54</v>
      </c>
      <c r="D118" s="146" t="str">
        <f>'C. Details of Existing PSAs'!D113</f>
        <v>Distribution Utility 2 (DU2)</v>
      </c>
      <c r="E118" s="146">
        <f>'C. Details of Existing PSAs'!E113</f>
        <v>0</v>
      </c>
      <c r="F118" s="108">
        <f>'C. Details of Existing PSAs'!F113</f>
        <v>0</v>
      </c>
      <c r="G118">
        <f>'C. Details of Existing PSAs'!G113</f>
        <v>0</v>
      </c>
      <c r="H118" s="16" t="str">
        <f>'C. Details of Existing PSAs'!O113</f>
        <v>MW</v>
      </c>
      <c r="I118" s="166" cm="1">
        <f t="array" ref="I118">IFERROR(_xlfn.IFS($H118="MW",0,$D118=$D$132,('DR_Contracted Energy'!I116/'DR_Contracted Energy'!I$130)*I$132,'Reduced Energy Gen_UE'!$D118='Reduced Energy Gen_UE'!$D$133,('DR_Contracted Energy'!I116/'DR_Contracted Energy'!I$131)*I$133),0)</f>
        <v>0</v>
      </c>
      <c r="J118" s="166" cm="1">
        <f t="array" ref="J118">IFERROR(_xlfn.IFS($H118="MW",0,$D118=$D$132,('DR_Contracted Energy'!J116/'DR_Contracted Energy'!J$130)*J$132,'Reduced Energy Gen_UE'!$D118='Reduced Energy Gen_UE'!$D$133,('DR_Contracted Energy'!J116/'DR_Contracted Energy'!J$131)*J$133),0)</f>
        <v>0</v>
      </c>
      <c r="K118" s="166" cm="1">
        <f t="array" ref="K118">IFERROR(_xlfn.IFS($H118="MW",0,$D118=$D$132,('DR_Contracted Energy'!K116/'DR_Contracted Energy'!K$130)*K$132,'Reduced Energy Gen_UE'!$D118='Reduced Energy Gen_UE'!$D$133,('DR_Contracted Energy'!K116/'DR_Contracted Energy'!K$131)*K$133),0)</f>
        <v>0</v>
      </c>
      <c r="L118" s="166" cm="1">
        <f t="array" ref="L118">IFERROR(_xlfn.IFS($H118="MW",0,$D118=$D$132,('DR_Contracted Energy'!L116/'DR_Contracted Energy'!L$130)*L$132,'Reduced Energy Gen_UE'!$D118='Reduced Energy Gen_UE'!$D$133,('DR_Contracted Energy'!L116/'DR_Contracted Energy'!L$131)*L$133),0)</f>
        <v>0</v>
      </c>
      <c r="M118" s="166" cm="1">
        <f t="array" ref="M118">IFERROR(_xlfn.IFS($H118="MW",0,$D118=$D$132,('DR_Contracted Energy'!M116/'DR_Contracted Energy'!M$130)*M$132,'Reduced Energy Gen_UE'!$D118='Reduced Energy Gen_UE'!$D$133,('DR_Contracted Energy'!M116/'DR_Contracted Energy'!M$131)*M$133),0)</f>
        <v>0</v>
      </c>
      <c r="N118" s="166" cm="1">
        <f t="array" ref="N118">IFERROR(_xlfn.IFS($H118="MW",0,$D118=$D$132,('DR_Contracted Energy'!N116/'DR_Contracted Energy'!N$130)*N$132,'Reduced Energy Gen_UE'!$D118='Reduced Energy Gen_UE'!$D$133,('DR_Contracted Energy'!N116/'DR_Contracted Energy'!N$131)*N$133),0)</f>
        <v>0</v>
      </c>
      <c r="O118" s="166" cm="1">
        <f t="array" ref="O118">IFERROR(_xlfn.IFS($H118="MW",0,$D118=$D$132,('DR_Contracted Energy'!O116/'DR_Contracted Energy'!O$130)*O$132,'Reduced Energy Gen_UE'!$D118='Reduced Energy Gen_UE'!$D$133,('DR_Contracted Energy'!O116/'DR_Contracted Energy'!O$131)*O$133),0)</f>
        <v>0</v>
      </c>
      <c r="P118" s="166" cm="1">
        <f t="array" ref="P118">IFERROR(_xlfn.IFS($H118="MW",0,$D118=$D$132,('DR_Contracted Energy'!P116/'DR_Contracted Energy'!P$130)*P$132,'Reduced Energy Gen_UE'!$D118='Reduced Energy Gen_UE'!$D$133,('DR_Contracted Energy'!P116/'DR_Contracted Energy'!P$131)*P$133),0)</f>
        <v>0</v>
      </c>
      <c r="Q118" s="166" cm="1">
        <f t="array" ref="Q118">IFERROR(_xlfn.IFS($H118="MW",0,$D118=$D$132,('DR_Contracted Energy'!Q116/'DR_Contracted Energy'!Q$130)*Q$132,'Reduced Energy Gen_UE'!$D118='Reduced Energy Gen_UE'!$D$133,('DR_Contracted Energy'!Q116/'DR_Contracted Energy'!Q$131)*Q$133),0)</f>
        <v>0</v>
      </c>
      <c r="R118" s="166" cm="1">
        <f t="array" ref="R118">IFERROR(_xlfn.IFS($H118="MW",0,$D118=$D$132,('DR_Contracted Energy'!R116/'DR_Contracted Energy'!R$130)*R$132,'Reduced Energy Gen_UE'!$D118='Reduced Energy Gen_UE'!$D$133,('DR_Contracted Energy'!R116/'DR_Contracted Energy'!R$131)*R$133),0)</f>
        <v>0</v>
      </c>
      <c r="S118" s="166" cm="1">
        <f t="array" ref="S118">IFERROR(_xlfn.IFS($H118="MW",0,$D118=$D$132,('DR_Contracted Energy'!S116/'DR_Contracted Energy'!S$130)*S$132,'Reduced Energy Gen_UE'!$D118='Reduced Energy Gen_UE'!$D$133,('DR_Contracted Energy'!S116/'DR_Contracted Energy'!S$131)*S$133),0)</f>
        <v>0</v>
      </c>
      <c r="T118" s="166" cm="1">
        <f t="array" ref="T118">IFERROR(_xlfn.IFS($H118="MW",0,$D118=$D$132,('DR_Contracted Energy'!T116/'DR_Contracted Energy'!T$130)*T$132,'Reduced Energy Gen_UE'!$D118='Reduced Energy Gen_UE'!$D$133,('DR_Contracted Energy'!T116/'DR_Contracted Energy'!T$131)*T$133),0)</f>
        <v>0</v>
      </c>
      <c r="U118" s="166" cm="1">
        <f t="array" ref="U118">IFERROR(_xlfn.IFS($H118="MW",0,$D118=$D$132,('DR_Contracted Energy'!U116/'DR_Contracted Energy'!U$130)*U$132,'Reduced Energy Gen_UE'!$D118='Reduced Energy Gen_UE'!$D$133,('DR_Contracted Energy'!U116/'DR_Contracted Energy'!U$131)*U$133),0)</f>
        <v>0</v>
      </c>
      <c r="V118" s="166" cm="1">
        <f t="array" ref="V118">IFERROR(_xlfn.IFS($H118="MW",0,$D118=$D$132,('DR_Contracted Energy'!V116/'DR_Contracted Energy'!V$130)*V$132,'Reduced Energy Gen_UE'!$D118='Reduced Energy Gen_UE'!$D$133,('DR_Contracted Energy'!V116/'DR_Contracted Energy'!V$131)*V$133),0)</f>
        <v>0</v>
      </c>
      <c r="W118" s="166" cm="1">
        <f t="array" ref="W118">IFERROR(_xlfn.IFS($H118="MW",0,$D118=$D$132,('DR_Contracted Energy'!W116/'DR_Contracted Energy'!W$130)*W$132,'Reduced Energy Gen_UE'!$D118='Reduced Energy Gen_UE'!$D$133,('DR_Contracted Energy'!W116/'DR_Contracted Energy'!W$131)*W$133),0)</f>
        <v>0</v>
      </c>
      <c r="X118" s="166" cm="1">
        <f t="array" ref="X118">IFERROR(_xlfn.IFS($H118="MW",0,$D118=$D$132,('DR_Contracted Energy'!X116/'DR_Contracted Energy'!X$130)*X$132,'Reduced Energy Gen_UE'!$D118='Reduced Energy Gen_UE'!$D$133,('DR_Contracted Energy'!X116/'DR_Contracted Energy'!X$131)*X$133),0)</f>
        <v>0</v>
      </c>
      <c r="Y118" s="166" cm="1">
        <f t="array" ref="Y118">IFERROR(_xlfn.IFS($H118="MW",0,$D118=$D$132,('DR_Contracted Energy'!Y116/'DR_Contracted Energy'!Y$130)*Y$132,'Reduced Energy Gen_UE'!$D118='Reduced Energy Gen_UE'!$D$133,('DR_Contracted Energy'!Y116/'DR_Contracted Energy'!Y$131)*Y$133),0)</f>
        <v>0</v>
      </c>
      <c r="Z118" s="166" cm="1">
        <f t="array" ref="Z118">IFERROR(_xlfn.IFS($H118="MW",0,$D118=$D$132,('DR_Contracted Energy'!Z116/'DR_Contracted Energy'!Z$130)*Z$132,'Reduced Energy Gen_UE'!$D118='Reduced Energy Gen_UE'!$D$133,('DR_Contracted Energy'!Z116/'DR_Contracted Energy'!Z$131)*Z$133),0)</f>
        <v>0</v>
      </c>
      <c r="AA118" s="166" cm="1">
        <f t="array" ref="AA118">IFERROR(_xlfn.IFS($H118="MW",0,$D118=$D$132,('DR_Contracted Energy'!AA116/'DR_Contracted Energy'!AA$130)*AA$132,'Reduced Energy Gen_UE'!$D118='Reduced Energy Gen_UE'!$D$133,('DR_Contracted Energy'!AA116/'DR_Contracted Energy'!AA$131)*AA$133),0)</f>
        <v>0</v>
      </c>
      <c r="AB118" s="166" cm="1">
        <f t="array" ref="AB118">IFERROR(_xlfn.IFS($H118="MW",0,$D118=$D$132,('DR_Contracted Energy'!AB116/'DR_Contracted Energy'!AB$130)*AB$132,'Reduced Energy Gen_UE'!$D118='Reduced Energy Gen_UE'!$D$133,('DR_Contracted Energy'!AB116/'DR_Contracted Energy'!AB$131)*AB$133),0)</f>
        <v>0</v>
      </c>
      <c r="AC118" s="166" cm="1">
        <f t="array" ref="AC118">IFERROR(_xlfn.IFS($H118="MW",0,$D118=$D$132,('DR_Contracted Energy'!AC116/'DR_Contracted Energy'!AC$130)*AC$132,'Reduced Energy Gen_UE'!$D118='Reduced Energy Gen_UE'!$D$133,('DR_Contracted Energy'!AC116/'DR_Contracted Energy'!AC$131)*AC$133),0)</f>
        <v>0</v>
      </c>
      <c r="AD118" s="166"/>
      <c r="AE118" s="16" t="str">
        <f t="shared" si="34"/>
        <v>FALSE</v>
      </c>
    </row>
    <row r="119" spans="3:31" ht="28.8" x14ac:dyDescent="0.3">
      <c r="C119" s="7">
        <f t="shared" ref="C119:G119" si="55">C118</f>
        <v>54</v>
      </c>
      <c r="D119" s="146" t="str">
        <f t="shared" si="55"/>
        <v>Distribution Utility 2 (DU2)</v>
      </c>
      <c r="E119" s="146">
        <f t="shared" si="55"/>
        <v>0</v>
      </c>
      <c r="F119" s="108">
        <f t="shared" si="55"/>
        <v>0</v>
      </c>
      <c r="G119">
        <f t="shared" si="55"/>
        <v>0</v>
      </c>
      <c r="H119" s="16" t="str">
        <f>'C. Details of Existing PSAs'!O114</f>
        <v>MWh</v>
      </c>
      <c r="I119" s="166" cm="1">
        <f t="array" ref="I119">IFERROR(_xlfn.IFS($H119="MW",0,$D119=$D$132,('DR_Contracted Energy'!I117/'DR_Contracted Energy'!I$130)*I$132,'Reduced Energy Gen_UE'!$D119='Reduced Energy Gen_UE'!$D$133,('DR_Contracted Energy'!I117/'DR_Contracted Energy'!I$131)*I$133),0)</f>
        <v>0</v>
      </c>
      <c r="J119" s="166" cm="1">
        <f t="array" ref="J119">IFERROR(_xlfn.IFS($H119="MW",0,$D119=$D$132,('DR_Contracted Energy'!J117/'DR_Contracted Energy'!J$130)*J$132,'Reduced Energy Gen_UE'!$D119='Reduced Energy Gen_UE'!$D$133,('DR_Contracted Energy'!J117/'DR_Contracted Energy'!J$131)*J$133),0)</f>
        <v>0</v>
      </c>
      <c r="K119" s="166" cm="1">
        <f t="array" ref="K119">IFERROR(_xlfn.IFS($H119="MW",0,$D119=$D$132,('DR_Contracted Energy'!K117/'DR_Contracted Energy'!K$130)*K$132,'Reduced Energy Gen_UE'!$D119='Reduced Energy Gen_UE'!$D$133,('DR_Contracted Energy'!K117/'DR_Contracted Energy'!K$131)*K$133),0)</f>
        <v>0</v>
      </c>
      <c r="L119" s="166" cm="1">
        <f t="array" ref="L119">IFERROR(_xlfn.IFS($H119="MW",0,$D119=$D$132,('DR_Contracted Energy'!L117/'DR_Contracted Energy'!L$130)*L$132,'Reduced Energy Gen_UE'!$D119='Reduced Energy Gen_UE'!$D$133,('DR_Contracted Energy'!L117/'DR_Contracted Energy'!L$131)*L$133),0)</f>
        <v>0</v>
      </c>
      <c r="M119" s="166" cm="1">
        <f t="array" ref="M119">IFERROR(_xlfn.IFS($H119="MW",0,$D119=$D$132,('DR_Contracted Energy'!M117/'DR_Contracted Energy'!M$130)*M$132,'Reduced Energy Gen_UE'!$D119='Reduced Energy Gen_UE'!$D$133,('DR_Contracted Energy'!M117/'DR_Contracted Energy'!M$131)*M$133),0)</f>
        <v>0</v>
      </c>
      <c r="N119" s="166" cm="1">
        <f t="array" ref="N119">IFERROR(_xlfn.IFS($H119="MW",0,$D119=$D$132,('DR_Contracted Energy'!N117/'DR_Contracted Energy'!N$130)*N$132,'Reduced Energy Gen_UE'!$D119='Reduced Energy Gen_UE'!$D$133,('DR_Contracted Energy'!N117/'DR_Contracted Energy'!N$131)*N$133),0)</f>
        <v>0</v>
      </c>
      <c r="O119" s="166" cm="1">
        <f t="array" ref="O119">IFERROR(_xlfn.IFS($H119="MW",0,$D119=$D$132,('DR_Contracted Energy'!O117/'DR_Contracted Energy'!O$130)*O$132,'Reduced Energy Gen_UE'!$D119='Reduced Energy Gen_UE'!$D$133,('DR_Contracted Energy'!O117/'DR_Contracted Energy'!O$131)*O$133),0)</f>
        <v>0</v>
      </c>
      <c r="P119" s="166" cm="1">
        <f t="array" ref="P119">IFERROR(_xlfn.IFS($H119="MW",0,$D119=$D$132,('DR_Contracted Energy'!P117/'DR_Contracted Energy'!P$130)*P$132,'Reduced Energy Gen_UE'!$D119='Reduced Energy Gen_UE'!$D$133,('DR_Contracted Energy'!P117/'DR_Contracted Energy'!P$131)*P$133),0)</f>
        <v>0</v>
      </c>
      <c r="Q119" s="166" cm="1">
        <f t="array" ref="Q119">IFERROR(_xlfn.IFS($H119="MW",0,$D119=$D$132,('DR_Contracted Energy'!Q117/'DR_Contracted Energy'!Q$130)*Q$132,'Reduced Energy Gen_UE'!$D119='Reduced Energy Gen_UE'!$D$133,('DR_Contracted Energy'!Q117/'DR_Contracted Energy'!Q$131)*Q$133),0)</f>
        <v>0</v>
      </c>
      <c r="R119" s="166" cm="1">
        <f t="array" ref="R119">IFERROR(_xlfn.IFS($H119="MW",0,$D119=$D$132,('DR_Contracted Energy'!R117/'DR_Contracted Energy'!R$130)*R$132,'Reduced Energy Gen_UE'!$D119='Reduced Energy Gen_UE'!$D$133,('DR_Contracted Energy'!R117/'DR_Contracted Energy'!R$131)*R$133),0)</f>
        <v>0</v>
      </c>
      <c r="S119" s="166" cm="1">
        <f t="array" ref="S119">IFERROR(_xlfn.IFS($H119="MW",0,$D119=$D$132,('DR_Contracted Energy'!S117/'DR_Contracted Energy'!S$130)*S$132,'Reduced Energy Gen_UE'!$D119='Reduced Energy Gen_UE'!$D$133,('DR_Contracted Energy'!S117/'DR_Contracted Energy'!S$131)*S$133),0)</f>
        <v>0</v>
      </c>
      <c r="T119" s="166" cm="1">
        <f t="array" ref="T119">IFERROR(_xlfn.IFS($H119="MW",0,$D119=$D$132,('DR_Contracted Energy'!T117/'DR_Contracted Energy'!T$130)*T$132,'Reduced Energy Gen_UE'!$D119='Reduced Energy Gen_UE'!$D$133,('DR_Contracted Energy'!T117/'DR_Contracted Energy'!T$131)*T$133),0)</f>
        <v>0</v>
      </c>
      <c r="U119" s="166" cm="1">
        <f t="array" ref="U119">IFERROR(_xlfn.IFS($H119="MW",0,$D119=$D$132,('DR_Contracted Energy'!U117/'DR_Contracted Energy'!U$130)*U$132,'Reduced Energy Gen_UE'!$D119='Reduced Energy Gen_UE'!$D$133,('DR_Contracted Energy'!U117/'DR_Contracted Energy'!U$131)*U$133),0)</f>
        <v>0</v>
      </c>
      <c r="V119" s="166" cm="1">
        <f t="array" ref="V119">IFERROR(_xlfn.IFS($H119="MW",0,$D119=$D$132,('DR_Contracted Energy'!V117/'DR_Contracted Energy'!V$130)*V$132,'Reduced Energy Gen_UE'!$D119='Reduced Energy Gen_UE'!$D$133,('DR_Contracted Energy'!V117/'DR_Contracted Energy'!V$131)*V$133),0)</f>
        <v>0</v>
      </c>
      <c r="W119" s="166" cm="1">
        <f t="array" ref="W119">IFERROR(_xlfn.IFS($H119="MW",0,$D119=$D$132,('DR_Contracted Energy'!W117/'DR_Contracted Energy'!W$130)*W$132,'Reduced Energy Gen_UE'!$D119='Reduced Energy Gen_UE'!$D$133,('DR_Contracted Energy'!W117/'DR_Contracted Energy'!W$131)*W$133),0)</f>
        <v>0</v>
      </c>
      <c r="X119" s="166" cm="1">
        <f t="array" ref="X119">IFERROR(_xlfn.IFS($H119="MW",0,$D119=$D$132,('DR_Contracted Energy'!X117/'DR_Contracted Energy'!X$130)*X$132,'Reduced Energy Gen_UE'!$D119='Reduced Energy Gen_UE'!$D$133,('DR_Contracted Energy'!X117/'DR_Contracted Energy'!X$131)*X$133),0)</f>
        <v>0</v>
      </c>
      <c r="Y119" s="166" cm="1">
        <f t="array" ref="Y119">IFERROR(_xlfn.IFS($H119="MW",0,$D119=$D$132,('DR_Contracted Energy'!Y117/'DR_Contracted Energy'!Y$130)*Y$132,'Reduced Energy Gen_UE'!$D119='Reduced Energy Gen_UE'!$D$133,('DR_Contracted Energy'!Y117/'DR_Contracted Energy'!Y$131)*Y$133),0)</f>
        <v>0</v>
      </c>
      <c r="Z119" s="166" cm="1">
        <f t="array" ref="Z119">IFERROR(_xlfn.IFS($H119="MW",0,$D119=$D$132,('DR_Contracted Energy'!Z117/'DR_Contracted Energy'!Z$130)*Z$132,'Reduced Energy Gen_UE'!$D119='Reduced Energy Gen_UE'!$D$133,('DR_Contracted Energy'!Z117/'DR_Contracted Energy'!Z$131)*Z$133),0)</f>
        <v>0</v>
      </c>
      <c r="AA119" s="166" cm="1">
        <f t="array" ref="AA119">IFERROR(_xlfn.IFS($H119="MW",0,$D119=$D$132,('DR_Contracted Energy'!AA117/'DR_Contracted Energy'!AA$130)*AA$132,'Reduced Energy Gen_UE'!$D119='Reduced Energy Gen_UE'!$D$133,('DR_Contracted Energy'!AA117/'DR_Contracted Energy'!AA$131)*AA$133),0)</f>
        <v>0</v>
      </c>
      <c r="AB119" s="166" cm="1">
        <f t="array" ref="AB119">IFERROR(_xlfn.IFS($H119="MW",0,$D119=$D$132,('DR_Contracted Energy'!AB117/'DR_Contracted Energy'!AB$130)*AB$132,'Reduced Energy Gen_UE'!$D119='Reduced Energy Gen_UE'!$D$133,('DR_Contracted Energy'!AB117/'DR_Contracted Energy'!AB$131)*AB$133),0)</f>
        <v>0</v>
      </c>
      <c r="AC119" s="166" cm="1">
        <f t="array" ref="AC119">IFERROR(_xlfn.IFS($H119="MW",0,$D119=$D$132,('DR_Contracted Energy'!AC117/'DR_Contracted Energy'!AC$130)*AC$132,'Reduced Energy Gen_UE'!$D119='Reduced Energy Gen_UE'!$D$133,('DR_Contracted Energy'!AC117/'DR_Contracted Energy'!AC$131)*AC$133),0)</f>
        <v>0</v>
      </c>
      <c r="AD119" s="166"/>
      <c r="AE119" s="16" t="str">
        <f t="shared" si="34"/>
        <v>FALSE</v>
      </c>
    </row>
    <row r="120" spans="3:31" ht="28.8" x14ac:dyDescent="0.3">
      <c r="C120" s="7">
        <f>'C. Details of Existing PSAs'!C115</f>
        <v>55</v>
      </c>
      <c r="D120" s="146" t="str">
        <f>'C. Details of Existing PSAs'!D115</f>
        <v>Distribution Utility 2 (DU2)</v>
      </c>
      <c r="E120" s="146">
        <f>'C. Details of Existing PSAs'!E115</f>
        <v>0</v>
      </c>
      <c r="F120" s="108">
        <f>'C. Details of Existing PSAs'!F115</f>
        <v>0</v>
      </c>
      <c r="G120">
        <f>'C. Details of Existing PSAs'!G115</f>
        <v>0</v>
      </c>
      <c r="H120" s="16" t="str">
        <f>'C. Details of Existing PSAs'!O115</f>
        <v>MW</v>
      </c>
      <c r="I120" s="166" cm="1">
        <f t="array" ref="I120">IFERROR(_xlfn.IFS($H120="MW",0,$D120=$D$132,('DR_Contracted Energy'!I118/'DR_Contracted Energy'!I$130)*I$132,'Reduced Energy Gen_UE'!$D120='Reduced Energy Gen_UE'!$D$133,('DR_Contracted Energy'!I118/'DR_Contracted Energy'!I$131)*I$133),0)</f>
        <v>0</v>
      </c>
      <c r="J120" s="166" cm="1">
        <f t="array" ref="J120">IFERROR(_xlfn.IFS($H120="MW",0,$D120=$D$132,('DR_Contracted Energy'!J118/'DR_Contracted Energy'!J$130)*J$132,'Reduced Energy Gen_UE'!$D120='Reduced Energy Gen_UE'!$D$133,('DR_Contracted Energy'!J118/'DR_Contracted Energy'!J$131)*J$133),0)</f>
        <v>0</v>
      </c>
      <c r="K120" s="166" cm="1">
        <f t="array" ref="K120">IFERROR(_xlfn.IFS($H120="MW",0,$D120=$D$132,('DR_Contracted Energy'!K118/'DR_Contracted Energy'!K$130)*K$132,'Reduced Energy Gen_UE'!$D120='Reduced Energy Gen_UE'!$D$133,('DR_Contracted Energy'!K118/'DR_Contracted Energy'!K$131)*K$133),0)</f>
        <v>0</v>
      </c>
      <c r="L120" s="166" cm="1">
        <f t="array" ref="L120">IFERROR(_xlfn.IFS($H120="MW",0,$D120=$D$132,('DR_Contracted Energy'!L118/'DR_Contracted Energy'!L$130)*L$132,'Reduced Energy Gen_UE'!$D120='Reduced Energy Gen_UE'!$D$133,('DR_Contracted Energy'!L118/'DR_Contracted Energy'!L$131)*L$133),0)</f>
        <v>0</v>
      </c>
      <c r="M120" s="166" cm="1">
        <f t="array" ref="M120">IFERROR(_xlfn.IFS($H120="MW",0,$D120=$D$132,('DR_Contracted Energy'!M118/'DR_Contracted Energy'!M$130)*M$132,'Reduced Energy Gen_UE'!$D120='Reduced Energy Gen_UE'!$D$133,('DR_Contracted Energy'!M118/'DR_Contracted Energy'!M$131)*M$133),0)</f>
        <v>0</v>
      </c>
      <c r="N120" s="166" cm="1">
        <f t="array" ref="N120">IFERROR(_xlfn.IFS($H120="MW",0,$D120=$D$132,('DR_Contracted Energy'!N118/'DR_Contracted Energy'!N$130)*N$132,'Reduced Energy Gen_UE'!$D120='Reduced Energy Gen_UE'!$D$133,('DR_Contracted Energy'!N118/'DR_Contracted Energy'!N$131)*N$133),0)</f>
        <v>0</v>
      </c>
      <c r="O120" s="166" cm="1">
        <f t="array" ref="O120">IFERROR(_xlfn.IFS($H120="MW",0,$D120=$D$132,('DR_Contracted Energy'!O118/'DR_Contracted Energy'!O$130)*O$132,'Reduced Energy Gen_UE'!$D120='Reduced Energy Gen_UE'!$D$133,('DR_Contracted Energy'!O118/'DR_Contracted Energy'!O$131)*O$133),0)</f>
        <v>0</v>
      </c>
      <c r="P120" s="166" cm="1">
        <f t="array" ref="P120">IFERROR(_xlfn.IFS($H120="MW",0,$D120=$D$132,('DR_Contracted Energy'!P118/'DR_Contracted Energy'!P$130)*P$132,'Reduced Energy Gen_UE'!$D120='Reduced Energy Gen_UE'!$D$133,('DR_Contracted Energy'!P118/'DR_Contracted Energy'!P$131)*P$133),0)</f>
        <v>0</v>
      </c>
      <c r="Q120" s="166" cm="1">
        <f t="array" ref="Q120">IFERROR(_xlfn.IFS($H120="MW",0,$D120=$D$132,('DR_Contracted Energy'!Q118/'DR_Contracted Energy'!Q$130)*Q$132,'Reduced Energy Gen_UE'!$D120='Reduced Energy Gen_UE'!$D$133,('DR_Contracted Energy'!Q118/'DR_Contracted Energy'!Q$131)*Q$133),0)</f>
        <v>0</v>
      </c>
      <c r="R120" s="166" cm="1">
        <f t="array" ref="R120">IFERROR(_xlfn.IFS($H120="MW",0,$D120=$D$132,('DR_Contracted Energy'!R118/'DR_Contracted Energy'!R$130)*R$132,'Reduced Energy Gen_UE'!$D120='Reduced Energy Gen_UE'!$D$133,('DR_Contracted Energy'!R118/'DR_Contracted Energy'!R$131)*R$133),0)</f>
        <v>0</v>
      </c>
      <c r="S120" s="166" cm="1">
        <f t="array" ref="S120">IFERROR(_xlfn.IFS($H120="MW",0,$D120=$D$132,('DR_Contracted Energy'!S118/'DR_Contracted Energy'!S$130)*S$132,'Reduced Energy Gen_UE'!$D120='Reduced Energy Gen_UE'!$D$133,('DR_Contracted Energy'!S118/'DR_Contracted Energy'!S$131)*S$133),0)</f>
        <v>0</v>
      </c>
      <c r="T120" s="166" cm="1">
        <f t="array" ref="T120">IFERROR(_xlfn.IFS($H120="MW",0,$D120=$D$132,('DR_Contracted Energy'!T118/'DR_Contracted Energy'!T$130)*T$132,'Reduced Energy Gen_UE'!$D120='Reduced Energy Gen_UE'!$D$133,('DR_Contracted Energy'!T118/'DR_Contracted Energy'!T$131)*T$133),0)</f>
        <v>0</v>
      </c>
      <c r="U120" s="166" cm="1">
        <f t="array" ref="U120">IFERROR(_xlfn.IFS($H120="MW",0,$D120=$D$132,('DR_Contracted Energy'!U118/'DR_Contracted Energy'!U$130)*U$132,'Reduced Energy Gen_UE'!$D120='Reduced Energy Gen_UE'!$D$133,('DR_Contracted Energy'!U118/'DR_Contracted Energy'!U$131)*U$133),0)</f>
        <v>0</v>
      </c>
      <c r="V120" s="166" cm="1">
        <f t="array" ref="V120">IFERROR(_xlfn.IFS($H120="MW",0,$D120=$D$132,('DR_Contracted Energy'!V118/'DR_Contracted Energy'!V$130)*V$132,'Reduced Energy Gen_UE'!$D120='Reduced Energy Gen_UE'!$D$133,('DR_Contracted Energy'!V118/'DR_Contracted Energy'!V$131)*V$133),0)</f>
        <v>0</v>
      </c>
      <c r="W120" s="166" cm="1">
        <f t="array" ref="W120">IFERROR(_xlfn.IFS($H120="MW",0,$D120=$D$132,('DR_Contracted Energy'!W118/'DR_Contracted Energy'!W$130)*W$132,'Reduced Energy Gen_UE'!$D120='Reduced Energy Gen_UE'!$D$133,('DR_Contracted Energy'!W118/'DR_Contracted Energy'!W$131)*W$133),0)</f>
        <v>0</v>
      </c>
      <c r="X120" s="166" cm="1">
        <f t="array" ref="X120">IFERROR(_xlfn.IFS($H120="MW",0,$D120=$D$132,('DR_Contracted Energy'!X118/'DR_Contracted Energy'!X$130)*X$132,'Reduced Energy Gen_UE'!$D120='Reduced Energy Gen_UE'!$D$133,('DR_Contracted Energy'!X118/'DR_Contracted Energy'!X$131)*X$133),0)</f>
        <v>0</v>
      </c>
      <c r="Y120" s="166" cm="1">
        <f t="array" ref="Y120">IFERROR(_xlfn.IFS($H120="MW",0,$D120=$D$132,('DR_Contracted Energy'!Y118/'DR_Contracted Energy'!Y$130)*Y$132,'Reduced Energy Gen_UE'!$D120='Reduced Energy Gen_UE'!$D$133,('DR_Contracted Energy'!Y118/'DR_Contracted Energy'!Y$131)*Y$133),0)</f>
        <v>0</v>
      </c>
      <c r="Z120" s="166" cm="1">
        <f t="array" ref="Z120">IFERROR(_xlfn.IFS($H120="MW",0,$D120=$D$132,('DR_Contracted Energy'!Z118/'DR_Contracted Energy'!Z$130)*Z$132,'Reduced Energy Gen_UE'!$D120='Reduced Energy Gen_UE'!$D$133,('DR_Contracted Energy'!Z118/'DR_Contracted Energy'!Z$131)*Z$133),0)</f>
        <v>0</v>
      </c>
      <c r="AA120" s="166" cm="1">
        <f t="array" ref="AA120">IFERROR(_xlfn.IFS($H120="MW",0,$D120=$D$132,('DR_Contracted Energy'!AA118/'DR_Contracted Energy'!AA$130)*AA$132,'Reduced Energy Gen_UE'!$D120='Reduced Energy Gen_UE'!$D$133,('DR_Contracted Energy'!AA118/'DR_Contracted Energy'!AA$131)*AA$133),0)</f>
        <v>0</v>
      </c>
      <c r="AB120" s="166" cm="1">
        <f t="array" ref="AB120">IFERROR(_xlfn.IFS($H120="MW",0,$D120=$D$132,('DR_Contracted Energy'!AB118/'DR_Contracted Energy'!AB$130)*AB$132,'Reduced Energy Gen_UE'!$D120='Reduced Energy Gen_UE'!$D$133,('DR_Contracted Energy'!AB118/'DR_Contracted Energy'!AB$131)*AB$133),0)</f>
        <v>0</v>
      </c>
      <c r="AC120" s="166" cm="1">
        <f t="array" ref="AC120">IFERROR(_xlfn.IFS($H120="MW",0,$D120=$D$132,('DR_Contracted Energy'!AC118/'DR_Contracted Energy'!AC$130)*AC$132,'Reduced Energy Gen_UE'!$D120='Reduced Energy Gen_UE'!$D$133,('DR_Contracted Energy'!AC118/'DR_Contracted Energy'!AC$131)*AC$133),0)</f>
        <v>0</v>
      </c>
      <c r="AD120" s="166"/>
      <c r="AE120" s="16" t="str">
        <f t="shared" si="34"/>
        <v>FALSE</v>
      </c>
    </row>
    <row r="121" spans="3:31" ht="28.8" x14ac:dyDescent="0.3">
      <c r="C121" s="7">
        <f t="shared" ref="C121:G121" si="56">C120</f>
        <v>55</v>
      </c>
      <c r="D121" s="146" t="str">
        <f t="shared" si="56"/>
        <v>Distribution Utility 2 (DU2)</v>
      </c>
      <c r="E121" s="146">
        <f t="shared" si="56"/>
        <v>0</v>
      </c>
      <c r="F121" s="108">
        <f t="shared" si="56"/>
        <v>0</v>
      </c>
      <c r="G121">
        <f t="shared" si="56"/>
        <v>0</v>
      </c>
      <c r="H121" s="16" t="str">
        <f>'C. Details of Existing PSAs'!O116</f>
        <v>MWh</v>
      </c>
      <c r="I121" s="166" cm="1">
        <f t="array" ref="I121">IFERROR(_xlfn.IFS($H121="MW",0,$D121=$D$132,('DR_Contracted Energy'!I119/'DR_Contracted Energy'!I$130)*I$132,'Reduced Energy Gen_UE'!$D121='Reduced Energy Gen_UE'!$D$133,('DR_Contracted Energy'!I119/'DR_Contracted Energy'!I$131)*I$133),0)</f>
        <v>0</v>
      </c>
      <c r="J121" s="166" cm="1">
        <f t="array" ref="J121">IFERROR(_xlfn.IFS($H121="MW",0,$D121=$D$132,('DR_Contracted Energy'!J119/'DR_Contracted Energy'!J$130)*J$132,'Reduced Energy Gen_UE'!$D121='Reduced Energy Gen_UE'!$D$133,('DR_Contracted Energy'!J119/'DR_Contracted Energy'!J$131)*J$133),0)</f>
        <v>0</v>
      </c>
      <c r="K121" s="166" cm="1">
        <f t="array" ref="K121">IFERROR(_xlfn.IFS($H121="MW",0,$D121=$D$132,('DR_Contracted Energy'!K119/'DR_Contracted Energy'!K$130)*K$132,'Reduced Energy Gen_UE'!$D121='Reduced Energy Gen_UE'!$D$133,('DR_Contracted Energy'!K119/'DR_Contracted Energy'!K$131)*K$133),0)</f>
        <v>0</v>
      </c>
      <c r="L121" s="166" cm="1">
        <f t="array" ref="L121">IFERROR(_xlfn.IFS($H121="MW",0,$D121=$D$132,('DR_Contracted Energy'!L119/'DR_Contracted Energy'!L$130)*L$132,'Reduced Energy Gen_UE'!$D121='Reduced Energy Gen_UE'!$D$133,('DR_Contracted Energy'!L119/'DR_Contracted Energy'!L$131)*L$133),0)</f>
        <v>0</v>
      </c>
      <c r="M121" s="166" cm="1">
        <f t="array" ref="M121">IFERROR(_xlfn.IFS($H121="MW",0,$D121=$D$132,('DR_Contracted Energy'!M119/'DR_Contracted Energy'!M$130)*M$132,'Reduced Energy Gen_UE'!$D121='Reduced Energy Gen_UE'!$D$133,('DR_Contracted Energy'!M119/'DR_Contracted Energy'!M$131)*M$133),0)</f>
        <v>0</v>
      </c>
      <c r="N121" s="166" cm="1">
        <f t="array" ref="N121">IFERROR(_xlfn.IFS($H121="MW",0,$D121=$D$132,('DR_Contracted Energy'!N119/'DR_Contracted Energy'!N$130)*N$132,'Reduced Energy Gen_UE'!$D121='Reduced Energy Gen_UE'!$D$133,('DR_Contracted Energy'!N119/'DR_Contracted Energy'!N$131)*N$133),0)</f>
        <v>0</v>
      </c>
      <c r="O121" s="166" cm="1">
        <f t="array" ref="O121">IFERROR(_xlfn.IFS($H121="MW",0,$D121=$D$132,('DR_Contracted Energy'!O119/'DR_Contracted Energy'!O$130)*O$132,'Reduced Energy Gen_UE'!$D121='Reduced Energy Gen_UE'!$D$133,('DR_Contracted Energy'!O119/'DR_Contracted Energy'!O$131)*O$133),0)</f>
        <v>0</v>
      </c>
      <c r="P121" s="166" cm="1">
        <f t="array" ref="P121">IFERROR(_xlfn.IFS($H121="MW",0,$D121=$D$132,('DR_Contracted Energy'!P119/'DR_Contracted Energy'!P$130)*P$132,'Reduced Energy Gen_UE'!$D121='Reduced Energy Gen_UE'!$D$133,('DR_Contracted Energy'!P119/'DR_Contracted Energy'!P$131)*P$133),0)</f>
        <v>0</v>
      </c>
      <c r="Q121" s="166" cm="1">
        <f t="array" ref="Q121">IFERROR(_xlfn.IFS($H121="MW",0,$D121=$D$132,('DR_Contracted Energy'!Q119/'DR_Contracted Energy'!Q$130)*Q$132,'Reduced Energy Gen_UE'!$D121='Reduced Energy Gen_UE'!$D$133,('DR_Contracted Energy'!Q119/'DR_Contracted Energy'!Q$131)*Q$133),0)</f>
        <v>0</v>
      </c>
      <c r="R121" s="166" cm="1">
        <f t="array" ref="R121">IFERROR(_xlfn.IFS($H121="MW",0,$D121=$D$132,('DR_Contracted Energy'!R119/'DR_Contracted Energy'!R$130)*R$132,'Reduced Energy Gen_UE'!$D121='Reduced Energy Gen_UE'!$D$133,('DR_Contracted Energy'!R119/'DR_Contracted Energy'!R$131)*R$133),0)</f>
        <v>0</v>
      </c>
      <c r="S121" s="166" cm="1">
        <f t="array" ref="S121">IFERROR(_xlfn.IFS($H121="MW",0,$D121=$D$132,('DR_Contracted Energy'!S119/'DR_Contracted Energy'!S$130)*S$132,'Reduced Energy Gen_UE'!$D121='Reduced Energy Gen_UE'!$D$133,('DR_Contracted Energy'!S119/'DR_Contracted Energy'!S$131)*S$133),0)</f>
        <v>0</v>
      </c>
      <c r="T121" s="166" cm="1">
        <f t="array" ref="T121">IFERROR(_xlfn.IFS($H121="MW",0,$D121=$D$132,('DR_Contracted Energy'!T119/'DR_Contracted Energy'!T$130)*T$132,'Reduced Energy Gen_UE'!$D121='Reduced Energy Gen_UE'!$D$133,('DR_Contracted Energy'!T119/'DR_Contracted Energy'!T$131)*T$133),0)</f>
        <v>0</v>
      </c>
      <c r="U121" s="166" cm="1">
        <f t="array" ref="U121">IFERROR(_xlfn.IFS($H121="MW",0,$D121=$D$132,('DR_Contracted Energy'!U119/'DR_Contracted Energy'!U$130)*U$132,'Reduced Energy Gen_UE'!$D121='Reduced Energy Gen_UE'!$D$133,('DR_Contracted Energy'!U119/'DR_Contracted Energy'!U$131)*U$133),0)</f>
        <v>0</v>
      </c>
      <c r="V121" s="166" cm="1">
        <f t="array" ref="V121">IFERROR(_xlfn.IFS($H121="MW",0,$D121=$D$132,('DR_Contracted Energy'!V119/'DR_Contracted Energy'!V$130)*V$132,'Reduced Energy Gen_UE'!$D121='Reduced Energy Gen_UE'!$D$133,('DR_Contracted Energy'!V119/'DR_Contracted Energy'!V$131)*V$133),0)</f>
        <v>0</v>
      </c>
      <c r="W121" s="166" cm="1">
        <f t="array" ref="W121">IFERROR(_xlfn.IFS($H121="MW",0,$D121=$D$132,('DR_Contracted Energy'!W119/'DR_Contracted Energy'!W$130)*W$132,'Reduced Energy Gen_UE'!$D121='Reduced Energy Gen_UE'!$D$133,('DR_Contracted Energy'!W119/'DR_Contracted Energy'!W$131)*W$133),0)</f>
        <v>0</v>
      </c>
      <c r="X121" s="166" cm="1">
        <f t="array" ref="X121">IFERROR(_xlfn.IFS($H121="MW",0,$D121=$D$132,('DR_Contracted Energy'!X119/'DR_Contracted Energy'!X$130)*X$132,'Reduced Energy Gen_UE'!$D121='Reduced Energy Gen_UE'!$D$133,('DR_Contracted Energy'!X119/'DR_Contracted Energy'!X$131)*X$133),0)</f>
        <v>0</v>
      </c>
      <c r="Y121" s="166" cm="1">
        <f t="array" ref="Y121">IFERROR(_xlfn.IFS($H121="MW",0,$D121=$D$132,('DR_Contracted Energy'!Y119/'DR_Contracted Energy'!Y$130)*Y$132,'Reduced Energy Gen_UE'!$D121='Reduced Energy Gen_UE'!$D$133,('DR_Contracted Energy'!Y119/'DR_Contracted Energy'!Y$131)*Y$133),0)</f>
        <v>0</v>
      </c>
      <c r="Z121" s="166" cm="1">
        <f t="array" ref="Z121">IFERROR(_xlfn.IFS($H121="MW",0,$D121=$D$132,('DR_Contracted Energy'!Z119/'DR_Contracted Energy'!Z$130)*Z$132,'Reduced Energy Gen_UE'!$D121='Reduced Energy Gen_UE'!$D$133,('DR_Contracted Energy'!Z119/'DR_Contracted Energy'!Z$131)*Z$133),0)</f>
        <v>0</v>
      </c>
      <c r="AA121" s="166" cm="1">
        <f t="array" ref="AA121">IFERROR(_xlfn.IFS($H121="MW",0,$D121=$D$132,('DR_Contracted Energy'!AA119/'DR_Contracted Energy'!AA$130)*AA$132,'Reduced Energy Gen_UE'!$D121='Reduced Energy Gen_UE'!$D$133,('DR_Contracted Energy'!AA119/'DR_Contracted Energy'!AA$131)*AA$133),0)</f>
        <v>0</v>
      </c>
      <c r="AB121" s="166" cm="1">
        <f t="array" ref="AB121">IFERROR(_xlfn.IFS($H121="MW",0,$D121=$D$132,('DR_Contracted Energy'!AB119/'DR_Contracted Energy'!AB$130)*AB$132,'Reduced Energy Gen_UE'!$D121='Reduced Energy Gen_UE'!$D$133,('DR_Contracted Energy'!AB119/'DR_Contracted Energy'!AB$131)*AB$133),0)</f>
        <v>0</v>
      </c>
      <c r="AC121" s="166" cm="1">
        <f t="array" ref="AC121">IFERROR(_xlfn.IFS($H121="MW",0,$D121=$D$132,('DR_Contracted Energy'!AC119/'DR_Contracted Energy'!AC$130)*AC$132,'Reduced Energy Gen_UE'!$D121='Reduced Energy Gen_UE'!$D$133,('DR_Contracted Energy'!AC119/'DR_Contracted Energy'!AC$131)*AC$133),0)</f>
        <v>0</v>
      </c>
      <c r="AD121" s="166"/>
      <c r="AE121" s="16" t="str">
        <f t="shared" si="34"/>
        <v>FALSE</v>
      </c>
    </row>
    <row r="122" spans="3:31" ht="28.8" x14ac:dyDescent="0.3">
      <c r="C122" s="7">
        <f>'C. Details of Existing PSAs'!C117</f>
        <v>56</v>
      </c>
      <c r="D122" s="146" t="str">
        <f>'C. Details of Existing PSAs'!D117</f>
        <v>Distribution Utility 2 (DU2)</v>
      </c>
      <c r="E122" s="146">
        <f>'C. Details of Existing PSAs'!E117</f>
        <v>0</v>
      </c>
      <c r="F122" s="108">
        <f>'C. Details of Existing PSAs'!F117</f>
        <v>0</v>
      </c>
      <c r="G122">
        <f>'C. Details of Existing PSAs'!G117</f>
        <v>0</v>
      </c>
      <c r="H122" s="16" t="str">
        <f>'C. Details of Existing PSAs'!O117</f>
        <v>MW</v>
      </c>
      <c r="I122" s="166" cm="1">
        <f t="array" ref="I122">IFERROR(_xlfn.IFS($H122="MW",0,$D122=$D$132,('DR_Contracted Energy'!I120/'DR_Contracted Energy'!I$130)*I$132,'Reduced Energy Gen_UE'!$D122='Reduced Energy Gen_UE'!$D$133,('DR_Contracted Energy'!I120/'DR_Contracted Energy'!I$131)*I$133),0)</f>
        <v>0</v>
      </c>
      <c r="J122" s="166" cm="1">
        <f t="array" ref="J122">IFERROR(_xlfn.IFS($H122="MW",0,$D122=$D$132,('DR_Contracted Energy'!J120/'DR_Contracted Energy'!J$130)*J$132,'Reduced Energy Gen_UE'!$D122='Reduced Energy Gen_UE'!$D$133,('DR_Contracted Energy'!J120/'DR_Contracted Energy'!J$131)*J$133),0)</f>
        <v>0</v>
      </c>
      <c r="K122" s="166" cm="1">
        <f t="array" ref="K122">IFERROR(_xlfn.IFS($H122="MW",0,$D122=$D$132,('DR_Contracted Energy'!K120/'DR_Contracted Energy'!K$130)*K$132,'Reduced Energy Gen_UE'!$D122='Reduced Energy Gen_UE'!$D$133,('DR_Contracted Energy'!K120/'DR_Contracted Energy'!K$131)*K$133),0)</f>
        <v>0</v>
      </c>
      <c r="L122" s="166" cm="1">
        <f t="array" ref="L122">IFERROR(_xlfn.IFS($H122="MW",0,$D122=$D$132,('DR_Contracted Energy'!L120/'DR_Contracted Energy'!L$130)*L$132,'Reduced Energy Gen_UE'!$D122='Reduced Energy Gen_UE'!$D$133,('DR_Contracted Energy'!L120/'DR_Contracted Energy'!L$131)*L$133),0)</f>
        <v>0</v>
      </c>
      <c r="M122" s="166" cm="1">
        <f t="array" ref="M122">IFERROR(_xlfn.IFS($H122="MW",0,$D122=$D$132,('DR_Contracted Energy'!M120/'DR_Contracted Energy'!M$130)*M$132,'Reduced Energy Gen_UE'!$D122='Reduced Energy Gen_UE'!$D$133,('DR_Contracted Energy'!M120/'DR_Contracted Energy'!M$131)*M$133),0)</f>
        <v>0</v>
      </c>
      <c r="N122" s="166" cm="1">
        <f t="array" ref="N122">IFERROR(_xlfn.IFS($H122="MW",0,$D122=$D$132,('DR_Contracted Energy'!N120/'DR_Contracted Energy'!N$130)*N$132,'Reduced Energy Gen_UE'!$D122='Reduced Energy Gen_UE'!$D$133,('DR_Contracted Energy'!N120/'DR_Contracted Energy'!N$131)*N$133),0)</f>
        <v>0</v>
      </c>
      <c r="O122" s="166" cm="1">
        <f t="array" ref="O122">IFERROR(_xlfn.IFS($H122="MW",0,$D122=$D$132,('DR_Contracted Energy'!O120/'DR_Contracted Energy'!O$130)*O$132,'Reduced Energy Gen_UE'!$D122='Reduced Energy Gen_UE'!$D$133,('DR_Contracted Energy'!O120/'DR_Contracted Energy'!O$131)*O$133),0)</f>
        <v>0</v>
      </c>
      <c r="P122" s="166" cm="1">
        <f t="array" ref="P122">IFERROR(_xlfn.IFS($H122="MW",0,$D122=$D$132,('DR_Contracted Energy'!P120/'DR_Contracted Energy'!P$130)*P$132,'Reduced Energy Gen_UE'!$D122='Reduced Energy Gen_UE'!$D$133,('DR_Contracted Energy'!P120/'DR_Contracted Energy'!P$131)*P$133),0)</f>
        <v>0</v>
      </c>
      <c r="Q122" s="166" cm="1">
        <f t="array" ref="Q122">IFERROR(_xlfn.IFS($H122="MW",0,$D122=$D$132,('DR_Contracted Energy'!Q120/'DR_Contracted Energy'!Q$130)*Q$132,'Reduced Energy Gen_UE'!$D122='Reduced Energy Gen_UE'!$D$133,('DR_Contracted Energy'!Q120/'DR_Contracted Energy'!Q$131)*Q$133),0)</f>
        <v>0</v>
      </c>
      <c r="R122" s="166" cm="1">
        <f t="array" ref="R122">IFERROR(_xlfn.IFS($H122="MW",0,$D122=$D$132,('DR_Contracted Energy'!R120/'DR_Contracted Energy'!R$130)*R$132,'Reduced Energy Gen_UE'!$D122='Reduced Energy Gen_UE'!$D$133,('DR_Contracted Energy'!R120/'DR_Contracted Energy'!R$131)*R$133),0)</f>
        <v>0</v>
      </c>
      <c r="S122" s="166" cm="1">
        <f t="array" ref="S122">IFERROR(_xlfn.IFS($H122="MW",0,$D122=$D$132,('DR_Contracted Energy'!S120/'DR_Contracted Energy'!S$130)*S$132,'Reduced Energy Gen_UE'!$D122='Reduced Energy Gen_UE'!$D$133,('DR_Contracted Energy'!S120/'DR_Contracted Energy'!S$131)*S$133),0)</f>
        <v>0</v>
      </c>
      <c r="T122" s="166" cm="1">
        <f t="array" ref="T122">IFERROR(_xlfn.IFS($H122="MW",0,$D122=$D$132,('DR_Contracted Energy'!T120/'DR_Contracted Energy'!T$130)*T$132,'Reduced Energy Gen_UE'!$D122='Reduced Energy Gen_UE'!$D$133,('DR_Contracted Energy'!T120/'DR_Contracted Energy'!T$131)*T$133),0)</f>
        <v>0</v>
      </c>
      <c r="U122" s="166" cm="1">
        <f t="array" ref="U122">IFERROR(_xlfn.IFS($H122="MW",0,$D122=$D$132,('DR_Contracted Energy'!U120/'DR_Contracted Energy'!U$130)*U$132,'Reduced Energy Gen_UE'!$D122='Reduced Energy Gen_UE'!$D$133,('DR_Contracted Energy'!U120/'DR_Contracted Energy'!U$131)*U$133),0)</f>
        <v>0</v>
      </c>
      <c r="V122" s="166" cm="1">
        <f t="array" ref="V122">IFERROR(_xlfn.IFS($H122="MW",0,$D122=$D$132,('DR_Contracted Energy'!V120/'DR_Contracted Energy'!V$130)*V$132,'Reduced Energy Gen_UE'!$D122='Reduced Energy Gen_UE'!$D$133,('DR_Contracted Energy'!V120/'DR_Contracted Energy'!V$131)*V$133),0)</f>
        <v>0</v>
      </c>
      <c r="W122" s="166" cm="1">
        <f t="array" ref="W122">IFERROR(_xlfn.IFS($H122="MW",0,$D122=$D$132,('DR_Contracted Energy'!W120/'DR_Contracted Energy'!W$130)*W$132,'Reduced Energy Gen_UE'!$D122='Reduced Energy Gen_UE'!$D$133,('DR_Contracted Energy'!W120/'DR_Contracted Energy'!W$131)*W$133),0)</f>
        <v>0</v>
      </c>
      <c r="X122" s="166" cm="1">
        <f t="array" ref="X122">IFERROR(_xlfn.IFS($H122="MW",0,$D122=$D$132,('DR_Contracted Energy'!X120/'DR_Contracted Energy'!X$130)*X$132,'Reduced Energy Gen_UE'!$D122='Reduced Energy Gen_UE'!$D$133,('DR_Contracted Energy'!X120/'DR_Contracted Energy'!X$131)*X$133),0)</f>
        <v>0</v>
      </c>
      <c r="Y122" s="166" cm="1">
        <f t="array" ref="Y122">IFERROR(_xlfn.IFS($H122="MW",0,$D122=$D$132,('DR_Contracted Energy'!Y120/'DR_Contracted Energy'!Y$130)*Y$132,'Reduced Energy Gen_UE'!$D122='Reduced Energy Gen_UE'!$D$133,('DR_Contracted Energy'!Y120/'DR_Contracted Energy'!Y$131)*Y$133),0)</f>
        <v>0</v>
      </c>
      <c r="Z122" s="166" cm="1">
        <f t="array" ref="Z122">IFERROR(_xlfn.IFS($H122="MW",0,$D122=$D$132,('DR_Contracted Energy'!Z120/'DR_Contracted Energy'!Z$130)*Z$132,'Reduced Energy Gen_UE'!$D122='Reduced Energy Gen_UE'!$D$133,('DR_Contracted Energy'!Z120/'DR_Contracted Energy'!Z$131)*Z$133),0)</f>
        <v>0</v>
      </c>
      <c r="AA122" s="166" cm="1">
        <f t="array" ref="AA122">IFERROR(_xlfn.IFS($H122="MW",0,$D122=$D$132,('DR_Contracted Energy'!AA120/'DR_Contracted Energy'!AA$130)*AA$132,'Reduced Energy Gen_UE'!$D122='Reduced Energy Gen_UE'!$D$133,('DR_Contracted Energy'!AA120/'DR_Contracted Energy'!AA$131)*AA$133),0)</f>
        <v>0</v>
      </c>
      <c r="AB122" s="166" cm="1">
        <f t="array" ref="AB122">IFERROR(_xlfn.IFS($H122="MW",0,$D122=$D$132,('DR_Contracted Energy'!AB120/'DR_Contracted Energy'!AB$130)*AB$132,'Reduced Energy Gen_UE'!$D122='Reduced Energy Gen_UE'!$D$133,('DR_Contracted Energy'!AB120/'DR_Contracted Energy'!AB$131)*AB$133),0)</f>
        <v>0</v>
      </c>
      <c r="AC122" s="166" cm="1">
        <f t="array" ref="AC122">IFERROR(_xlfn.IFS($H122="MW",0,$D122=$D$132,('DR_Contracted Energy'!AC120/'DR_Contracted Energy'!AC$130)*AC$132,'Reduced Energy Gen_UE'!$D122='Reduced Energy Gen_UE'!$D$133,('DR_Contracted Energy'!AC120/'DR_Contracted Energy'!AC$131)*AC$133),0)</f>
        <v>0</v>
      </c>
      <c r="AD122" s="166"/>
      <c r="AE122" s="16" t="str">
        <f t="shared" si="34"/>
        <v>FALSE</v>
      </c>
    </row>
    <row r="123" spans="3:31" ht="28.8" x14ac:dyDescent="0.3">
      <c r="C123" s="7">
        <f t="shared" ref="C123:G123" si="57">C122</f>
        <v>56</v>
      </c>
      <c r="D123" s="146" t="str">
        <f t="shared" si="57"/>
        <v>Distribution Utility 2 (DU2)</v>
      </c>
      <c r="E123" s="146">
        <f t="shared" si="57"/>
        <v>0</v>
      </c>
      <c r="F123" s="108">
        <f t="shared" si="57"/>
        <v>0</v>
      </c>
      <c r="G123">
        <f t="shared" si="57"/>
        <v>0</v>
      </c>
      <c r="H123" s="16" t="str">
        <f>'C. Details of Existing PSAs'!O118</f>
        <v>MWh</v>
      </c>
      <c r="I123" s="166" cm="1">
        <f t="array" ref="I123">IFERROR(_xlfn.IFS($H123="MW",0,$D123=$D$132,('DR_Contracted Energy'!I121/'DR_Contracted Energy'!I$130)*I$132,'Reduced Energy Gen_UE'!$D123='Reduced Energy Gen_UE'!$D$133,('DR_Contracted Energy'!I121/'DR_Contracted Energy'!I$131)*I$133),0)</f>
        <v>0</v>
      </c>
      <c r="J123" s="166" cm="1">
        <f t="array" ref="J123">IFERROR(_xlfn.IFS($H123="MW",0,$D123=$D$132,('DR_Contracted Energy'!J121/'DR_Contracted Energy'!J$130)*J$132,'Reduced Energy Gen_UE'!$D123='Reduced Energy Gen_UE'!$D$133,('DR_Contracted Energy'!J121/'DR_Contracted Energy'!J$131)*J$133),0)</f>
        <v>0</v>
      </c>
      <c r="K123" s="166" cm="1">
        <f t="array" ref="K123">IFERROR(_xlfn.IFS($H123="MW",0,$D123=$D$132,('DR_Contracted Energy'!K121/'DR_Contracted Energy'!K$130)*K$132,'Reduced Energy Gen_UE'!$D123='Reduced Energy Gen_UE'!$D$133,('DR_Contracted Energy'!K121/'DR_Contracted Energy'!K$131)*K$133),0)</f>
        <v>0</v>
      </c>
      <c r="L123" s="166" cm="1">
        <f t="array" ref="L123">IFERROR(_xlfn.IFS($H123="MW",0,$D123=$D$132,('DR_Contracted Energy'!L121/'DR_Contracted Energy'!L$130)*L$132,'Reduced Energy Gen_UE'!$D123='Reduced Energy Gen_UE'!$D$133,('DR_Contracted Energy'!L121/'DR_Contracted Energy'!L$131)*L$133),0)</f>
        <v>0</v>
      </c>
      <c r="M123" s="166" cm="1">
        <f t="array" ref="M123">IFERROR(_xlfn.IFS($H123="MW",0,$D123=$D$132,('DR_Contracted Energy'!M121/'DR_Contracted Energy'!M$130)*M$132,'Reduced Energy Gen_UE'!$D123='Reduced Energy Gen_UE'!$D$133,('DR_Contracted Energy'!M121/'DR_Contracted Energy'!M$131)*M$133),0)</f>
        <v>0</v>
      </c>
      <c r="N123" s="166" cm="1">
        <f t="array" ref="N123">IFERROR(_xlfn.IFS($H123="MW",0,$D123=$D$132,('DR_Contracted Energy'!N121/'DR_Contracted Energy'!N$130)*N$132,'Reduced Energy Gen_UE'!$D123='Reduced Energy Gen_UE'!$D$133,('DR_Contracted Energy'!N121/'DR_Contracted Energy'!N$131)*N$133),0)</f>
        <v>0</v>
      </c>
      <c r="O123" s="166" cm="1">
        <f t="array" ref="O123">IFERROR(_xlfn.IFS($H123="MW",0,$D123=$D$132,('DR_Contracted Energy'!O121/'DR_Contracted Energy'!O$130)*O$132,'Reduced Energy Gen_UE'!$D123='Reduced Energy Gen_UE'!$D$133,('DR_Contracted Energy'!O121/'DR_Contracted Energy'!O$131)*O$133),0)</f>
        <v>0</v>
      </c>
      <c r="P123" s="166" cm="1">
        <f t="array" ref="P123">IFERROR(_xlfn.IFS($H123="MW",0,$D123=$D$132,('DR_Contracted Energy'!P121/'DR_Contracted Energy'!P$130)*P$132,'Reduced Energy Gen_UE'!$D123='Reduced Energy Gen_UE'!$D$133,('DR_Contracted Energy'!P121/'DR_Contracted Energy'!P$131)*P$133),0)</f>
        <v>0</v>
      </c>
      <c r="Q123" s="166" cm="1">
        <f t="array" ref="Q123">IFERROR(_xlfn.IFS($H123="MW",0,$D123=$D$132,('DR_Contracted Energy'!Q121/'DR_Contracted Energy'!Q$130)*Q$132,'Reduced Energy Gen_UE'!$D123='Reduced Energy Gen_UE'!$D$133,('DR_Contracted Energy'!Q121/'DR_Contracted Energy'!Q$131)*Q$133),0)</f>
        <v>0</v>
      </c>
      <c r="R123" s="166" cm="1">
        <f t="array" ref="R123">IFERROR(_xlfn.IFS($H123="MW",0,$D123=$D$132,('DR_Contracted Energy'!R121/'DR_Contracted Energy'!R$130)*R$132,'Reduced Energy Gen_UE'!$D123='Reduced Energy Gen_UE'!$D$133,('DR_Contracted Energy'!R121/'DR_Contracted Energy'!R$131)*R$133),0)</f>
        <v>0</v>
      </c>
      <c r="S123" s="166" cm="1">
        <f t="array" ref="S123">IFERROR(_xlfn.IFS($H123="MW",0,$D123=$D$132,('DR_Contracted Energy'!S121/'DR_Contracted Energy'!S$130)*S$132,'Reduced Energy Gen_UE'!$D123='Reduced Energy Gen_UE'!$D$133,('DR_Contracted Energy'!S121/'DR_Contracted Energy'!S$131)*S$133),0)</f>
        <v>0</v>
      </c>
      <c r="T123" s="166" cm="1">
        <f t="array" ref="T123">IFERROR(_xlfn.IFS($H123="MW",0,$D123=$D$132,('DR_Contracted Energy'!T121/'DR_Contracted Energy'!T$130)*T$132,'Reduced Energy Gen_UE'!$D123='Reduced Energy Gen_UE'!$D$133,('DR_Contracted Energy'!T121/'DR_Contracted Energy'!T$131)*T$133),0)</f>
        <v>0</v>
      </c>
      <c r="U123" s="166" cm="1">
        <f t="array" ref="U123">IFERROR(_xlfn.IFS($H123="MW",0,$D123=$D$132,('DR_Contracted Energy'!U121/'DR_Contracted Energy'!U$130)*U$132,'Reduced Energy Gen_UE'!$D123='Reduced Energy Gen_UE'!$D$133,('DR_Contracted Energy'!U121/'DR_Contracted Energy'!U$131)*U$133),0)</f>
        <v>0</v>
      </c>
      <c r="V123" s="166" cm="1">
        <f t="array" ref="V123">IFERROR(_xlfn.IFS($H123="MW",0,$D123=$D$132,('DR_Contracted Energy'!V121/'DR_Contracted Energy'!V$130)*V$132,'Reduced Energy Gen_UE'!$D123='Reduced Energy Gen_UE'!$D$133,('DR_Contracted Energy'!V121/'DR_Contracted Energy'!V$131)*V$133),0)</f>
        <v>0</v>
      </c>
      <c r="W123" s="166" cm="1">
        <f t="array" ref="W123">IFERROR(_xlfn.IFS($H123="MW",0,$D123=$D$132,('DR_Contracted Energy'!W121/'DR_Contracted Energy'!W$130)*W$132,'Reduced Energy Gen_UE'!$D123='Reduced Energy Gen_UE'!$D$133,('DR_Contracted Energy'!W121/'DR_Contracted Energy'!W$131)*W$133),0)</f>
        <v>0</v>
      </c>
      <c r="X123" s="166" cm="1">
        <f t="array" ref="X123">IFERROR(_xlfn.IFS($H123="MW",0,$D123=$D$132,('DR_Contracted Energy'!X121/'DR_Contracted Energy'!X$130)*X$132,'Reduced Energy Gen_UE'!$D123='Reduced Energy Gen_UE'!$D$133,('DR_Contracted Energy'!X121/'DR_Contracted Energy'!X$131)*X$133),0)</f>
        <v>0</v>
      </c>
      <c r="Y123" s="166" cm="1">
        <f t="array" ref="Y123">IFERROR(_xlfn.IFS($H123="MW",0,$D123=$D$132,('DR_Contracted Energy'!Y121/'DR_Contracted Energy'!Y$130)*Y$132,'Reduced Energy Gen_UE'!$D123='Reduced Energy Gen_UE'!$D$133,('DR_Contracted Energy'!Y121/'DR_Contracted Energy'!Y$131)*Y$133),0)</f>
        <v>0</v>
      </c>
      <c r="Z123" s="166" cm="1">
        <f t="array" ref="Z123">IFERROR(_xlfn.IFS($H123="MW",0,$D123=$D$132,('DR_Contracted Energy'!Z121/'DR_Contracted Energy'!Z$130)*Z$132,'Reduced Energy Gen_UE'!$D123='Reduced Energy Gen_UE'!$D$133,('DR_Contracted Energy'!Z121/'DR_Contracted Energy'!Z$131)*Z$133),0)</f>
        <v>0</v>
      </c>
      <c r="AA123" s="166" cm="1">
        <f t="array" ref="AA123">IFERROR(_xlfn.IFS($H123="MW",0,$D123=$D$132,('DR_Contracted Energy'!AA121/'DR_Contracted Energy'!AA$130)*AA$132,'Reduced Energy Gen_UE'!$D123='Reduced Energy Gen_UE'!$D$133,('DR_Contracted Energy'!AA121/'DR_Contracted Energy'!AA$131)*AA$133),0)</f>
        <v>0</v>
      </c>
      <c r="AB123" s="166" cm="1">
        <f t="array" ref="AB123">IFERROR(_xlfn.IFS($H123="MW",0,$D123=$D$132,('DR_Contracted Energy'!AB121/'DR_Contracted Energy'!AB$130)*AB$132,'Reduced Energy Gen_UE'!$D123='Reduced Energy Gen_UE'!$D$133,('DR_Contracted Energy'!AB121/'DR_Contracted Energy'!AB$131)*AB$133),0)</f>
        <v>0</v>
      </c>
      <c r="AC123" s="166" cm="1">
        <f t="array" ref="AC123">IFERROR(_xlfn.IFS($H123="MW",0,$D123=$D$132,('DR_Contracted Energy'!AC121/'DR_Contracted Energy'!AC$130)*AC$132,'Reduced Energy Gen_UE'!$D123='Reduced Energy Gen_UE'!$D$133,('DR_Contracted Energy'!AC121/'DR_Contracted Energy'!AC$131)*AC$133),0)</f>
        <v>0</v>
      </c>
      <c r="AD123" s="166"/>
      <c r="AE123" s="16" t="str">
        <f t="shared" si="34"/>
        <v>FALSE</v>
      </c>
    </row>
    <row r="124" spans="3:31" ht="28.8" x14ac:dyDescent="0.3">
      <c r="C124" s="7">
        <f>'C. Details of Existing PSAs'!C119</f>
        <v>57</v>
      </c>
      <c r="D124" s="146" t="str">
        <f>'C. Details of Existing PSAs'!D119</f>
        <v>Distribution Utility 2 (DU2)</v>
      </c>
      <c r="E124" s="146">
        <f>'C. Details of Existing PSAs'!E119</f>
        <v>0</v>
      </c>
      <c r="F124" s="108">
        <f>'C. Details of Existing PSAs'!F119</f>
        <v>0</v>
      </c>
      <c r="G124">
        <f>'C. Details of Existing PSAs'!G119</f>
        <v>0</v>
      </c>
      <c r="H124" s="16" t="str">
        <f>'C. Details of Existing PSAs'!O119</f>
        <v>MW</v>
      </c>
      <c r="I124" s="166" cm="1">
        <f t="array" ref="I124">IFERROR(_xlfn.IFS($H124="MW",0,$D124=$D$132,('DR_Contracted Energy'!I122/'DR_Contracted Energy'!I$130)*I$132,'Reduced Energy Gen_UE'!$D124='Reduced Energy Gen_UE'!$D$133,('DR_Contracted Energy'!I122/'DR_Contracted Energy'!I$131)*I$133),0)</f>
        <v>0</v>
      </c>
      <c r="J124" s="166" cm="1">
        <f t="array" ref="J124">IFERROR(_xlfn.IFS($H124="MW",0,$D124=$D$132,('DR_Contracted Energy'!J122/'DR_Contracted Energy'!J$130)*J$132,'Reduced Energy Gen_UE'!$D124='Reduced Energy Gen_UE'!$D$133,('DR_Contracted Energy'!J122/'DR_Contracted Energy'!J$131)*J$133),0)</f>
        <v>0</v>
      </c>
      <c r="K124" s="166" cm="1">
        <f t="array" ref="K124">IFERROR(_xlfn.IFS($H124="MW",0,$D124=$D$132,('DR_Contracted Energy'!K122/'DR_Contracted Energy'!K$130)*K$132,'Reduced Energy Gen_UE'!$D124='Reduced Energy Gen_UE'!$D$133,('DR_Contracted Energy'!K122/'DR_Contracted Energy'!K$131)*K$133),0)</f>
        <v>0</v>
      </c>
      <c r="L124" s="166" cm="1">
        <f t="array" ref="L124">IFERROR(_xlfn.IFS($H124="MW",0,$D124=$D$132,('DR_Contracted Energy'!L122/'DR_Contracted Energy'!L$130)*L$132,'Reduced Energy Gen_UE'!$D124='Reduced Energy Gen_UE'!$D$133,('DR_Contracted Energy'!L122/'DR_Contracted Energy'!L$131)*L$133),0)</f>
        <v>0</v>
      </c>
      <c r="M124" s="166" cm="1">
        <f t="array" ref="M124">IFERROR(_xlfn.IFS($H124="MW",0,$D124=$D$132,('DR_Contracted Energy'!M122/'DR_Contracted Energy'!M$130)*M$132,'Reduced Energy Gen_UE'!$D124='Reduced Energy Gen_UE'!$D$133,('DR_Contracted Energy'!M122/'DR_Contracted Energy'!M$131)*M$133),0)</f>
        <v>0</v>
      </c>
      <c r="N124" s="166" cm="1">
        <f t="array" ref="N124">IFERROR(_xlfn.IFS($H124="MW",0,$D124=$D$132,('DR_Contracted Energy'!N122/'DR_Contracted Energy'!N$130)*N$132,'Reduced Energy Gen_UE'!$D124='Reduced Energy Gen_UE'!$D$133,('DR_Contracted Energy'!N122/'DR_Contracted Energy'!N$131)*N$133),0)</f>
        <v>0</v>
      </c>
      <c r="O124" s="166" cm="1">
        <f t="array" ref="O124">IFERROR(_xlfn.IFS($H124="MW",0,$D124=$D$132,('DR_Contracted Energy'!O122/'DR_Contracted Energy'!O$130)*O$132,'Reduced Energy Gen_UE'!$D124='Reduced Energy Gen_UE'!$D$133,('DR_Contracted Energy'!O122/'DR_Contracted Energy'!O$131)*O$133),0)</f>
        <v>0</v>
      </c>
      <c r="P124" s="166" cm="1">
        <f t="array" ref="P124">IFERROR(_xlfn.IFS($H124="MW",0,$D124=$D$132,('DR_Contracted Energy'!P122/'DR_Contracted Energy'!P$130)*P$132,'Reduced Energy Gen_UE'!$D124='Reduced Energy Gen_UE'!$D$133,('DR_Contracted Energy'!P122/'DR_Contracted Energy'!P$131)*P$133),0)</f>
        <v>0</v>
      </c>
      <c r="Q124" s="166" cm="1">
        <f t="array" ref="Q124">IFERROR(_xlfn.IFS($H124="MW",0,$D124=$D$132,('DR_Contracted Energy'!Q122/'DR_Contracted Energy'!Q$130)*Q$132,'Reduced Energy Gen_UE'!$D124='Reduced Energy Gen_UE'!$D$133,('DR_Contracted Energy'!Q122/'DR_Contracted Energy'!Q$131)*Q$133),0)</f>
        <v>0</v>
      </c>
      <c r="R124" s="166" cm="1">
        <f t="array" ref="R124">IFERROR(_xlfn.IFS($H124="MW",0,$D124=$D$132,('DR_Contracted Energy'!R122/'DR_Contracted Energy'!R$130)*R$132,'Reduced Energy Gen_UE'!$D124='Reduced Energy Gen_UE'!$D$133,('DR_Contracted Energy'!R122/'DR_Contracted Energy'!R$131)*R$133),0)</f>
        <v>0</v>
      </c>
      <c r="S124" s="166" cm="1">
        <f t="array" ref="S124">IFERROR(_xlfn.IFS($H124="MW",0,$D124=$D$132,('DR_Contracted Energy'!S122/'DR_Contracted Energy'!S$130)*S$132,'Reduced Energy Gen_UE'!$D124='Reduced Energy Gen_UE'!$D$133,('DR_Contracted Energy'!S122/'DR_Contracted Energy'!S$131)*S$133),0)</f>
        <v>0</v>
      </c>
      <c r="T124" s="166" cm="1">
        <f t="array" ref="T124">IFERROR(_xlfn.IFS($H124="MW",0,$D124=$D$132,('DR_Contracted Energy'!T122/'DR_Contracted Energy'!T$130)*T$132,'Reduced Energy Gen_UE'!$D124='Reduced Energy Gen_UE'!$D$133,('DR_Contracted Energy'!T122/'DR_Contracted Energy'!T$131)*T$133),0)</f>
        <v>0</v>
      </c>
      <c r="U124" s="166" cm="1">
        <f t="array" ref="U124">IFERROR(_xlfn.IFS($H124="MW",0,$D124=$D$132,('DR_Contracted Energy'!U122/'DR_Contracted Energy'!U$130)*U$132,'Reduced Energy Gen_UE'!$D124='Reduced Energy Gen_UE'!$D$133,('DR_Contracted Energy'!U122/'DR_Contracted Energy'!U$131)*U$133),0)</f>
        <v>0</v>
      </c>
      <c r="V124" s="166" cm="1">
        <f t="array" ref="V124">IFERROR(_xlfn.IFS($H124="MW",0,$D124=$D$132,('DR_Contracted Energy'!V122/'DR_Contracted Energy'!V$130)*V$132,'Reduced Energy Gen_UE'!$D124='Reduced Energy Gen_UE'!$D$133,('DR_Contracted Energy'!V122/'DR_Contracted Energy'!V$131)*V$133),0)</f>
        <v>0</v>
      </c>
      <c r="W124" s="166" cm="1">
        <f t="array" ref="W124">IFERROR(_xlfn.IFS($H124="MW",0,$D124=$D$132,('DR_Contracted Energy'!W122/'DR_Contracted Energy'!W$130)*W$132,'Reduced Energy Gen_UE'!$D124='Reduced Energy Gen_UE'!$D$133,('DR_Contracted Energy'!W122/'DR_Contracted Energy'!W$131)*W$133),0)</f>
        <v>0</v>
      </c>
      <c r="X124" s="166" cm="1">
        <f t="array" ref="X124">IFERROR(_xlfn.IFS($H124="MW",0,$D124=$D$132,('DR_Contracted Energy'!X122/'DR_Contracted Energy'!X$130)*X$132,'Reduced Energy Gen_UE'!$D124='Reduced Energy Gen_UE'!$D$133,('DR_Contracted Energy'!X122/'DR_Contracted Energy'!X$131)*X$133),0)</f>
        <v>0</v>
      </c>
      <c r="Y124" s="166" cm="1">
        <f t="array" ref="Y124">IFERROR(_xlfn.IFS($H124="MW",0,$D124=$D$132,('DR_Contracted Energy'!Y122/'DR_Contracted Energy'!Y$130)*Y$132,'Reduced Energy Gen_UE'!$D124='Reduced Energy Gen_UE'!$D$133,('DR_Contracted Energy'!Y122/'DR_Contracted Energy'!Y$131)*Y$133),0)</f>
        <v>0</v>
      </c>
      <c r="Z124" s="166" cm="1">
        <f t="array" ref="Z124">IFERROR(_xlfn.IFS($H124="MW",0,$D124=$D$132,('DR_Contracted Energy'!Z122/'DR_Contracted Energy'!Z$130)*Z$132,'Reduced Energy Gen_UE'!$D124='Reduced Energy Gen_UE'!$D$133,('DR_Contracted Energy'!Z122/'DR_Contracted Energy'!Z$131)*Z$133),0)</f>
        <v>0</v>
      </c>
      <c r="AA124" s="166" cm="1">
        <f t="array" ref="AA124">IFERROR(_xlfn.IFS($H124="MW",0,$D124=$D$132,('DR_Contracted Energy'!AA122/'DR_Contracted Energy'!AA$130)*AA$132,'Reduced Energy Gen_UE'!$D124='Reduced Energy Gen_UE'!$D$133,('DR_Contracted Energy'!AA122/'DR_Contracted Energy'!AA$131)*AA$133),0)</f>
        <v>0</v>
      </c>
      <c r="AB124" s="166" cm="1">
        <f t="array" ref="AB124">IFERROR(_xlfn.IFS($H124="MW",0,$D124=$D$132,('DR_Contracted Energy'!AB122/'DR_Contracted Energy'!AB$130)*AB$132,'Reduced Energy Gen_UE'!$D124='Reduced Energy Gen_UE'!$D$133,('DR_Contracted Energy'!AB122/'DR_Contracted Energy'!AB$131)*AB$133),0)</f>
        <v>0</v>
      </c>
      <c r="AC124" s="166" cm="1">
        <f t="array" ref="AC124">IFERROR(_xlfn.IFS($H124="MW",0,$D124=$D$132,('DR_Contracted Energy'!AC122/'DR_Contracted Energy'!AC$130)*AC$132,'Reduced Energy Gen_UE'!$D124='Reduced Energy Gen_UE'!$D$133,('DR_Contracted Energy'!AC122/'DR_Contracted Energy'!AC$131)*AC$133),0)</f>
        <v>0</v>
      </c>
      <c r="AD124" s="166"/>
      <c r="AE124" s="16" t="str">
        <f t="shared" si="34"/>
        <v>FALSE</v>
      </c>
    </row>
    <row r="125" spans="3:31" ht="28.8" x14ac:dyDescent="0.3">
      <c r="C125" s="7">
        <f t="shared" ref="C125:G125" si="58">C124</f>
        <v>57</v>
      </c>
      <c r="D125" s="146" t="str">
        <f t="shared" si="58"/>
        <v>Distribution Utility 2 (DU2)</v>
      </c>
      <c r="E125" s="146">
        <f t="shared" si="58"/>
        <v>0</v>
      </c>
      <c r="F125" s="108">
        <f t="shared" si="58"/>
        <v>0</v>
      </c>
      <c r="G125">
        <f t="shared" si="58"/>
        <v>0</v>
      </c>
      <c r="H125" s="16" t="str">
        <f>'C. Details of Existing PSAs'!O120</f>
        <v>MWh</v>
      </c>
      <c r="I125" s="166" cm="1">
        <f t="array" ref="I125">IFERROR(_xlfn.IFS($H125="MW",0,$D125=$D$132,('DR_Contracted Energy'!I123/'DR_Contracted Energy'!I$130)*I$132,'Reduced Energy Gen_UE'!$D125='Reduced Energy Gen_UE'!$D$133,('DR_Contracted Energy'!I123/'DR_Contracted Energy'!I$131)*I$133),0)</f>
        <v>0</v>
      </c>
      <c r="J125" s="166" cm="1">
        <f t="array" ref="J125">IFERROR(_xlfn.IFS($H125="MW",0,$D125=$D$132,('DR_Contracted Energy'!J123/'DR_Contracted Energy'!J$130)*J$132,'Reduced Energy Gen_UE'!$D125='Reduced Energy Gen_UE'!$D$133,('DR_Contracted Energy'!J123/'DR_Contracted Energy'!J$131)*J$133),0)</f>
        <v>0</v>
      </c>
      <c r="K125" s="166" cm="1">
        <f t="array" ref="K125">IFERROR(_xlfn.IFS($H125="MW",0,$D125=$D$132,('DR_Contracted Energy'!K123/'DR_Contracted Energy'!K$130)*K$132,'Reduced Energy Gen_UE'!$D125='Reduced Energy Gen_UE'!$D$133,('DR_Contracted Energy'!K123/'DR_Contracted Energy'!K$131)*K$133),0)</f>
        <v>0</v>
      </c>
      <c r="L125" s="166" cm="1">
        <f t="array" ref="L125">IFERROR(_xlfn.IFS($H125="MW",0,$D125=$D$132,('DR_Contracted Energy'!L123/'DR_Contracted Energy'!L$130)*L$132,'Reduced Energy Gen_UE'!$D125='Reduced Energy Gen_UE'!$D$133,('DR_Contracted Energy'!L123/'DR_Contracted Energy'!L$131)*L$133),0)</f>
        <v>0</v>
      </c>
      <c r="M125" s="166" cm="1">
        <f t="array" ref="M125">IFERROR(_xlfn.IFS($H125="MW",0,$D125=$D$132,('DR_Contracted Energy'!M123/'DR_Contracted Energy'!M$130)*M$132,'Reduced Energy Gen_UE'!$D125='Reduced Energy Gen_UE'!$D$133,('DR_Contracted Energy'!M123/'DR_Contracted Energy'!M$131)*M$133),0)</f>
        <v>0</v>
      </c>
      <c r="N125" s="166" cm="1">
        <f t="array" ref="N125">IFERROR(_xlfn.IFS($H125="MW",0,$D125=$D$132,('DR_Contracted Energy'!N123/'DR_Contracted Energy'!N$130)*N$132,'Reduced Energy Gen_UE'!$D125='Reduced Energy Gen_UE'!$D$133,('DR_Contracted Energy'!N123/'DR_Contracted Energy'!N$131)*N$133),0)</f>
        <v>0</v>
      </c>
      <c r="O125" s="166" cm="1">
        <f t="array" ref="O125">IFERROR(_xlfn.IFS($H125="MW",0,$D125=$D$132,('DR_Contracted Energy'!O123/'DR_Contracted Energy'!O$130)*O$132,'Reduced Energy Gen_UE'!$D125='Reduced Energy Gen_UE'!$D$133,('DR_Contracted Energy'!O123/'DR_Contracted Energy'!O$131)*O$133),0)</f>
        <v>0</v>
      </c>
      <c r="P125" s="166" cm="1">
        <f t="array" ref="P125">IFERROR(_xlfn.IFS($H125="MW",0,$D125=$D$132,('DR_Contracted Energy'!P123/'DR_Contracted Energy'!P$130)*P$132,'Reduced Energy Gen_UE'!$D125='Reduced Energy Gen_UE'!$D$133,('DR_Contracted Energy'!P123/'DR_Contracted Energy'!P$131)*P$133),0)</f>
        <v>0</v>
      </c>
      <c r="Q125" s="166" cm="1">
        <f t="array" ref="Q125">IFERROR(_xlfn.IFS($H125="MW",0,$D125=$D$132,('DR_Contracted Energy'!Q123/'DR_Contracted Energy'!Q$130)*Q$132,'Reduced Energy Gen_UE'!$D125='Reduced Energy Gen_UE'!$D$133,('DR_Contracted Energy'!Q123/'DR_Contracted Energy'!Q$131)*Q$133),0)</f>
        <v>0</v>
      </c>
      <c r="R125" s="166" cm="1">
        <f t="array" ref="R125">IFERROR(_xlfn.IFS($H125="MW",0,$D125=$D$132,('DR_Contracted Energy'!R123/'DR_Contracted Energy'!R$130)*R$132,'Reduced Energy Gen_UE'!$D125='Reduced Energy Gen_UE'!$D$133,('DR_Contracted Energy'!R123/'DR_Contracted Energy'!R$131)*R$133),0)</f>
        <v>0</v>
      </c>
      <c r="S125" s="166" cm="1">
        <f t="array" ref="S125">IFERROR(_xlfn.IFS($H125="MW",0,$D125=$D$132,('DR_Contracted Energy'!S123/'DR_Contracted Energy'!S$130)*S$132,'Reduced Energy Gen_UE'!$D125='Reduced Energy Gen_UE'!$D$133,('DR_Contracted Energy'!S123/'DR_Contracted Energy'!S$131)*S$133),0)</f>
        <v>0</v>
      </c>
      <c r="T125" s="166" cm="1">
        <f t="array" ref="T125">IFERROR(_xlfn.IFS($H125="MW",0,$D125=$D$132,('DR_Contracted Energy'!T123/'DR_Contracted Energy'!T$130)*T$132,'Reduced Energy Gen_UE'!$D125='Reduced Energy Gen_UE'!$D$133,('DR_Contracted Energy'!T123/'DR_Contracted Energy'!T$131)*T$133),0)</f>
        <v>0</v>
      </c>
      <c r="U125" s="166" cm="1">
        <f t="array" ref="U125">IFERROR(_xlfn.IFS($H125="MW",0,$D125=$D$132,('DR_Contracted Energy'!U123/'DR_Contracted Energy'!U$130)*U$132,'Reduced Energy Gen_UE'!$D125='Reduced Energy Gen_UE'!$D$133,('DR_Contracted Energy'!U123/'DR_Contracted Energy'!U$131)*U$133),0)</f>
        <v>0</v>
      </c>
      <c r="V125" s="166" cm="1">
        <f t="array" ref="V125">IFERROR(_xlfn.IFS($H125="MW",0,$D125=$D$132,('DR_Contracted Energy'!V123/'DR_Contracted Energy'!V$130)*V$132,'Reduced Energy Gen_UE'!$D125='Reduced Energy Gen_UE'!$D$133,('DR_Contracted Energy'!V123/'DR_Contracted Energy'!V$131)*V$133),0)</f>
        <v>0</v>
      </c>
      <c r="W125" s="166" cm="1">
        <f t="array" ref="W125">IFERROR(_xlfn.IFS($H125="MW",0,$D125=$D$132,('DR_Contracted Energy'!W123/'DR_Contracted Energy'!W$130)*W$132,'Reduced Energy Gen_UE'!$D125='Reduced Energy Gen_UE'!$D$133,('DR_Contracted Energy'!W123/'DR_Contracted Energy'!W$131)*W$133),0)</f>
        <v>0</v>
      </c>
      <c r="X125" s="166" cm="1">
        <f t="array" ref="X125">IFERROR(_xlfn.IFS($H125="MW",0,$D125=$D$132,('DR_Contracted Energy'!X123/'DR_Contracted Energy'!X$130)*X$132,'Reduced Energy Gen_UE'!$D125='Reduced Energy Gen_UE'!$D$133,('DR_Contracted Energy'!X123/'DR_Contracted Energy'!X$131)*X$133),0)</f>
        <v>0</v>
      </c>
      <c r="Y125" s="166" cm="1">
        <f t="array" ref="Y125">IFERROR(_xlfn.IFS($H125="MW",0,$D125=$D$132,('DR_Contracted Energy'!Y123/'DR_Contracted Energy'!Y$130)*Y$132,'Reduced Energy Gen_UE'!$D125='Reduced Energy Gen_UE'!$D$133,('DR_Contracted Energy'!Y123/'DR_Contracted Energy'!Y$131)*Y$133),0)</f>
        <v>0</v>
      </c>
      <c r="Z125" s="166" cm="1">
        <f t="array" ref="Z125">IFERROR(_xlfn.IFS($H125="MW",0,$D125=$D$132,('DR_Contracted Energy'!Z123/'DR_Contracted Energy'!Z$130)*Z$132,'Reduced Energy Gen_UE'!$D125='Reduced Energy Gen_UE'!$D$133,('DR_Contracted Energy'!Z123/'DR_Contracted Energy'!Z$131)*Z$133),0)</f>
        <v>0</v>
      </c>
      <c r="AA125" s="166" cm="1">
        <f t="array" ref="AA125">IFERROR(_xlfn.IFS($H125="MW",0,$D125=$D$132,('DR_Contracted Energy'!AA123/'DR_Contracted Energy'!AA$130)*AA$132,'Reduced Energy Gen_UE'!$D125='Reduced Energy Gen_UE'!$D$133,('DR_Contracted Energy'!AA123/'DR_Contracted Energy'!AA$131)*AA$133),0)</f>
        <v>0</v>
      </c>
      <c r="AB125" s="166" cm="1">
        <f t="array" ref="AB125">IFERROR(_xlfn.IFS($H125="MW",0,$D125=$D$132,('DR_Contracted Energy'!AB123/'DR_Contracted Energy'!AB$130)*AB$132,'Reduced Energy Gen_UE'!$D125='Reduced Energy Gen_UE'!$D$133,('DR_Contracted Energy'!AB123/'DR_Contracted Energy'!AB$131)*AB$133),0)</f>
        <v>0</v>
      </c>
      <c r="AC125" s="166" cm="1">
        <f t="array" ref="AC125">IFERROR(_xlfn.IFS($H125="MW",0,$D125=$D$132,('DR_Contracted Energy'!AC123/'DR_Contracted Energy'!AC$130)*AC$132,'Reduced Energy Gen_UE'!$D125='Reduced Energy Gen_UE'!$D$133,('DR_Contracted Energy'!AC123/'DR_Contracted Energy'!AC$131)*AC$133),0)</f>
        <v>0</v>
      </c>
      <c r="AD125" s="166"/>
      <c r="AE125" s="16" t="str">
        <f t="shared" si="34"/>
        <v>FALSE</v>
      </c>
    </row>
    <row r="126" spans="3:31" ht="28.8" x14ac:dyDescent="0.3">
      <c r="C126" s="7">
        <f>'C. Details of Existing PSAs'!C121</f>
        <v>58</v>
      </c>
      <c r="D126" s="146" t="str">
        <f>'C. Details of Existing PSAs'!D121</f>
        <v>Distribution Utility 2 (DU2)</v>
      </c>
      <c r="E126" s="146">
        <f>'C. Details of Existing PSAs'!E121</f>
        <v>0</v>
      </c>
      <c r="F126" s="108">
        <f>'C. Details of Existing PSAs'!F121</f>
        <v>0</v>
      </c>
      <c r="G126">
        <f>'C. Details of Existing PSAs'!G121</f>
        <v>0</v>
      </c>
      <c r="H126" s="16" t="str">
        <f>'C. Details of Existing PSAs'!O121</f>
        <v>MW</v>
      </c>
      <c r="I126" s="166" cm="1">
        <f t="array" ref="I126">IFERROR(_xlfn.IFS($H126="MW",0,$D126=$D$132,('DR_Contracted Energy'!I124/'DR_Contracted Energy'!I$130)*I$132,'Reduced Energy Gen_UE'!$D126='Reduced Energy Gen_UE'!$D$133,('DR_Contracted Energy'!I124/'DR_Contracted Energy'!I$131)*I$133),0)</f>
        <v>0</v>
      </c>
      <c r="J126" s="166" cm="1">
        <f t="array" ref="J126">IFERROR(_xlfn.IFS($H126="MW",0,$D126=$D$132,('DR_Contracted Energy'!J124/'DR_Contracted Energy'!J$130)*J$132,'Reduced Energy Gen_UE'!$D126='Reduced Energy Gen_UE'!$D$133,('DR_Contracted Energy'!J124/'DR_Contracted Energy'!J$131)*J$133),0)</f>
        <v>0</v>
      </c>
      <c r="K126" s="166" cm="1">
        <f t="array" ref="K126">IFERROR(_xlfn.IFS($H126="MW",0,$D126=$D$132,('DR_Contracted Energy'!K124/'DR_Contracted Energy'!K$130)*K$132,'Reduced Energy Gen_UE'!$D126='Reduced Energy Gen_UE'!$D$133,('DR_Contracted Energy'!K124/'DR_Contracted Energy'!K$131)*K$133),0)</f>
        <v>0</v>
      </c>
      <c r="L126" s="166" cm="1">
        <f t="array" ref="L126">IFERROR(_xlfn.IFS($H126="MW",0,$D126=$D$132,('DR_Contracted Energy'!L124/'DR_Contracted Energy'!L$130)*L$132,'Reduced Energy Gen_UE'!$D126='Reduced Energy Gen_UE'!$D$133,('DR_Contracted Energy'!L124/'DR_Contracted Energy'!L$131)*L$133),0)</f>
        <v>0</v>
      </c>
      <c r="M126" s="166" cm="1">
        <f t="array" ref="M126">IFERROR(_xlfn.IFS($H126="MW",0,$D126=$D$132,('DR_Contracted Energy'!M124/'DR_Contracted Energy'!M$130)*M$132,'Reduced Energy Gen_UE'!$D126='Reduced Energy Gen_UE'!$D$133,('DR_Contracted Energy'!M124/'DR_Contracted Energy'!M$131)*M$133),0)</f>
        <v>0</v>
      </c>
      <c r="N126" s="166" cm="1">
        <f t="array" ref="N126">IFERROR(_xlfn.IFS($H126="MW",0,$D126=$D$132,('DR_Contracted Energy'!N124/'DR_Contracted Energy'!N$130)*N$132,'Reduced Energy Gen_UE'!$D126='Reduced Energy Gen_UE'!$D$133,('DR_Contracted Energy'!N124/'DR_Contracted Energy'!N$131)*N$133),0)</f>
        <v>0</v>
      </c>
      <c r="O126" s="166" cm="1">
        <f t="array" ref="O126">IFERROR(_xlfn.IFS($H126="MW",0,$D126=$D$132,('DR_Contracted Energy'!O124/'DR_Contracted Energy'!O$130)*O$132,'Reduced Energy Gen_UE'!$D126='Reduced Energy Gen_UE'!$D$133,('DR_Contracted Energy'!O124/'DR_Contracted Energy'!O$131)*O$133),0)</f>
        <v>0</v>
      </c>
      <c r="P126" s="166" cm="1">
        <f t="array" ref="P126">IFERROR(_xlfn.IFS($H126="MW",0,$D126=$D$132,('DR_Contracted Energy'!P124/'DR_Contracted Energy'!P$130)*P$132,'Reduced Energy Gen_UE'!$D126='Reduced Energy Gen_UE'!$D$133,('DR_Contracted Energy'!P124/'DR_Contracted Energy'!P$131)*P$133),0)</f>
        <v>0</v>
      </c>
      <c r="Q126" s="166" cm="1">
        <f t="array" ref="Q126">IFERROR(_xlfn.IFS($H126="MW",0,$D126=$D$132,('DR_Contracted Energy'!Q124/'DR_Contracted Energy'!Q$130)*Q$132,'Reduced Energy Gen_UE'!$D126='Reduced Energy Gen_UE'!$D$133,('DR_Contracted Energy'!Q124/'DR_Contracted Energy'!Q$131)*Q$133),0)</f>
        <v>0</v>
      </c>
      <c r="R126" s="166" cm="1">
        <f t="array" ref="R126">IFERROR(_xlfn.IFS($H126="MW",0,$D126=$D$132,('DR_Contracted Energy'!R124/'DR_Contracted Energy'!R$130)*R$132,'Reduced Energy Gen_UE'!$D126='Reduced Energy Gen_UE'!$D$133,('DR_Contracted Energy'!R124/'DR_Contracted Energy'!R$131)*R$133),0)</f>
        <v>0</v>
      </c>
      <c r="S126" s="166" cm="1">
        <f t="array" ref="S126">IFERROR(_xlfn.IFS($H126="MW",0,$D126=$D$132,('DR_Contracted Energy'!S124/'DR_Contracted Energy'!S$130)*S$132,'Reduced Energy Gen_UE'!$D126='Reduced Energy Gen_UE'!$D$133,('DR_Contracted Energy'!S124/'DR_Contracted Energy'!S$131)*S$133),0)</f>
        <v>0</v>
      </c>
      <c r="T126" s="166" cm="1">
        <f t="array" ref="T126">IFERROR(_xlfn.IFS($H126="MW",0,$D126=$D$132,('DR_Contracted Energy'!T124/'DR_Contracted Energy'!T$130)*T$132,'Reduced Energy Gen_UE'!$D126='Reduced Energy Gen_UE'!$D$133,('DR_Contracted Energy'!T124/'DR_Contracted Energy'!T$131)*T$133),0)</f>
        <v>0</v>
      </c>
      <c r="U126" s="166" cm="1">
        <f t="array" ref="U126">IFERROR(_xlfn.IFS($H126="MW",0,$D126=$D$132,('DR_Contracted Energy'!U124/'DR_Contracted Energy'!U$130)*U$132,'Reduced Energy Gen_UE'!$D126='Reduced Energy Gen_UE'!$D$133,('DR_Contracted Energy'!U124/'DR_Contracted Energy'!U$131)*U$133),0)</f>
        <v>0</v>
      </c>
      <c r="V126" s="166" cm="1">
        <f t="array" ref="V126">IFERROR(_xlfn.IFS($H126="MW",0,$D126=$D$132,('DR_Contracted Energy'!V124/'DR_Contracted Energy'!V$130)*V$132,'Reduced Energy Gen_UE'!$D126='Reduced Energy Gen_UE'!$D$133,('DR_Contracted Energy'!V124/'DR_Contracted Energy'!V$131)*V$133),0)</f>
        <v>0</v>
      </c>
      <c r="W126" s="166" cm="1">
        <f t="array" ref="W126">IFERROR(_xlfn.IFS($H126="MW",0,$D126=$D$132,('DR_Contracted Energy'!W124/'DR_Contracted Energy'!W$130)*W$132,'Reduced Energy Gen_UE'!$D126='Reduced Energy Gen_UE'!$D$133,('DR_Contracted Energy'!W124/'DR_Contracted Energy'!W$131)*W$133),0)</f>
        <v>0</v>
      </c>
      <c r="X126" s="166" cm="1">
        <f t="array" ref="X126">IFERROR(_xlfn.IFS($H126="MW",0,$D126=$D$132,('DR_Contracted Energy'!X124/'DR_Contracted Energy'!X$130)*X$132,'Reduced Energy Gen_UE'!$D126='Reduced Energy Gen_UE'!$D$133,('DR_Contracted Energy'!X124/'DR_Contracted Energy'!X$131)*X$133),0)</f>
        <v>0</v>
      </c>
      <c r="Y126" s="166" cm="1">
        <f t="array" ref="Y126">IFERROR(_xlfn.IFS($H126="MW",0,$D126=$D$132,('DR_Contracted Energy'!Y124/'DR_Contracted Energy'!Y$130)*Y$132,'Reduced Energy Gen_UE'!$D126='Reduced Energy Gen_UE'!$D$133,('DR_Contracted Energy'!Y124/'DR_Contracted Energy'!Y$131)*Y$133),0)</f>
        <v>0</v>
      </c>
      <c r="Z126" s="166" cm="1">
        <f t="array" ref="Z126">IFERROR(_xlfn.IFS($H126="MW",0,$D126=$D$132,('DR_Contracted Energy'!Z124/'DR_Contracted Energy'!Z$130)*Z$132,'Reduced Energy Gen_UE'!$D126='Reduced Energy Gen_UE'!$D$133,('DR_Contracted Energy'!Z124/'DR_Contracted Energy'!Z$131)*Z$133),0)</f>
        <v>0</v>
      </c>
      <c r="AA126" s="166" cm="1">
        <f t="array" ref="AA126">IFERROR(_xlfn.IFS($H126="MW",0,$D126=$D$132,('DR_Contracted Energy'!AA124/'DR_Contracted Energy'!AA$130)*AA$132,'Reduced Energy Gen_UE'!$D126='Reduced Energy Gen_UE'!$D$133,('DR_Contracted Energy'!AA124/'DR_Contracted Energy'!AA$131)*AA$133),0)</f>
        <v>0</v>
      </c>
      <c r="AB126" s="166" cm="1">
        <f t="array" ref="AB126">IFERROR(_xlfn.IFS($H126="MW",0,$D126=$D$132,('DR_Contracted Energy'!AB124/'DR_Contracted Energy'!AB$130)*AB$132,'Reduced Energy Gen_UE'!$D126='Reduced Energy Gen_UE'!$D$133,('DR_Contracted Energy'!AB124/'DR_Contracted Energy'!AB$131)*AB$133),0)</f>
        <v>0</v>
      </c>
      <c r="AC126" s="166" cm="1">
        <f t="array" ref="AC126">IFERROR(_xlfn.IFS($H126="MW",0,$D126=$D$132,('DR_Contracted Energy'!AC124/'DR_Contracted Energy'!AC$130)*AC$132,'Reduced Energy Gen_UE'!$D126='Reduced Energy Gen_UE'!$D$133,('DR_Contracted Energy'!AC124/'DR_Contracted Energy'!AC$131)*AC$133),0)</f>
        <v>0</v>
      </c>
      <c r="AD126" s="166"/>
      <c r="AE126" s="16" t="str">
        <f t="shared" si="34"/>
        <v>FALSE</v>
      </c>
    </row>
    <row r="127" spans="3:31" ht="28.8" x14ac:dyDescent="0.3">
      <c r="C127" s="7">
        <f t="shared" ref="C127:G127" si="59">C126</f>
        <v>58</v>
      </c>
      <c r="D127" s="146" t="str">
        <f t="shared" si="59"/>
        <v>Distribution Utility 2 (DU2)</v>
      </c>
      <c r="E127" s="146">
        <f t="shared" si="59"/>
        <v>0</v>
      </c>
      <c r="F127" s="108">
        <f t="shared" si="59"/>
        <v>0</v>
      </c>
      <c r="G127">
        <f t="shared" si="59"/>
        <v>0</v>
      </c>
      <c r="H127" s="16" t="str">
        <f>'C. Details of Existing PSAs'!O122</f>
        <v>MWh</v>
      </c>
      <c r="I127" s="166" cm="1">
        <f t="array" ref="I127">IFERROR(_xlfn.IFS($H127="MW",0,$D127=$D$132,('DR_Contracted Energy'!I125/'DR_Contracted Energy'!I$130)*I$132,'Reduced Energy Gen_UE'!$D127='Reduced Energy Gen_UE'!$D$133,('DR_Contracted Energy'!I125/'DR_Contracted Energy'!I$131)*I$133),0)</f>
        <v>0</v>
      </c>
      <c r="J127" s="166" cm="1">
        <f t="array" ref="J127">IFERROR(_xlfn.IFS($H127="MW",0,$D127=$D$132,('DR_Contracted Energy'!J125/'DR_Contracted Energy'!J$130)*J$132,'Reduced Energy Gen_UE'!$D127='Reduced Energy Gen_UE'!$D$133,('DR_Contracted Energy'!J125/'DR_Contracted Energy'!J$131)*J$133),0)</f>
        <v>0</v>
      </c>
      <c r="K127" s="166" cm="1">
        <f t="array" ref="K127">IFERROR(_xlfn.IFS($H127="MW",0,$D127=$D$132,('DR_Contracted Energy'!K125/'DR_Contracted Energy'!K$130)*K$132,'Reduced Energy Gen_UE'!$D127='Reduced Energy Gen_UE'!$D$133,('DR_Contracted Energy'!K125/'DR_Contracted Energy'!K$131)*K$133),0)</f>
        <v>0</v>
      </c>
      <c r="L127" s="166" cm="1">
        <f t="array" ref="L127">IFERROR(_xlfn.IFS($H127="MW",0,$D127=$D$132,('DR_Contracted Energy'!L125/'DR_Contracted Energy'!L$130)*L$132,'Reduced Energy Gen_UE'!$D127='Reduced Energy Gen_UE'!$D$133,('DR_Contracted Energy'!L125/'DR_Contracted Energy'!L$131)*L$133),0)</f>
        <v>0</v>
      </c>
      <c r="M127" s="166" cm="1">
        <f t="array" ref="M127">IFERROR(_xlfn.IFS($H127="MW",0,$D127=$D$132,('DR_Contracted Energy'!M125/'DR_Contracted Energy'!M$130)*M$132,'Reduced Energy Gen_UE'!$D127='Reduced Energy Gen_UE'!$D$133,('DR_Contracted Energy'!M125/'DR_Contracted Energy'!M$131)*M$133),0)</f>
        <v>0</v>
      </c>
      <c r="N127" s="166" cm="1">
        <f t="array" ref="N127">IFERROR(_xlfn.IFS($H127="MW",0,$D127=$D$132,('DR_Contracted Energy'!N125/'DR_Contracted Energy'!N$130)*N$132,'Reduced Energy Gen_UE'!$D127='Reduced Energy Gen_UE'!$D$133,('DR_Contracted Energy'!N125/'DR_Contracted Energy'!N$131)*N$133),0)</f>
        <v>0</v>
      </c>
      <c r="O127" s="166" cm="1">
        <f t="array" ref="O127">IFERROR(_xlfn.IFS($H127="MW",0,$D127=$D$132,('DR_Contracted Energy'!O125/'DR_Contracted Energy'!O$130)*O$132,'Reduced Energy Gen_UE'!$D127='Reduced Energy Gen_UE'!$D$133,('DR_Contracted Energy'!O125/'DR_Contracted Energy'!O$131)*O$133),0)</f>
        <v>0</v>
      </c>
      <c r="P127" s="166" cm="1">
        <f t="array" ref="P127">IFERROR(_xlfn.IFS($H127="MW",0,$D127=$D$132,('DR_Contracted Energy'!P125/'DR_Contracted Energy'!P$130)*P$132,'Reduced Energy Gen_UE'!$D127='Reduced Energy Gen_UE'!$D$133,('DR_Contracted Energy'!P125/'DR_Contracted Energy'!P$131)*P$133),0)</f>
        <v>0</v>
      </c>
      <c r="Q127" s="166" cm="1">
        <f t="array" ref="Q127">IFERROR(_xlfn.IFS($H127="MW",0,$D127=$D$132,('DR_Contracted Energy'!Q125/'DR_Contracted Energy'!Q$130)*Q$132,'Reduced Energy Gen_UE'!$D127='Reduced Energy Gen_UE'!$D$133,('DR_Contracted Energy'!Q125/'DR_Contracted Energy'!Q$131)*Q$133),0)</f>
        <v>0</v>
      </c>
      <c r="R127" s="166" cm="1">
        <f t="array" ref="R127">IFERROR(_xlfn.IFS($H127="MW",0,$D127=$D$132,('DR_Contracted Energy'!R125/'DR_Contracted Energy'!R$130)*R$132,'Reduced Energy Gen_UE'!$D127='Reduced Energy Gen_UE'!$D$133,('DR_Contracted Energy'!R125/'DR_Contracted Energy'!R$131)*R$133),0)</f>
        <v>0</v>
      </c>
      <c r="S127" s="166" cm="1">
        <f t="array" ref="S127">IFERROR(_xlfn.IFS($H127="MW",0,$D127=$D$132,('DR_Contracted Energy'!S125/'DR_Contracted Energy'!S$130)*S$132,'Reduced Energy Gen_UE'!$D127='Reduced Energy Gen_UE'!$D$133,('DR_Contracted Energy'!S125/'DR_Contracted Energy'!S$131)*S$133),0)</f>
        <v>0</v>
      </c>
      <c r="T127" s="166" cm="1">
        <f t="array" ref="T127">IFERROR(_xlfn.IFS($H127="MW",0,$D127=$D$132,('DR_Contracted Energy'!T125/'DR_Contracted Energy'!T$130)*T$132,'Reduced Energy Gen_UE'!$D127='Reduced Energy Gen_UE'!$D$133,('DR_Contracted Energy'!T125/'DR_Contracted Energy'!T$131)*T$133),0)</f>
        <v>0</v>
      </c>
      <c r="U127" s="166" cm="1">
        <f t="array" ref="U127">IFERROR(_xlfn.IFS($H127="MW",0,$D127=$D$132,('DR_Contracted Energy'!U125/'DR_Contracted Energy'!U$130)*U$132,'Reduced Energy Gen_UE'!$D127='Reduced Energy Gen_UE'!$D$133,('DR_Contracted Energy'!U125/'DR_Contracted Energy'!U$131)*U$133),0)</f>
        <v>0</v>
      </c>
      <c r="V127" s="166" cm="1">
        <f t="array" ref="V127">IFERROR(_xlfn.IFS($H127="MW",0,$D127=$D$132,('DR_Contracted Energy'!V125/'DR_Contracted Energy'!V$130)*V$132,'Reduced Energy Gen_UE'!$D127='Reduced Energy Gen_UE'!$D$133,('DR_Contracted Energy'!V125/'DR_Contracted Energy'!V$131)*V$133),0)</f>
        <v>0</v>
      </c>
      <c r="W127" s="166" cm="1">
        <f t="array" ref="W127">IFERROR(_xlfn.IFS($H127="MW",0,$D127=$D$132,('DR_Contracted Energy'!W125/'DR_Contracted Energy'!W$130)*W$132,'Reduced Energy Gen_UE'!$D127='Reduced Energy Gen_UE'!$D$133,('DR_Contracted Energy'!W125/'DR_Contracted Energy'!W$131)*W$133),0)</f>
        <v>0</v>
      </c>
      <c r="X127" s="166" cm="1">
        <f t="array" ref="X127">IFERROR(_xlfn.IFS($H127="MW",0,$D127=$D$132,('DR_Contracted Energy'!X125/'DR_Contracted Energy'!X$130)*X$132,'Reduced Energy Gen_UE'!$D127='Reduced Energy Gen_UE'!$D$133,('DR_Contracted Energy'!X125/'DR_Contracted Energy'!X$131)*X$133),0)</f>
        <v>0</v>
      </c>
      <c r="Y127" s="166" cm="1">
        <f t="array" ref="Y127">IFERROR(_xlfn.IFS($H127="MW",0,$D127=$D$132,('DR_Contracted Energy'!Y125/'DR_Contracted Energy'!Y$130)*Y$132,'Reduced Energy Gen_UE'!$D127='Reduced Energy Gen_UE'!$D$133,('DR_Contracted Energy'!Y125/'DR_Contracted Energy'!Y$131)*Y$133),0)</f>
        <v>0</v>
      </c>
      <c r="Z127" s="166" cm="1">
        <f t="array" ref="Z127">IFERROR(_xlfn.IFS($H127="MW",0,$D127=$D$132,('DR_Contracted Energy'!Z125/'DR_Contracted Energy'!Z$130)*Z$132,'Reduced Energy Gen_UE'!$D127='Reduced Energy Gen_UE'!$D$133,('DR_Contracted Energy'!Z125/'DR_Contracted Energy'!Z$131)*Z$133),0)</f>
        <v>0</v>
      </c>
      <c r="AA127" s="166" cm="1">
        <f t="array" ref="AA127">IFERROR(_xlfn.IFS($H127="MW",0,$D127=$D$132,('DR_Contracted Energy'!AA125/'DR_Contracted Energy'!AA$130)*AA$132,'Reduced Energy Gen_UE'!$D127='Reduced Energy Gen_UE'!$D$133,('DR_Contracted Energy'!AA125/'DR_Contracted Energy'!AA$131)*AA$133),0)</f>
        <v>0</v>
      </c>
      <c r="AB127" s="166" cm="1">
        <f t="array" ref="AB127">IFERROR(_xlfn.IFS($H127="MW",0,$D127=$D$132,('DR_Contracted Energy'!AB125/'DR_Contracted Energy'!AB$130)*AB$132,'Reduced Energy Gen_UE'!$D127='Reduced Energy Gen_UE'!$D$133,('DR_Contracted Energy'!AB125/'DR_Contracted Energy'!AB$131)*AB$133),0)</f>
        <v>0</v>
      </c>
      <c r="AC127" s="166" cm="1">
        <f t="array" ref="AC127">IFERROR(_xlfn.IFS($H127="MW",0,$D127=$D$132,('DR_Contracted Energy'!AC125/'DR_Contracted Energy'!AC$130)*AC$132,'Reduced Energy Gen_UE'!$D127='Reduced Energy Gen_UE'!$D$133,('DR_Contracted Energy'!AC125/'DR_Contracted Energy'!AC$131)*AC$133),0)</f>
        <v>0</v>
      </c>
      <c r="AD127" s="166"/>
      <c r="AE127" s="16" t="str">
        <f t="shared" si="34"/>
        <v>FALSE</v>
      </c>
    </row>
    <row r="128" spans="3:31" ht="28.8" x14ac:dyDescent="0.3">
      <c r="C128" s="7">
        <f>'C. Details of Existing PSAs'!C123</f>
        <v>59</v>
      </c>
      <c r="D128" s="146" t="str">
        <f>'C. Details of Existing PSAs'!D123</f>
        <v>Distribution Utility 2 (DU2)</v>
      </c>
      <c r="E128" s="146">
        <f>'C. Details of Existing PSAs'!E123</f>
        <v>0</v>
      </c>
      <c r="F128" s="108">
        <f>'C. Details of Existing PSAs'!F123</f>
        <v>0</v>
      </c>
      <c r="G128">
        <f>'C. Details of Existing PSAs'!G123</f>
        <v>0</v>
      </c>
      <c r="H128" s="16" t="str">
        <f>'C. Details of Existing PSAs'!O123</f>
        <v>MW</v>
      </c>
      <c r="I128" s="166" cm="1">
        <f t="array" ref="I128">IFERROR(_xlfn.IFS($H128="MW",0,$D128=$D$132,('DR_Contracted Energy'!I126/'DR_Contracted Energy'!I$130)*I$132,'Reduced Energy Gen_UE'!$D128='Reduced Energy Gen_UE'!$D$133,('DR_Contracted Energy'!I126/'DR_Contracted Energy'!I$131)*I$133),0)</f>
        <v>0</v>
      </c>
      <c r="J128" s="166" cm="1">
        <f t="array" ref="J128">IFERROR(_xlfn.IFS($H128="MW",0,$D128=$D$132,('DR_Contracted Energy'!J126/'DR_Contracted Energy'!J$130)*J$132,'Reduced Energy Gen_UE'!$D128='Reduced Energy Gen_UE'!$D$133,('DR_Contracted Energy'!J126/'DR_Contracted Energy'!J$131)*J$133),0)</f>
        <v>0</v>
      </c>
      <c r="K128" s="166" cm="1">
        <f t="array" ref="K128">IFERROR(_xlfn.IFS($H128="MW",0,$D128=$D$132,('DR_Contracted Energy'!K126/'DR_Contracted Energy'!K$130)*K$132,'Reduced Energy Gen_UE'!$D128='Reduced Energy Gen_UE'!$D$133,('DR_Contracted Energy'!K126/'DR_Contracted Energy'!K$131)*K$133),0)</f>
        <v>0</v>
      </c>
      <c r="L128" s="166" cm="1">
        <f t="array" ref="L128">IFERROR(_xlfn.IFS($H128="MW",0,$D128=$D$132,('DR_Contracted Energy'!L126/'DR_Contracted Energy'!L$130)*L$132,'Reduced Energy Gen_UE'!$D128='Reduced Energy Gen_UE'!$D$133,('DR_Contracted Energy'!L126/'DR_Contracted Energy'!L$131)*L$133),0)</f>
        <v>0</v>
      </c>
      <c r="M128" s="166" cm="1">
        <f t="array" ref="M128">IFERROR(_xlfn.IFS($H128="MW",0,$D128=$D$132,('DR_Contracted Energy'!M126/'DR_Contracted Energy'!M$130)*M$132,'Reduced Energy Gen_UE'!$D128='Reduced Energy Gen_UE'!$D$133,('DR_Contracted Energy'!M126/'DR_Contracted Energy'!M$131)*M$133),0)</f>
        <v>0</v>
      </c>
      <c r="N128" s="166" cm="1">
        <f t="array" ref="N128">IFERROR(_xlfn.IFS($H128="MW",0,$D128=$D$132,('DR_Contracted Energy'!N126/'DR_Contracted Energy'!N$130)*N$132,'Reduced Energy Gen_UE'!$D128='Reduced Energy Gen_UE'!$D$133,('DR_Contracted Energy'!N126/'DR_Contracted Energy'!N$131)*N$133),0)</f>
        <v>0</v>
      </c>
      <c r="O128" s="166" cm="1">
        <f t="array" ref="O128">IFERROR(_xlfn.IFS($H128="MW",0,$D128=$D$132,('DR_Contracted Energy'!O126/'DR_Contracted Energy'!O$130)*O$132,'Reduced Energy Gen_UE'!$D128='Reduced Energy Gen_UE'!$D$133,('DR_Contracted Energy'!O126/'DR_Contracted Energy'!O$131)*O$133),0)</f>
        <v>0</v>
      </c>
      <c r="P128" s="166" cm="1">
        <f t="array" ref="P128">IFERROR(_xlfn.IFS($H128="MW",0,$D128=$D$132,('DR_Contracted Energy'!P126/'DR_Contracted Energy'!P$130)*P$132,'Reduced Energy Gen_UE'!$D128='Reduced Energy Gen_UE'!$D$133,('DR_Contracted Energy'!P126/'DR_Contracted Energy'!P$131)*P$133),0)</f>
        <v>0</v>
      </c>
      <c r="Q128" s="166" cm="1">
        <f t="array" ref="Q128">IFERROR(_xlfn.IFS($H128="MW",0,$D128=$D$132,('DR_Contracted Energy'!Q126/'DR_Contracted Energy'!Q$130)*Q$132,'Reduced Energy Gen_UE'!$D128='Reduced Energy Gen_UE'!$D$133,('DR_Contracted Energy'!Q126/'DR_Contracted Energy'!Q$131)*Q$133),0)</f>
        <v>0</v>
      </c>
      <c r="R128" s="166" cm="1">
        <f t="array" ref="R128">IFERROR(_xlfn.IFS($H128="MW",0,$D128=$D$132,('DR_Contracted Energy'!R126/'DR_Contracted Energy'!R$130)*R$132,'Reduced Energy Gen_UE'!$D128='Reduced Energy Gen_UE'!$D$133,('DR_Contracted Energy'!R126/'DR_Contracted Energy'!R$131)*R$133),0)</f>
        <v>0</v>
      </c>
      <c r="S128" s="166" cm="1">
        <f t="array" ref="S128">IFERROR(_xlfn.IFS($H128="MW",0,$D128=$D$132,('DR_Contracted Energy'!S126/'DR_Contracted Energy'!S$130)*S$132,'Reduced Energy Gen_UE'!$D128='Reduced Energy Gen_UE'!$D$133,('DR_Contracted Energy'!S126/'DR_Contracted Energy'!S$131)*S$133),0)</f>
        <v>0</v>
      </c>
      <c r="T128" s="166" cm="1">
        <f t="array" ref="T128">IFERROR(_xlfn.IFS($H128="MW",0,$D128=$D$132,('DR_Contracted Energy'!T126/'DR_Contracted Energy'!T$130)*T$132,'Reduced Energy Gen_UE'!$D128='Reduced Energy Gen_UE'!$D$133,('DR_Contracted Energy'!T126/'DR_Contracted Energy'!T$131)*T$133),0)</f>
        <v>0</v>
      </c>
      <c r="U128" s="166" cm="1">
        <f t="array" ref="U128">IFERROR(_xlfn.IFS($H128="MW",0,$D128=$D$132,('DR_Contracted Energy'!U126/'DR_Contracted Energy'!U$130)*U$132,'Reduced Energy Gen_UE'!$D128='Reduced Energy Gen_UE'!$D$133,('DR_Contracted Energy'!U126/'DR_Contracted Energy'!U$131)*U$133),0)</f>
        <v>0</v>
      </c>
      <c r="V128" s="166" cm="1">
        <f t="array" ref="V128">IFERROR(_xlfn.IFS($H128="MW",0,$D128=$D$132,('DR_Contracted Energy'!V126/'DR_Contracted Energy'!V$130)*V$132,'Reduced Energy Gen_UE'!$D128='Reduced Energy Gen_UE'!$D$133,('DR_Contracted Energy'!V126/'DR_Contracted Energy'!V$131)*V$133),0)</f>
        <v>0</v>
      </c>
      <c r="W128" s="166" cm="1">
        <f t="array" ref="W128">IFERROR(_xlfn.IFS($H128="MW",0,$D128=$D$132,('DR_Contracted Energy'!W126/'DR_Contracted Energy'!W$130)*W$132,'Reduced Energy Gen_UE'!$D128='Reduced Energy Gen_UE'!$D$133,('DR_Contracted Energy'!W126/'DR_Contracted Energy'!W$131)*W$133),0)</f>
        <v>0</v>
      </c>
      <c r="X128" s="166" cm="1">
        <f t="array" ref="X128">IFERROR(_xlfn.IFS($H128="MW",0,$D128=$D$132,('DR_Contracted Energy'!X126/'DR_Contracted Energy'!X$130)*X$132,'Reduced Energy Gen_UE'!$D128='Reduced Energy Gen_UE'!$D$133,('DR_Contracted Energy'!X126/'DR_Contracted Energy'!X$131)*X$133),0)</f>
        <v>0</v>
      </c>
      <c r="Y128" s="166" cm="1">
        <f t="array" ref="Y128">IFERROR(_xlfn.IFS($H128="MW",0,$D128=$D$132,('DR_Contracted Energy'!Y126/'DR_Contracted Energy'!Y$130)*Y$132,'Reduced Energy Gen_UE'!$D128='Reduced Energy Gen_UE'!$D$133,('DR_Contracted Energy'!Y126/'DR_Contracted Energy'!Y$131)*Y$133),0)</f>
        <v>0</v>
      </c>
      <c r="Z128" s="166" cm="1">
        <f t="array" ref="Z128">IFERROR(_xlfn.IFS($H128="MW",0,$D128=$D$132,('DR_Contracted Energy'!Z126/'DR_Contracted Energy'!Z$130)*Z$132,'Reduced Energy Gen_UE'!$D128='Reduced Energy Gen_UE'!$D$133,('DR_Contracted Energy'!Z126/'DR_Contracted Energy'!Z$131)*Z$133),0)</f>
        <v>0</v>
      </c>
      <c r="AA128" s="166" cm="1">
        <f t="array" ref="AA128">IFERROR(_xlfn.IFS($H128="MW",0,$D128=$D$132,('DR_Contracted Energy'!AA126/'DR_Contracted Energy'!AA$130)*AA$132,'Reduced Energy Gen_UE'!$D128='Reduced Energy Gen_UE'!$D$133,('DR_Contracted Energy'!AA126/'DR_Contracted Energy'!AA$131)*AA$133),0)</f>
        <v>0</v>
      </c>
      <c r="AB128" s="166" cm="1">
        <f t="array" ref="AB128">IFERROR(_xlfn.IFS($H128="MW",0,$D128=$D$132,('DR_Contracted Energy'!AB126/'DR_Contracted Energy'!AB$130)*AB$132,'Reduced Energy Gen_UE'!$D128='Reduced Energy Gen_UE'!$D$133,('DR_Contracted Energy'!AB126/'DR_Contracted Energy'!AB$131)*AB$133),0)</f>
        <v>0</v>
      </c>
      <c r="AC128" s="166" cm="1">
        <f t="array" ref="AC128">IFERROR(_xlfn.IFS($H128="MW",0,$D128=$D$132,('DR_Contracted Energy'!AC126/'DR_Contracted Energy'!AC$130)*AC$132,'Reduced Energy Gen_UE'!$D128='Reduced Energy Gen_UE'!$D$133,('DR_Contracted Energy'!AC126/'DR_Contracted Energy'!AC$131)*AC$133),0)</f>
        <v>0</v>
      </c>
      <c r="AD128" s="166"/>
      <c r="AE128" s="16" t="str">
        <f t="shared" si="34"/>
        <v>FALSE</v>
      </c>
    </row>
    <row r="129" spans="2:31" ht="28.8" x14ac:dyDescent="0.3">
      <c r="C129" s="7">
        <f t="shared" ref="C129:G129" si="60">C128</f>
        <v>59</v>
      </c>
      <c r="D129" s="146" t="str">
        <f t="shared" si="60"/>
        <v>Distribution Utility 2 (DU2)</v>
      </c>
      <c r="E129" s="146">
        <f t="shared" si="60"/>
        <v>0</v>
      </c>
      <c r="F129" s="108">
        <f t="shared" si="60"/>
        <v>0</v>
      </c>
      <c r="G129">
        <f t="shared" si="60"/>
        <v>0</v>
      </c>
      <c r="H129" s="16" t="str">
        <f>'C. Details of Existing PSAs'!O124</f>
        <v>MWh</v>
      </c>
      <c r="I129" s="166" cm="1">
        <f t="array" ref="I129">IFERROR(_xlfn.IFS($H129="MW",0,$D129=$D$132,('DR_Contracted Energy'!I127/'DR_Contracted Energy'!I$130)*I$132,'Reduced Energy Gen_UE'!$D129='Reduced Energy Gen_UE'!$D$133,('DR_Contracted Energy'!I127/'DR_Contracted Energy'!I$131)*I$133),0)</f>
        <v>0</v>
      </c>
      <c r="J129" s="166" cm="1">
        <f t="array" ref="J129">IFERROR(_xlfn.IFS($H129="MW",0,$D129=$D$132,('DR_Contracted Energy'!J127/'DR_Contracted Energy'!J$130)*J$132,'Reduced Energy Gen_UE'!$D129='Reduced Energy Gen_UE'!$D$133,('DR_Contracted Energy'!J127/'DR_Contracted Energy'!J$131)*J$133),0)</f>
        <v>0</v>
      </c>
      <c r="K129" s="166" cm="1">
        <f t="array" ref="K129">IFERROR(_xlfn.IFS($H129="MW",0,$D129=$D$132,('DR_Contracted Energy'!K127/'DR_Contracted Energy'!K$130)*K$132,'Reduced Energy Gen_UE'!$D129='Reduced Energy Gen_UE'!$D$133,('DR_Contracted Energy'!K127/'DR_Contracted Energy'!K$131)*K$133),0)</f>
        <v>0</v>
      </c>
      <c r="L129" s="166" cm="1">
        <f t="array" ref="L129">IFERROR(_xlfn.IFS($H129="MW",0,$D129=$D$132,('DR_Contracted Energy'!L127/'DR_Contracted Energy'!L$130)*L$132,'Reduced Energy Gen_UE'!$D129='Reduced Energy Gen_UE'!$D$133,('DR_Contracted Energy'!L127/'DR_Contracted Energy'!L$131)*L$133),0)</f>
        <v>0</v>
      </c>
      <c r="M129" s="166" cm="1">
        <f t="array" ref="M129">IFERROR(_xlfn.IFS($H129="MW",0,$D129=$D$132,('DR_Contracted Energy'!M127/'DR_Contracted Energy'!M$130)*M$132,'Reduced Energy Gen_UE'!$D129='Reduced Energy Gen_UE'!$D$133,('DR_Contracted Energy'!M127/'DR_Contracted Energy'!M$131)*M$133),0)</f>
        <v>0</v>
      </c>
      <c r="N129" s="166" cm="1">
        <f t="array" ref="N129">IFERROR(_xlfn.IFS($H129="MW",0,$D129=$D$132,('DR_Contracted Energy'!N127/'DR_Contracted Energy'!N$130)*N$132,'Reduced Energy Gen_UE'!$D129='Reduced Energy Gen_UE'!$D$133,('DR_Contracted Energy'!N127/'DR_Contracted Energy'!N$131)*N$133),0)</f>
        <v>0</v>
      </c>
      <c r="O129" s="166" cm="1">
        <f t="array" ref="O129">IFERROR(_xlfn.IFS($H129="MW",0,$D129=$D$132,('DR_Contracted Energy'!O127/'DR_Contracted Energy'!O$130)*O$132,'Reduced Energy Gen_UE'!$D129='Reduced Energy Gen_UE'!$D$133,('DR_Contracted Energy'!O127/'DR_Contracted Energy'!O$131)*O$133),0)</f>
        <v>0</v>
      </c>
      <c r="P129" s="166" cm="1">
        <f t="array" ref="P129">IFERROR(_xlfn.IFS($H129="MW",0,$D129=$D$132,('DR_Contracted Energy'!P127/'DR_Contracted Energy'!P$130)*P$132,'Reduced Energy Gen_UE'!$D129='Reduced Energy Gen_UE'!$D$133,('DR_Contracted Energy'!P127/'DR_Contracted Energy'!P$131)*P$133),0)</f>
        <v>0</v>
      </c>
      <c r="Q129" s="166" cm="1">
        <f t="array" ref="Q129">IFERROR(_xlfn.IFS($H129="MW",0,$D129=$D$132,('DR_Contracted Energy'!Q127/'DR_Contracted Energy'!Q$130)*Q$132,'Reduced Energy Gen_UE'!$D129='Reduced Energy Gen_UE'!$D$133,('DR_Contracted Energy'!Q127/'DR_Contracted Energy'!Q$131)*Q$133),0)</f>
        <v>0</v>
      </c>
      <c r="R129" s="166" cm="1">
        <f t="array" ref="R129">IFERROR(_xlfn.IFS($H129="MW",0,$D129=$D$132,('DR_Contracted Energy'!R127/'DR_Contracted Energy'!R$130)*R$132,'Reduced Energy Gen_UE'!$D129='Reduced Energy Gen_UE'!$D$133,('DR_Contracted Energy'!R127/'DR_Contracted Energy'!R$131)*R$133),0)</f>
        <v>0</v>
      </c>
      <c r="S129" s="166" cm="1">
        <f t="array" ref="S129">IFERROR(_xlfn.IFS($H129="MW",0,$D129=$D$132,('DR_Contracted Energy'!S127/'DR_Contracted Energy'!S$130)*S$132,'Reduced Energy Gen_UE'!$D129='Reduced Energy Gen_UE'!$D$133,('DR_Contracted Energy'!S127/'DR_Contracted Energy'!S$131)*S$133),0)</f>
        <v>0</v>
      </c>
      <c r="T129" s="166" cm="1">
        <f t="array" ref="T129">IFERROR(_xlfn.IFS($H129="MW",0,$D129=$D$132,('DR_Contracted Energy'!T127/'DR_Contracted Energy'!T$130)*T$132,'Reduced Energy Gen_UE'!$D129='Reduced Energy Gen_UE'!$D$133,('DR_Contracted Energy'!T127/'DR_Contracted Energy'!T$131)*T$133),0)</f>
        <v>0</v>
      </c>
      <c r="U129" s="166" cm="1">
        <f t="array" ref="U129">IFERROR(_xlfn.IFS($H129="MW",0,$D129=$D$132,('DR_Contracted Energy'!U127/'DR_Contracted Energy'!U$130)*U$132,'Reduced Energy Gen_UE'!$D129='Reduced Energy Gen_UE'!$D$133,('DR_Contracted Energy'!U127/'DR_Contracted Energy'!U$131)*U$133),0)</f>
        <v>0</v>
      </c>
      <c r="V129" s="166" cm="1">
        <f t="array" ref="V129">IFERROR(_xlfn.IFS($H129="MW",0,$D129=$D$132,('DR_Contracted Energy'!V127/'DR_Contracted Energy'!V$130)*V$132,'Reduced Energy Gen_UE'!$D129='Reduced Energy Gen_UE'!$D$133,('DR_Contracted Energy'!V127/'DR_Contracted Energy'!V$131)*V$133),0)</f>
        <v>0</v>
      </c>
      <c r="W129" s="166" cm="1">
        <f t="array" ref="W129">IFERROR(_xlfn.IFS($H129="MW",0,$D129=$D$132,('DR_Contracted Energy'!W127/'DR_Contracted Energy'!W$130)*W$132,'Reduced Energy Gen_UE'!$D129='Reduced Energy Gen_UE'!$D$133,('DR_Contracted Energy'!W127/'DR_Contracted Energy'!W$131)*W$133),0)</f>
        <v>0</v>
      </c>
      <c r="X129" s="166" cm="1">
        <f t="array" ref="X129">IFERROR(_xlfn.IFS($H129="MW",0,$D129=$D$132,('DR_Contracted Energy'!X127/'DR_Contracted Energy'!X$130)*X$132,'Reduced Energy Gen_UE'!$D129='Reduced Energy Gen_UE'!$D$133,('DR_Contracted Energy'!X127/'DR_Contracted Energy'!X$131)*X$133),0)</f>
        <v>0</v>
      </c>
      <c r="Y129" s="166" cm="1">
        <f t="array" ref="Y129">IFERROR(_xlfn.IFS($H129="MW",0,$D129=$D$132,('DR_Contracted Energy'!Y127/'DR_Contracted Energy'!Y$130)*Y$132,'Reduced Energy Gen_UE'!$D129='Reduced Energy Gen_UE'!$D$133,('DR_Contracted Energy'!Y127/'DR_Contracted Energy'!Y$131)*Y$133),0)</f>
        <v>0</v>
      </c>
      <c r="Z129" s="166" cm="1">
        <f t="array" ref="Z129">IFERROR(_xlfn.IFS($H129="MW",0,$D129=$D$132,('DR_Contracted Energy'!Z127/'DR_Contracted Energy'!Z$130)*Z$132,'Reduced Energy Gen_UE'!$D129='Reduced Energy Gen_UE'!$D$133,('DR_Contracted Energy'!Z127/'DR_Contracted Energy'!Z$131)*Z$133),0)</f>
        <v>0</v>
      </c>
      <c r="AA129" s="166" cm="1">
        <f t="array" ref="AA129">IFERROR(_xlfn.IFS($H129="MW",0,$D129=$D$132,('DR_Contracted Energy'!AA127/'DR_Contracted Energy'!AA$130)*AA$132,'Reduced Energy Gen_UE'!$D129='Reduced Energy Gen_UE'!$D$133,('DR_Contracted Energy'!AA127/'DR_Contracted Energy'!AA$131)*AA$133),0)</f>
        <v>0</v>
      </c>
      <c r="AB129" s="166" cm="1">
        <f t="array" ref="AB129">IFERROR(_xlfn.IFS($H129="MW",0,$D129=$D$132,('DR_Contracted Energy'!AB127/'DR_Contracted Energy'!AB$130)*AB$132,'Reduced Energy Gen_UE'!$D129='Reduced Energy Gen_UE'!$D$133,('DR_Contracted Energy'!AB127/'DR_Contracted Energy'!AB$131)*AB$133),0)</f>
        <v>0</v>
      </c>
      <c r="AC129" s="166" cm="1">
        <f t="array" ref="AC129">IFERROR(_xlfn.IFS($H129="MW",0,$D129=$D$132,('DR_Contracted Energy'!AC127/'DR_Contracted Energy'!AC$130)*AC$132,'Reduced Energy Gen_UE'!$D129='Reduced Energy Gen_UE'!$D$133,('DR_Contracted Energy'!AC127/'DR_Contracted Energy'!AC$131)*AC$133),0)</f>
        <v>0</v>
      </c>
      <c r="AD129" s="166"/>
      <c r="AE129" s="16" t="str">
        <f t="shared" si="34"/>
        <v>FALSE</v>
      </c>
    </row>
    <row r="130" spans="2:31" ht="28.8" x14ac:dyDescent="0.3">
      <c r="C130" s="7">
        <f>'C. Details of Existing PSAs'!C125</f>
        <v>60</v>
      </c>
      <c r="D130" s="146" t="str">
        <f>'C. Details of Existing PSAs'!D125</f>
        <v>Distribution Utility 2 (DU2)</v>
      </c>
      <c r="E130" s="146">
        <f>'C. Details of Existing PSAs'!E125</f>
        <v>0</v>
      </c>
      <c r="F130" s="108">
        <f>'C. Details of Existing PSAs'!F125</f>
        <v>0</v>
      </c>
      <c r="G130">
        <f>'C. Details of Existing PSAs'!G125</f>
        <v>0</v>
      </c>
      <c r="H130" s="16" t="str">
        <f>'C. Details of Existing PSAs'!O125</f>
        <v>MW</v>
      </c>
      <c r="I130" s="166" cm="1">
        <f t="array" ref="I130">IFERROR(_xlfn.IFS($H130="MW",0,$D130=$D$132,('DR_Contracted Energy'!I128/'DR_Contracted Energy'!I$130)*I$132,'Reduced Energy Gen_UE'!$D130='Reduced Energy Gen_UE'!$D$133,('DR_Contracted Energy'!I128/'DR_Contracted Energy'!I$131)*I$133),0)</f>
        <v>0</v>
      </c>
      <c r="J130" s="166" cm="1">
        <f t="array" ref="J130">IFERROR(_xlfn.IFS($H130="MW",0,$D130=$D$132,('DR_Contracted Energy'!J128/'DR_Contracted Energy'!J$130)*J$132,'Reduced Energy Gen_UE'!$D130='Reduced Energy Gen_UE'!$D$133,('DR_Contracted Energy'!J128/'DR_Contracted Energy'!J$131)*J$133),0)</f>
        <v>0</v>
      </c>
      <c r="K130" s="166" cm="1">
        <f t="array" ref="K130">IFERROR(_xlfn.IFS($H130="MW",0,$D130=$D$132,('DR_Contracted Energy'!K128/'DR_Contracted Energy'!K$130)*K$132,'Reduced Energy Gen_UE'!$D130='Reduced Energy Gen_UE'!$D$133,('DR_Contracted Energy'!K128/'DR_Contracted Energy'!K$131)*K$133),0)</f>
        <v>0</v>
      </c>
      <c r="L130" s="166" cm="1">
        <f t="array" ref="L130">IFERROR(_xlfn.IFS($H130="MW",0,$D130=$D$132,('DR_Contracted Energy'!L128/'DR_Contracted Energy'!L$130)*L$132,'Reduced Energy Gen_UE'!$D130='Reduced Energy Gen_UE'!$D$133,('DR_Contracted Energy'!L128/'DR_Contracted Energy'!L$131)*L$133),0)</f>
        <v>0</v>
      </c>
      <c r="M130" s="166" cm="1">
        <f t="array" ref="M130">IFERROR(_xlfn.IFS($H130="MW",0,$D130=$D$132,('DR_Contracted Energy'!M128/'DR_Contracted Energy'!M$130)*M$132,'Reduced Energy Gen_UE'!$D130='Reduced Energy Gen_UE'!$D$133,('DR_Contracted Energy'!M128/'DR_Contracted Energy'!M$131)*M$133),0)</f>
        <v>0</v>
      </c>
      <c r="N130" s="166" cm="1">
        <f t="array" ref="N130">IFERROR(_xlfn.IFS($H130="MW",0,$D130=$D$132,('DR_Contracted Energy'!N128/'DR_Contracted Energy'!N$130)*N$132,'Reduced Energy Gen_UE'!$D130='Reduced Energy Gen_UE'!$D$133,('DR_Contracted Energy'!N128/'DR_Contracted Energy'!N$131)*N$133),0)</f>
        <v>0</v>
      </c>
      <c r="O130" s="166" cm="1">
        <f t="array" ref="O130">IFERROR(_xlfn.IFS($H130="MW",0,$D130=$D$132,('DR_Contracted Energy'!O128/'DR_Contracted Energy'!O$130)*O$132,'Reduced Energy Gen_UE'!$D130='Reduced Energy Gen_UE'!$D$133,('DR_Contracted Energy'!O128/'DR_Contracted Energy'!O$131)*O$133),0)</f>
        <v>0</v>
      </c>
      <c r="P130" s="166" cm="1">
        <f t="array" ref="P130">IFERROR(_xlfn.IFS($H130="MW",0,$D130=$D$132,('DR_Contracted Energy'!P128/'DR_Contracted Energy'!P$130)*P$132,'Reduced Energy Gen_UE'!$D130='Reduced Energy Gen_UE'!$D$133,('DR_Contracted Energy'!P128/'DR_Contracted Energy'!P$131)*P$133),0)</f>
        <v>0</v>
      </c>
      <c r="Q130" s="166" cm="1">
        <f t="array" ref="Q130">IFERROR(_xlfn.IFS($H130="MW",0,$D130=$D$132,('DR_Contracted Energy'!Q128/'DR_Contracted Energy'!Q$130)*Q$132,'Reduced Energy Gen_UE'!$D130='Reduced Energy Gen_UE'!$D$133,('DR_Contracted Energy'!Q128/'DR_Contracted Energy'!Q$131)*Q$133),0)</f>
        <v>0</v>
      </c>
      <c r="R130" s="166" cm="1">
        <f t="array" ref="R130">IFERROR(_xlfn.IFS($H130="MW",0,$D130=$D$132,('DR_Contracted Energy'!R128/'DR_Contracted Energy'!R$130)*R$132,'Reduced Energy Gen_UE'!$D130='Reduced Energy Gen_UE'!$D$133,('DR_Contracted Energy'!R128/'DR_Contracted Energy'!R$131)*R$133),0)</f>
        <v>0</v>
      </c>
      <c r="S130" s="166" cm="1">
        <f t="array" ref="S130">IFERROR(_xlfn.IFS($H130="MW",0,$D130=$D$132,('DR_Contracted Energy'!S128/'DR_Contracted Energy'!S$130)*S$132,'Reduced Energy Gen_UE'!$D130='Reduced Energy Gen_UE'!$D$133,('DR_Contracted Energy'!S128/'DR_Contracted Energy'!S$131)*S$133),0)</f>
        <v>0</v>
      </c>
      <c r="T130" s="166" cm="1">
        <f t="array" ref="T130">IFERROR(_xlfn.IFS($H130="MW",0,$D130=$D$132,('DR_Contracted Energy'!T128/'DR_Contracted Energy'!T$130)*T$132,'Reduced Energy Gen_UE'!$D130='Reduced Energy Gen_UE'!$D$133,('DR_Contracted Energy'!T128/'DR_Contracted Energy'!T$131)*T$133),0)</f>
        <v>0</v>
      </c>
      <c r="U130" s="166" cm="1">
        <f t="array" ref="U130">IFERROR(_xlfn.IFS($H130="MW",0,$D130=$D$132,('DR_Contracted Energy'!U128/'DR_Contracted Energy'!U$130)*U$132,'Reduced Energy Gen_UE'!$D130='Reduced Energy Gen_UE'!$D$133,('DR_Contracted Energy'!U128/'DR_Contracted Energy'!U$131)*U$133),0)</f>
        <v>0</v>
      </c>
      <c r="V130" s="166" cm="1">
        <f t="array" ref="V130">IFERROR(_xlfn.IFS($H130="MW",0,$D130=$D$132,('DR_Contracted Energy'!V128/'DR_Contracted Energy'!V$130)*V$132,'Reduced Energy Gen_UE'!$D130='Reduced Energy Gen_UE'!$D$133,('DR_Contracted Energy'!V128/'DR_Contracted Energy'!V$131)*V$133),0)</f>
        <v>0</v>
      </c>
      <c r="W130" s="166" cm="1">
        <f t="array" ref="W130">IFERROR(_xlfn.IFS($H130="MW",0,$D130=$D$132,('DR_Contracted Energy'!W128/'DR_Contracted Energy'!W$130)*W$132,'Reduced Energy Gen_UE'!$D130='Reduced Energy Gen_UE'!$D$133,('DR_Contracted Energy'!W128/'DR_Contracted Energy'!W$131)*W$133),0)</f>
        <v>0</v>
      </c>
      <c r="X130" s="166" cm="1">
        <f t="array" ref="X130">IFERROR(_xlfn.IFS($H130="MW",0,$D130=$D$132,('DR_Contracted Energy'!X128/'DR_Contracted Energy'!X$130)*X$132,'Reduced Energy Gen_UE'!$D130='Reduced Energy Gen_UE'!$D$133,('DR_Contracted Energy'!X128/'DR_Contracted Energy'!X$131)*X$133),0)</f>
        <v>0</v>
      </c>
      <c r="Y130" s="166" cm="1">
        <f t="array" ref="Y130">IFERROR(_xlfn.IFS($H130="MW",0,$D130=$D$132,('DR_Contracted Energy'!Y128/'DR_Contracted Energy'!Y$130)*Y$132,'Reduced Energy Gen_UE'!$D130='Reduced Energy Gen_UE'!$D$133,('DR_Contracted Energy'!Y128/'DR_Contracted Energy'!Y$131)*Y$133),0)</f>
        <v>0</v>
      </c>
      <c r="Z130" s="166" cm="1">
        <f t="array" ref="Z130">IFERROR(_xlfn.IFS($H130="MW",0,$D130=$D$132,('DR_Contracted Energy'!Z128/'DR_Contracted Energy'!Z$130)*Z$132,'Reduced Energy Gen_UE'!$D130='Reduced Energy Gen_UE'!$D$133,('DR_Contracted Energy'!Z128/'DR_Contracted Energy'!Z$131)*Z$133),0)</f>
        <v>0</v>
      </c>
      <c r="AA130" s="166" cm="1">
        <f t="array" ref="AA130">IFERROR(_xlfn.IFS($H130="MW",0,$D130=$D$132,('DR_Contracted Energy'!AA128/'DR_Contracted Energy'!AA$130)*AA$132,'Reduced Energy Gen_UE'!$D130='Reduced Energy Gen_UE'!$D$133,('DR_Contracted Energy'!AA128/'DR_Contracted Energy'!AA$131)*AA$133),0)</f>
        <v>0</v>
      </c>
      <c r="AB130" s="166" cm="1">
        <f t="array" ref="AB130">IFERROR(_xlfn.IFS($H130="MW",0,$D130=$D$132,('DR_Contracted Energy'!AB128/'DR_Contracted Energy'!AB$130)*AB$132,'Reduced Energy Gen_UE'!$D130='Reduced Energy Gen_UE'!$D$133,('DR_Contracted Energy'!AB128/'DR_Contracted Energy'!AB$131)*AB$133),0)</f>
        <v>0</v>
      </c>
      <c r="AC130" s="166" cm="1">
        <f t="array" ref="AC130">IFERROR(_xlfn.IFS($H130="MW",0,$D130=$D$132,('DR_Contracted Energy'!AC128/'DR_Contracted Energy'!AC$130)*AC$132,'Reduced Energy Gen_UE'!$D130='Reduced Energy Gen_UE'!$D$133,('DR_Contracted Energy'!AC128/'DR_Contracted Energy'!AC$131)*AC$133),0)</f>
        <v>0</v>
      </c>
      <c r="AD130" s="166"/>
      <c r="AE130" s="16" t="str">
        <f t="shared" si="34"/>
        <v>FALSE</v>
      </c>
    </row>
    <row r="131" spans="2:31" ht="29.4" thickBot="1" x14ac:dyDescent="0.35">
      <c r="C131" s="7">
        <f t="shared" ref="C131:G131" si="61">C130</f>
        <v>60</v>
      </c>
      <c r="D131" s="146" t="str">
        <f t="shared" si="61"/>
        <v>Distribution Utility 2 (DU2)</v>
      </c>
      <c r="E131" s="146">
        <f t="shared" si="61"/>
        <v>0</v>
      </c>
      <c r="F131" s="108">
        <f t="shared" si="61"/>
        <v>0</v>
      </c>
      <c r="G131">
        <f t="shared" si="61"/>
        <v>0</v>
      </c>
      <c r="H131" s="16" t="str">
        <f>'C. Details of Existing PSAs'!O126</f>
        <v>MWh</v>
      </c>
      <c r="I131" s="166" cm="1">
        <f t="array" ref="I131">IFERROR(_xlfn.IFS($H131="MW",0,$D131=$D$132,('DR_Contracted Energy'!I129/'DR_Contracted Energy'!I$130)*I$132,'Reduced Energy Gen_UE'!$D131='Reduced Energy Gen_UE'!$D$133,('DR_Contracted Energy'!I129/'DR_Contracted Energy'!I$131)*I$133),0)</f>
        <v>0</v>
      </c>
      <c r="J131" s="166" cm="1">
        <f t="array" ref="J131">IFERROR(_xlfn.IFS($H131="MW",0,$D131=$D$132,('DR_Contracted Energy'!J129/'DR_Contracted Energy'!J$130)*J$132,'Reduced Energy Gen_UE'!$D131='Reduced Energy Gen_UE'!$D$133,('DR_Contracted Energy'!J129/'DR_Contracted Energy'!J$131)*J$133),0)</f>
        <v>0</v>
      </c>
      <c r="K131" s="166" cm="1">
        <f t="array" ref="K131">IFERROR(_xlfn.IFS($H131="MW",0,$D131=$D$132,('DR_Contracted Energy'!K129/'DR_Contracted Energy'!K$130)*K$132,'Reduced Energy Gen_UE'!$D131='Reduced Energy Gen_UE'!$D$133,('DR_Contracted Energy'!K129/'DR_Contracted Energy'!K$131)*K$133),0)</f>
        <v>0</v>
      </c>
      <c r="L131" s="166" cm="1">
        <f t="array" ref="L131">IFERROR(_xlfn.IFS($H131="MW",0,$D131=$D$132,('DR_Contracted Energy'!L129/'DR_Contracted Energy'!L$130)*L$132,'Reduced Energy Gen_UE'!$D131='Reduced Energy Gen_UE'!$D$133,('DR_Contracted Energy'!L129/'DR_Contracted Energy'!L$131)*L$133),0)</f>
        <v>0</v>
      </c>
      <c r="M131" s="166" cm="1">
        <f t="array" ref="M131">IFERROR(_xlfn.IFS($H131="MW",0,$D131=$D$132,('DR_Contracted Energy'!M129/'DR_Contracted Energy'!M$130)*M$132,'Reduced Energy Gen_UE'!$D131='Reduced Energy Gen_UE'!$D$133,('DR_Contracted Energy'!M129/'DR_Contracted Energy'!M$131)*M$133),0)</f>
        <v>0</v>
      </c>
      <c r="N131" s="166" cm="1">
        <f t="array" ref="N131">IFERROR(_xlfn.IFS($H131="MW",0,$D131=$D$132,('DR_Contracted Energy'!N129/'DR_Contracted Energy'!N$130)*N$132,'Reduced Energy Gen_UE'!$D131='Reduced Energy Gen_UE'!$D$133,('DR_Contracted Energy'!N129/'DR_Contracted Energy'!N$131)*N$133),0)</f>
        <v>0</v>
      </c>
      <c r="O131" s="166" cm="1">
        <f t="array" ref="O131">IFERROR(_xlfn.IFS($H131="MW",0,$D131=$D$132,('DR_Contracted Energy'!O129/'DR_Contracted Energy'!O$130)*O$132,'Reduced Energy Gen_UE'!$D131='Reduced Energy Gen_UE'!$D$133,('DR_Contracted Energy'!O129/'DR_Contracted Energy'!O$131)*O$133),0)</f>
        <v>0</v>
      </c>
      <c r="P131" s="166" cm="1">
        <f t="array" ref="P131">IFERROR(_xlfn.IFS($H131="MW",0,$D131=$D$132,('DR_Contracted Energy'!P129/'DR_Contracted Energy'!P$130)*P$132,'Reduced Energy Gen_UE'!$D131='Reduced Energy Gen_UE'!$D$133,('DR_Contracted Energy'!P129/'DR_Contracted Energy'!P$131)*P$133),0)</f>
        <v>0</v>
      </c>
      <c r="Q131" s="166" cm="1">
        <f t="array" ref="Q131">IFERROR(_xlfn.IFS($H131="MW",0,$D131=$D$132,('DR_Contracted Energy'!Q129/'DR_Contracted Energy'!Q$130)*Q$132,'Reduced Energy Gen_UE'!$D131='Reduced Energy Gen_UE'!$D$133,('DR_Contracted Energy'!Q129/'DR_Contracted Energy'!Q$131)*Q$133),0)</f>
        <v>0</v>
      </c>
      <c r="R131" s="166" cm="1">
        <f t="array" ref="R131">IFERROR(_xlfn.IFS($H131="MW",0,$D131=$D$132,('DR_Contracted Energy'!R129/'DR_Contracted Energy'!R$130)*R$132,'Reduced Energy Gen_UE'!$D131='Reduced Energy Gen_UE'!$D$133,('DR_Contracted Energy'!R129/'DR_Contracted Energy'!R$131)*R$133),0)</f>
        <v>0</v>
      </c>
      <c r="S131" s="166" cm="1">
        <f t="array" ref="S131">IFERROR(_xlfn.IFS($H131="MW",0,$D131=$D$132,('DR_Contracted Energy'!S129/'DR_Contracted Energy'!S$130)*S$132,'Reduced Energy Gen_UE'!$D131='Reduced Energy Gen_UE'!$D$133,('DR_Contracted Energy'!S129/'DR_Contracted Energy'!S$131)*S$133),0)</f>
        <v>0</v>
      </c>
      <c r="T131" s="166" cm="1">
        <f t="array" ref="T131">IFERROR(_xlfn.IFS($H131="MW",0,$D131=$D$132,('DR_Contracted Energy'!T129/'DR_Contracted Energy'!T$130)*T$132,'Reduced Energy Gen_UE'!$D131='Reduced Energy Gen_UE'!$D$133,('DR_Contracted Energy'!T129/'DR_Contracted Energy'!T$131)*T$133),0)</f>
        <v>0</v>
      </c>
      <c r="U131" s="166" cm="1">
        <f t="array" ref="U131">IFERROR(_xlfn.IFS($H131="MW",0,$D131=$D$132,('DR_Contracted Energy'!U129/'DR_Contracted Energy'!U$130)*U$132,'Reduced Energy Gen_UE'!$D131='Reduced Energy Gen_UE'!$D$133,('DR_Contracted Energy'!U129/'DR_Contracted Energy'!U$131)*U$133),0)</f>
        <v>0</v>
      </c>
      <c r="V131" s="166" cm="1">
        <f t="array" ref="V131">IFERROR(_xlfn.IFS($H131="MW",0,$D131=$D$132,('DR_Contracted Energy'!V129/'DR_Contracted Energy'!V$130)*V$132,'Reduced Energy Gen_UE'!$D131='Reduced Energy Gen_UE'!$D$133,('DR_Contracted Energy'!V129/'DR_Contracted Energy'!V$131)*V$133),0)</f>
        <v>0</v>
      </c>
      <c r="W131" s="166" cm="1">
        <f t="array" ref="W131">IFERROR(_xlfn.IFS($H131="MW",0,$D131=$D$132,('DR_Contracted Energy'!W129/'DR_Contracted Energy'!W$130)*W$132,'Reduced Energy Gen_UE'!$D131='Reduced Energy Gen_UE'!$D$133,('DR_Contracted Energy'!W129/'DR_Contracted Energy'!W$131)*W$133),0)</f>
        <v>0</v>
      </c>
      <c r="X131" s="166" cm="1">
        <f t="array" ref="X131">IFERROR(_xlfn.IFS($H131="MW",0,$D131=$D$132,('DR_Contracted Energy'!X129/'DR_Contracted Energy'!X$130)*X$132,'Reduced Energy Gen_UE'!$D131='Reduced Energy Gen_UE'!$D$133,('DR_Contracted Energy'!X129/'DR_Contracted Energy'!X$131)*X$133),0)</f>
        <v>0</v>
      </c>
      <c r="Y131" s="166" cm="1">
        <f t="array" ref="Y131">IFERROR(_xlfn.IFS($H131="MW",0,$D131=$D$132,('DR_Contracted Energy'!Y129/'DR_Contracted Energy'!Y$130)*Y$132,'Reduced Energy Gen_UE'!$D131='Reduced Energy Gen_UE'!$D$133,('DR_Contracted Energy'!Y129/'DR_Contracted Energy'!Y$131)*Y$133),0)</f>
        <v>0</v>
      </c>
      <c r="Z131" s="166" cm="1">
        <f t="array" ref="Z131">IFERROR(_xlfn.IFS($H131="MW",0,$D131=$D$132,('DR_Contracted Energy'!Z129/'DR_Contracted Energy'!Z$130)*Z$132,'Reduced Energy Gen_UE'!$D131='Reduced Energy Gen_UE'!$D$133,('DR_Contracted Energy'!Z129/'DR_Contracted Energy'!Z$131)*Z$133),0)</f>
        <v>0</v>
      </c>
      <c r="AA131" s="166" cm="1">
        <f t="array" ref="AA131">IFERROR(_xlfn.IFS($H131="MW",0,$D131=$D$132,('DR_Contracted Energy'!AA129/'DR_Contracted Energy'!AA$130)*AA$132,'Reduced Energy Gen_UE'!$D131='Reduced Energy Gen_UE'!$D$133,('DR_Contracted Energy'!AA129/'DR_Contracted Energy'!AA$131)*AA$133),0)</f>
        <v>0</v>
      </c>
      <c r="AB131" s="166" cm="1">
        <f t="array" ref="AB131">IFERROR(_xlfn.IFS($H131="MW",0,$D131=$D$132,('DR_Contracted Energy'!AB129/'DR_Contracted Energy'!AB$130)*AB$132,'Reduced Energy Gen_UE'!$D131='Reduced Energy Gen_UE'!$D$133,('DR_Contracted Energy'!AB129/'DR_Contracted Energy'!AB$131)*AB$133),0)</f>
        <v>0</v>
      </c>
      <c r="AC131" s="166" cm="1">
        <f t="array" ref="AC131">IFERROR(_xlfn.IFS($H131="MW",0,$D131=$D$132,('DR_Contracted Energy'!AC129/'DR_Contracted Energy'!AC$130)*AC$132,'Reduced Energy Gen_UE'!$D131='Reduced Energy Gen_UE'!$D$133,('DR_Contracted Energy'!AC129/'DR_Contracted Energy'!AC$131)*AC$133),0)</f>
        <v>0</v>
      </c>
      <c r="AD131" s="166"/>
      <c r="AE131" s="16" t="str">
        <f t="shared" si="34"/>
        <v>FALSE</v>
      </c>
    </row>
    <row r="132" spans="2:31" ht="28.8" x14ac:dyDescent="0.3">
      <c r="C132" s="168" t="s">
        <v>0</v>
      </c>
      <c r="D132" s="169" t="str">
        <f>'C. Details of Existing PSAs'!D7</f>
        <v>Distribution Utility 1 (DU1)</v>
      </c>
      <c r="E132" s="169">
        <f>'C. Details of Existing PSAs'!E7</f>
        <v>0</v>
      </c>
      <c r="F132" s="170" t="str">
        <f>D132</f>
        <v>Distribution Utility 1 (DU1)</v>
      </c>
      <c r="G132" s="171">
        <f>E132</f>
        <v>0</v>
      </c>
      <c r="H132" s="172" t="s">
        <v>143</v>
      </c>
      <c r="I132" s="179" t="e" cm="1">
        <f t="array" ref="I132">_xlfn.IFS(I$5=('DR_Contracted Energy'!I$130+'Individual RPSn'!I$130),('Reduced Energy Gen_UE'!I$5-'Individual RPSn'!I$130),I$5&lt;('DR_Contracted Energy'!I$130+'Individual RPSn'!I$130),('Reduced Energy Gen_UE'!I$5-'Individual RPSn'!I$130),I$5&gt;('DR_Contracted Energy'!I$130+'Individual RPSn'!I$130),('Reduced Energy Gen_UE'!I$5-'Individual RPSn'!I$130-'Reduced Energy Gen_UE'!I$140))</f>
        <v>#DIV/0!</v>
      </c>
      <c r="J132" s="179" t="e" cm="1">
        <f t="array" ref="J132">_xlfn.IFS(J$5=('DR_Contracted Energy'!J$130+'Individual RPSn'!J$130),('Reduced Energy Gen_UE'!J$5-'Individual RPSn'!J$130),J$5&lt;('DR_Contracted Energy'!J$130+'Individual RPSn'!J$130),('Reduced Energy Gen_UE'!J$5-'Individual RPSn'!J$130),J$5&gt;('DR_Contracted Energy'!J$130+'Individual RPSn'!J$130),('Reduced Energy Gen_UE'!J$5-'Individual RPSn'!J$130-'Reduced Energy Gen_UE'!J$140))</f>
        <v>#DIV/0!</v>
      </c>
      <c r="K132" s="179" t="e" cm="1">
        <f t="array" ref="K132">_xlfn.IFS(K$5=('DR_Contracted Energy'!K$130+'Individual RPSn'!K$130),('Reduced Energy Gen_UE'!K$5-'Individual RPSn'!K$130),K$5&lt;('DR_Contracted Energy'!K$130+'Individual RPSn'!K$130),('Reduced Energy Gen_UE'!K$5-'Individual RPSn'!K$130),K$5&gt;('DR_Contracted Energy'!K$130+'Individual RPSn'!K$130),('Reduced Energy Gen_UE'!K$5-'Individual RPSn'!K$130-'Reduced Energy Gen_UE'!K$140))</f>
        <v>#DIV/0!</v>
      </c>
      <c r="L132" s="179" t="e" cm="1">
        <f t="array" ref="L132">_xlfn.IFS(L$5=('DR_Contracted Energy'!L$130+'Individual RPSn'!L$130),('Reduced Energy Gen_UE'!L$5-'Individual RPSn'!L$130),L$5&lt;('DR_Contracted Energy'!L$130+'Individual RPSn'!L$130),('Reduced Energy Gen_UE'!L$5-'Individual RPSn'!L$130),L$5&gt;('DR_Contracted Energy'!L$130+'Individual RPSn'!L$130),('Reduced Energy Gen_UE'!L$5-'Individual RPSn'!L$130-'Reduced Energy Gen_UE'!L$140))</f>
        <v>#DIV/0!</v>
      </c>
      <c r="M132" s="179" t="e" cm="1">
        <f t="array" ref="M132">_xlfn.IFS(M$5=('DR_Contracted Energy'!M$130+'Individual RPSn'!M$130),('Reduced Energy Gen_UE'!M$5-'Individual RPSn'!M$130),M$5&lt;('DR_Contracted Energy'!M$130+'Individual RPSn'!M$130),('Reduced Energy Gen_UE'!M$5-'Individual RPSn'!M$130),M$5&gt;('DR_Contracted Energy'!M$130+'Individual RPSn'!M$130),('Reduced Energy Gen_UE'!M$5-'Individual RPSn'!M$130-'Reduced Energy Gen_UE'!M$140))</f>
        <v>#DIV/0!</v>
      </c>
      <c r="N132" s="179" t="e" cm="1">
        <f t="array" ref="N132">_xlfn.IFS(N$5=('DR_Contracted Energy'!N$130+'Individual RPSn'!N$130),('Reduced Energy Gen_UE'!N$5-'Individual RPSn'!N$130),N$5&lt;('DR_Contracted Energy'!N$130+'Individual RPSn'!N$130),('Reduced Energy Gen_UE'!N$5-'Individual RPSn'!N$130),N$5&gt;('DR_Contracted Energy'!N$130+'Individual RPSn'!N$130),('Reduced Energy Gen_UE'!N$5-'Individual RPSn'!N$130-'Reduced Energy Gen_UE'!N$140))</f>
        <v>#DIV/0!</v>
      </c>
      <c r="O132" s="179" t="e" cm="1">
        <f t="array" ref="O132">_xlfn.IFS(O$5=('DR_Contracted Energy'!O$130+'Individual RPSn'!O$130),('Reduced Energy Gen_UE'!O$5-'Individual RPSn'!O$130),O$5&lt;('DR_Contracted Energy'!O$130+'Individual RPSn'!O$130),('Reduced Energy Gen_UE'!O$5-'Individual RPSn'!O$130),O$5&gt;('DR_Contracted Energy'!O$130+'Individual RPSn'!O$130),('Reduced Energy Gen_UE'!O$5-'Individual RPSn'!O$130-'Reduced Energy Gen_UE'!O$140))</f>
        <v>#DIV/0!</v>
      </c>
      <c r="P132" s="179" t="e" cm="1">
        <f t="array" ref="P132">_xlfn.IFS(P$5=('DR_Contracted Energy'!P$130+'Individual RPSn'!P$130),('Reduced Energy Gen_UE'!P$5-'Individual RPSn'!P$130),P$5&lt;('DR_Contracted Energy'!P$130+'Individual RPSn'!P$130),('Reduced Energy Gen_UE'!P$5-'Individual RPSn'!P$130),P$5&gt;('DR_Contracted Energy'!P$130+'Individual RPSn'!P$130),('Reduced Energy Gen_UE'!P$5-'Individual RPSn'!P$130-'Reduced Energy Gen_UE'!P$140))</f>
        <v>#DIV/0!</v>
      </c>
      <c r="Q132" s="179" t="e" cm="1">
        <f t="array" ref="Q132">_xlfn.IFS(Q$5=('DR_Contracted Energy'!Q$130+'Individual RPSn'!Q$130),('Reduced Energy Gen_UE'!Q$5-'Individual RPSn'!Q$130),Q$5&lt;('DR_Contracted Energy'!Q$130+'Individual RPSn'!Q$130),('Reduced Energy Gen_UE'!Q$5-'Individual RPSn'!Q$130),Q$5&gt;('DR_Contracted Energy'!Q$130+'Individual RPSn'!Q$130),('Reduced Energy Gen_UE'!Q$5-'Individual RPSn'!Q$130-'Reduced Energy Gen_UE'!Q$140))</f>
        <v>#DIV/0!</v>
      </c>
      <c r="R132" s="179" t="e" cm="1">
        <f t="array" ref="R132">_xlfn.IFS(R$5=('DR_Contracted Energy'!R$130+'Individual RPSn'!R$130),('Reduced Energy Gen_UE'!R$5-'Individual RPSn'!R$130),R$5&lt;('DR_Contracted Energy'!R$130+'Individual RPSn'!R$130),('Reduced Energy Gen_UE'!R$5-'Individual RPSn'!R$130),R$5&gt;('DR_Contracted Energy'!R$130+'Individual RPSn'!R$130),('Reduced Energy Gen_UE'!R$5-'Individual RPSn'!R$130-'Reduced Energy Gen_UE'!R$140))</f>
        <v>#DIV/0!</v>
      </c>
      <c r="S132" s="179" t="e" cm="1">
        <f t="array" ref="S132">_xlfn.IFS(S$5=('DR_Contracted Energy'!S$130+'Individual RPSn'!S$130),('Reduced Energy Gen_UE'!S$5-'Individual RPSn'!S$130),S$5&lt;('DR_Contracted Energy'!S$130+'Individual RPSn'!S$130),('Reduced Energy Gen_UE'!S$5-'Individual RPSn'!S$130),S$5&gt;('DR_Contracted Energy'!S$130+'Individual RPSn'!S$130),('Reduced Energy Gen_UE'!S$5-'Individual RPSn'!S$130-'Reduced Energy Gen_UE'!S$140))</f>
        <v>#DIV/0!</v>
      </c>
      <c r="T132" s="179" t="e" cm="1">
        <f t="array" ref="T132">_xlfn.IFS(T$5=('DR_Contracted Energy'!T$130+'Individual RPSn'!T$130),('Reduced Energy Gen_UE'!T$5-'Individual RPSn'!T$130),T$5&lt;('DR_Contracted Energy'!T$130+'Individual RPSn'!T$130),('Reduced Energy Gen_UE'!T$5-'Individual RPSn'!T$130),T$5&gt;('DR_Contracted Energy'!T$130+'Individual RPSn'!T$130),('Reduced Energy Gen_UE'!T$5-'Individual RPSn'!T$130-'Reduced Energy Gen_UE'!T$140))</f>
        <v>#DIV/0!</v>
      </c>
      <c r="U132" s="179" t="e" cm="1">
        <f t="array" ref="U132">_xlfn.IFS(U$5=('DR_Contracted Energy'!U$130+'Individual RPSn'!U$130),('Reduced Energy Gen_UE'!U$5-'Individual RPSn'!U$130),U$5&lt;('DR_Contracted Energy'!U$130+'Individual RPSn'!U$130),('Reduced Energy Gen_UE'!U$5-'Individual RPSn'!U$130),U$5&gt;('DR_Contracted Energy'!U$130+'Individual RPSn'!U$130),('Reduced Energy Gen_UE'!U$5-'Individual RPSn'!U$130-'Reduced Energy Gen_UE'!U$140))</f>
        <v>#DIV/0!</v>
      </c>
      <c r="V132" s="179" t="e" cm="1">
        <f t="array" ref="V132">_xlfn.IFS(V$5=('DR_Contracted Energy'!V$130+'Individual RPSn'!V$130),('Reduced Energy Gen_UE'!V$5-'Individual RPSn'!V$130),V$5&lt;('DR_Contracted Energy'!V$130+'Individual RPSn'!V$130),('Reduced Energy Gen_UE'!V$5-'Individual RPSn'!V$130),V$5&gt;('DR_Contracted Energy'!V$130+'Individual RPSn'!V$130),('Reduced Energy Gen_UE'!V$5-'Individual RPSn'!V$130-'Reduced Energy Gen_UE'!V$140))</f>
        <v>#DIV/0!</v>
      </c>
      <c r="W132" s="179" t="e" cm="1">
        <f t="array" ref="W132">_xlfn.IFS(W$5=('DR_Contracted Energy'!W$130+'Individual RPSn'!W$130),('Reduced Energy Gen_UE'!W$5-'Individual RPSn'!W$130),W$5&lt;('DR_Contracted Energy'!W$130+'Individual RPSn'!W$130),('Reduced Energy Gen_UE'!W$5-'Individual RPSn'!W$130),W$5&gt;('DR_Contracted Energy'!W$130+'Individual RPSn'!W$130),('Reduced Energy Gen_UE'!W$5-'Individual RPSn'!W$130-'Reduced Energy Gen_UE'!W$140))</f>
        <v>#DIV/0!</v>
      </c>
      <c r="X132" s="179" t="e" cm="1">
        <f t="array" ref="X132">_xlfn.IFS(X$5=('DR_Contracted Energy'!X$130+'Individual RPSn'!X$130),('Reduced Energy Gen_UE'!X$5-'Individual RPSn'!X$130),X$5&lt;('DR_Contracted Energy'!X$130+'Individual RPSn'!X$130),('Reduced Energy Gen_UE'!X$5-'Individual RPSn'!X$130),X$5&gt;('DR_Contracted Energy'!X$130+'Individual RPSn'!X$130),('Reduced Energy Gen_UE'!X$5-'Individual RPSn'!X$130-'Reduced Energy Gen_UE'!X$140))</f>
        <v>#DIV/0!</v>
      </c>
      <c r="Y132" s="179" t="e" cm="1">
        <f t="array" ref="Y132">_xlfn.IFS(Y$5=('DR_Contracted Energy'!Y$130+'Individual RPSn'!Y$130),('Reduced Energy Gen_UE'!Y$5-'Individual RPSn'!Y$130),Y$5&lt;('DR_Contracted Energy'!Y$130+'Individual RPSn'!Y$130),('Reduced Energy Gen_UE'!Y$5-'Individual RPSn'!Y$130),Y$5&gt;('DR_Contracted Energy'!Y$130+'Individual RPSn'!Y$130),('Reduced Energy Gen_UE'!Y$5-'Individual RPSn'!Y$130-'Reduced Energy Gen_UE'!Y$140))</f>
        <v>#DIV/0!</v>
      </c>
      <c r="Z132" s="179" t="e" cm="1">
        <f t="array" ref="Z132">_xlfn.IFS(Z$5=('DR_Contracted Energy'!Z$130+'Individual RPSn'!Z$130),('Reduced Energy Gen_UE'!Z$5-'Individual RPSn'!Z$130),Z$5&lt;('DR_Contracted Energy'!Z$130+'Individual RPSn'!Z$130),('Reduced Energy Gen_UE'!Z$5-'Individual RPSn'!Z$130),Z$5&gt;('DR_Contracted Energy'!Z$130+'Individual RPSn'!Z$130),('Reduced Energy Gen_UE'!Z$5-'Individual RPSn'!Z$130-'Reduced Energy Gen_UE'!Z$140))</f>
        <v>#DIV/0!</v>
      </c>
      <c r="AA132" s="179" t="e" cm="1">
        <f t="array" ref="AA132">_xlfn.IFS(AA$5=('DR_Contracted Energy'!AA$130+'Individual RPSn'!AA$130),('Reduced Energy Gen_UE'!AA$5-'Individual RPSn'!AA$130),AA$5&lt;('DR_Contracted Energy'!AA$130+'Individual RPSn'!AA$130),('Reduced Energy Gen_UE'!AA$5-'Individual RPSn'!AA$130),AA$5&gt;('DR_Contracted Energy'!AA$130+'Individual RPSn'!AA$130),('Reduced Energy Gen_UE'!AA$5-'Individual RPSn'!AA$130-'Reduced Energy Gen_UE'!AA$140))</f>
        <v>#DIV/0!</v>
      </c>
      <c r="AB132" s="179" t="e" cm="1">
        <f t="array" ref="AB132">_xlfn.IFS(AB$5=('DR_Contracted Energy'!AB$130+'Individual RPSn'!AB$130),('Reduced Energy Gen_UE'!AB$5-'Individual RPSn'!AB$130),AB$5&lt;('DR_Contracted Energy'!AB$130+'Individual RPSn'!AB$130),('Reduced Energy Gen_UE'!AB$5-'Individual RPSn'!AB$130),AB$5&gt;('DR_Contracted Energy'!AB$130+'Individual RPSn'!AB$130),('Reduced Energy Gen_UE'!AB$5-'Individual RPSn'!AB$130-'Reduced Energy Gen_UE'!AB$140))</f>
        <v>#DIV/0!</v>
      </c>
      <c r="AC132" s="188" t="e" cm="1">
        <f t="array" ref="AC132">_xlfn.IFS(AC$5=('DR_Contracted Energy'!AC$130+'Individual RPSn'!AC$130),('Reduced Energy Gen_UE'!AC$5-'Individual RPSn'!AC$130),AC$5&lt;('DR_Contracted Energy'!AC$130+'Individual RPSn'!AC$130),('Reduced Energy Gen_UE'!AC$5-'Individual RPSn'!AC$130),AC$5&gt;('DR_Contracted Energy'!AC$130+'Individual RPSn'!AC$130),('Reduced Energy Gen_UE'!AC$5-'Individual RPSn'!AC$130-'Reduced Energy Gen_UE'!AC$140))</f>
        <v>#DIV/0!</v>
      </c>
      <c r="AD132" s="396"/>
      <c r="AE132" s="395"/>
    </row>
    <row r="133" spans="2:31" ht="29.4" thickBot="1" x14ac:dyDescent="0.35">
      <c r="C133" s="173" t="s">
        <v>0</v>
      </c>
      <c r="D133" s="174" t="str">
        <f>'C. Details of Existing PSAs'!D67</f>
        <v>Distribution Utility 2 (DU2)</v>
      </c>
      <c r="E133" s="174">
        <f>'C. Details of Existing PSAs'!E67</f>
        <v>0</v>
      </c>
      <c r="F133" s="175" t="str">
        <f>D133</f>
        <v>Distribution Utility 2 (DU2)</v>
      </c>
      <c r="G133" s="176">
        <f>E133</f>
        <v>0</v>
      </c>
      <c r="H133" s="177" t="s">
        <v>143</v>
      </c>
      <c r="I133" s="180" t="e" cm="1">
        <f t="array" ref="I133">_xlfn.IFS(I$6=('DR_Contracted Energy'!I$131+'Individual RPSn'!I$131),('Reduced Energy Gen_UE'!I$6-'Individual RPSn'!I$131),I$6&lt;('DR_Contracted Energy'!I$131+'Individual RPSn'!I$131),('Reduced Energy Gen_UE'!I$6-'Individual RPSn'!I$131),I$6&gt;('DR_Contracted Energy'!I$131+'Individual RPSn'!I$131),('Reduced Energy Gen_UE'!I$6-'Individual RPSn'!I$131-'Reduced Energy Gen_UE'!I$141))</f>
        <v>#DIV/0!</v>
      </c>
      <c r="J133" s="180" t="e" cm="1">
        <f t="array" ref="J133">_xlfn.IFS(J$6=('DR_Contracted Energy'!J$131+'Individual RPSn'!J$131),('Reduced Energy Gen_UE'!J$6-'Individual RPSn'!J$131),J$6&lt;('DR_Contracted Energy'!J$131+'Individual RPSn'!J$131),('Reduced Energy Gen_UE'!J$6-'Individual RPSn'!J$131),J$6&gt;('DR_Contracted Energy'!J$131+'Individual RPSn'!J$131),('Reduced Energy Gen_UE'!J$6-'Individual RPSn'!J$131-'Reduced Energy Gen_UE'!J$141))</f>
        <v>#DIV/0!</v>
      </c>
      <c r="K133" s="180" t="e" cm="1">
        <f t="array" ref="K133">_xlfn.IFS(K$6=('DR_Contracted Energy'!K$131+'Individual RPSn'!K$131),('Reduced Energy Gen_UE'!K$6-'Individual RPSn'!K$131),K$6&lt;('DR_Contracted Energy'!K$131+'Individual RPSn'!K$131),('Reduced Energy Gen_UE'!K$6-'Individual RPSn'!K$131),K$6&gt;('DR_Contracted Energy'!K$131+'Individual RPSn'!K$131),('Reduced Energy Gen_UE'!K$6-'Individual RPSn'!K$131-'Reduced Energy Gen_UE'!K$141))</f>
        <v>#DIV/0!</v>
      </c>
      <c r="L133" s="180" t="e" cm="1">
        <f t="array" ref="L133">_xlfn.IFS(L$6=('DR_Contracted Energy'!L$131+'Individual RPSn'!L$131),('Reduced Energy Gen_UE'!L$6-'Individual RPSn'!L$131),L$6&lt;('DR_Contracted Energy'!L$131+'Individual RPSn'!L$131),('Reduced Energy Gen_UE'!L$6-'Individual RPSn'!L$131),L$6&gt;('DR_Contracted Energy'!L$131+'Individual RPSn'!L$131),('Reduced Energy Gen_UE'!L$6-'Individual RPSn'!L$131-'Reduced Energy Gen_UE'!L$141))</f>
        <v>#DIV/0!</v>
      </c>
      <c r="M133" s="180" t="e" cm="1">
        <f t="array" ref="M133">_xlfn.IFS(M$6=('DR_Contracted Energy'!M$131+'Individual RPSn'!M$131),('Reduced Energy Gen_UE'!M$6-'Individual RPSn'!M$131),M$6&lt;('DR_Contracted Energy'!M$131+'Individual RPSn'!M$131),('Reduced Energy Gen_UE'!M$6-'Individual RPSn'!M$131),M$6&gt;('DR_Contracted Energy'!M$131+'Individual RPSn'!M$131),('Reduced Energy Gen_UE'!M$6-'Individual RPSn'!M$131-'Reduced Energy Gen_UE'!M$141))</f>
        <v>#DIV/0!</v>
      </c>
      <c r="N133" s="180" t="e" cm="1">
        <f t="array" ref="N133">_xlfn.IFS(N$6=('DR_Contracted Energy'!N$131+'Individual RPSn'!N$131),('Reduced Energy Gen_UE'!N$6-'Individual RPSn'!N$131),N$6&lt;('DR_Contracted Energy'!N$131+'Individual RPSn'!N$131),('Reduced Energy Gen_UE'!N$6-'Individual RPSn'!N$131),N$6&gt;('DR_Contracted Energy'!N$131+'Individual RPSn'!N$131),('Reduced Energy Gen_UE'!N$6-'Individual RPSn'!N$131-'Reduced Energy Gen_UE'!N$141))</f>
        <v>#DIV/0!</v>
      </c>
      <c r="O133" s="180" t="e" cm="1">
        <f t="array" ref="O133">_xlfn.IFS(O$6=('DR_Contracted Energy'!O$131+'Individual RPSn'!O$131),('Reduced Energy Gen_UE'!O$6-'Individual RPSn'!O$131),O$6&lt;('DR_Contracted Energy'!O$131+'Individual RPSn'!O$131),('Reduced Energy Gen_UE'!O$6-'Individual RPSn'!O$131),O$6&gt;('DR_Contracted Energy'!O$131+'Individual RPSn'!O$131),('Reduced Energy Gen_UE'!O$6-'Individual RPSn'!O$131-'Reduced Energy Gen_UE'!O$141))</f>
        <v>#DIV/0!</v>
      </c>
      <c r="P133" s="180" t="e" cm="1">
        <f t="array" ref="P133">_xlfn.IFS(P$6=('DR_Contracted Energy'!P$131+'Individual RPSn'!P$131),('Reduced Energy Gen_UE'!P$6-'Individual RPSn'!P$131),P$6&lt;('DR_Contracted Energy'!P$131+'Individual RPSn'!P$131),('Reduced Energy Gen_UE'!P$6-'Individual RPSn'!P$131),P$6&gt;('DR_Contracted Energy'!P$131+'Individual RPSn'!P$131),('Reduced Energy Gen_UE'!P$6-'Individual RPSn'!P$131-'Reduced Energy Gen_UE'!P$141))</f>
        <v>#DIV/0!</v>
      </c>
      <c r="Q133" s="180" t="e" cm="1">
        <f t="array" ref="Q133">_xlfn.IFS(Q$6=('DR_Contracted Energy'!Q$131+'Individual RPSn'!Q$131),('Reduced Energy Gen_UE'!Q$6-'Individual RPSn'!Q$131),Q$6&lt;('DR_Contracted Energy'!Q$131+'Individual RPSn'!Q$131),('Reduced Energy Gen_UE'!Q$6-'Individual RPSn'!Q$131),Q$6&gt;('DR_Contracted Energy'!Q$131+'Individual RPSn'!Q$131),('Reduced Energy Gen_UE'!Q$6-'Individual RPSn'!Q$131-'Reduced Energy Gen_UE'!Q$141))</f>
        <v>#DIV/0!</v>
      </c>
      <c r="R133" s="180" t="e" cm="1">
        <f t="array" ref="R133">_xlfn.IFS(R$6=('DR_Contracted Energy'!R$131+'Individual RPSn'!R$131),('Reduced Energy Gen_UE'!R$6-'Individual RPSn'!R$131),R$6&lt;('DR_Contracted Energy'!R$131+'Individual RPSn'!R$131),('Reduced Energy Gen_UE'!R$6-'Individual RPSn'!R$131),R$6&gt;('DR_Contracted Energy'!R$131+'Individual RPSn'!R$131),('Reduced Energy Gen_UE'!R$6-'Individual RPSn'!R$131-'Reduced Energy Gen_UE'!R$141))</f>
        <v>#DIV/0!</v>
      </c>
      <c r="S133" s="180" t="e" cm="1">
        <f t="array" ref="S133">_xlfn.IFS(S$6=('DR_Contracted Energy'!S$131+'Individual RPSn'!S$131),('Reduced Energy Gen_UE'!S$6-'Individual RPSn'!S$131),S$6&lt;('DR_Contracted Energy'!S$131+'Individual RPSn'!S$131),('Reduced Energy Gen_UE'!S$6-'Individual RPSn'!S$131),S$6&gt;('DR_Contracted Energy'!S$131+'Individual RPSn'!S$131),('Reduced Energy Gen_UE'!S$6-'Individual RPSn'!S$131-'Reduced Energy Gen_UE'!S$141))</f>
        <v>#DIV/0!</v>
      </c>
      <c r="T133" s="180" t="e" cm="1">
        <f t="array" ref="T133">_xlfn.IFS(T$6=('DR_Contracted Energy'!T$131+'Individual RPSn'!T$131),('Reduced Energy Gen_UE'!T$6-'Individual RPSn'!T$131),T$6&lt;('DR_Contracted Energy'!T$131+'Individual RPSn'!T$131),('Reduced Energy Gen_UE'!T$6-'Individual RPSn'!T$131),T$6&gt;('DR_Contracted Energy'!T$131+'Individual RPSn'!T$131),('Reduced Energy Gen_UE'!T$6-'Individual RPSn'!T$131-'Reduced Energy Gen_UE'!T$141))</f>
        <v>#DIV/0!</v>
      </c>
      <c r="U133" s="180" t="e" cm="1">
        <f t="array" ref="U133">_xlfn.IFS(U$6=('DR_Contracted Energy'!U$131+'Individual RPSn'!U$131),('Reduced Energy Gen_UE'!U$6-'Individual RPSn'!U$131),U$6&lt;('DR_Contracted Energy'!U$131+'Individual RPSn'!U$131),('Reduced Energy Gen_UE'!U$6-'Individual RPSn'!U$131),U$6&gt;('DR_Contracted Energy'!U$131+'Individual RPSn'!U$131),('Reduced Energy Gen_UE'!U$6-'Individual RPSn'!U$131-'Reduced Energy Gen_UE'!U$141))</f>
        <v>#DIV/0!</v>
      </c>
      <c r="V133" s="180" t="e" cm="1">
        <f t="array" ref="V133">_xlfn.IFS(V$6=('DR_Contracted Energy'!V$131+'Individual RPSn'!V$131),('Reduced Energy Gen_UE'!V$6-'Individual RPSn'!V$131),V$6&lt;('DR_Contracted Energy'!V$131+'Individual RPSn'!V$131),('Reduced Energy Gen_UE'!V$6-'Individual RPSn'!V$131),V$6&gt;('DR_Contracted Energy'!V$131+'Individual RPSn'!V$131),('Reduced Energy Gen_UE'!V$6-'Individual RPSn'!V$131-'Reduced Energy Gen_UE'!V$141))</f>
        <v>#DIV/0!</v>
      </c>
      <c r="W133" s="180" t="e" cm="1">
        <f t="array" ref="W133">_xlfn.IFS(W$6=('DR_Contracted Energy'!W$131+'Individual RPSn'!W$131),('Reduced Energy Gen_UE'!W$6-'Individual RPSn'!W$131),W$6&lt;('DR_Contracted Energy'!W$131+'Individual RPSn'!W$131),('Reduced Energy Gen_UE'!W$6-'Individual RPSn'!W$131),W$6&gt;('DR_Contracted Energy'!W$131+'Individual RPSn'!W$131),('Reduced Energy Gen_UE'!W$6-'Individual RPSn'!W$131-'Reduced Energy Gen_UE'!W$141))</f>
        <v>#DIV/0!</v>
      </c>
      <c r="X133" s="180" t="e" cm="1">
        <f t="array" ref="X133">_xlfn.IFS(X$6=('DR_Contracted Energy'!X$131+'Individual RPSn'!X$131),('Reduced Energy Gen_UE'!X$6-'Individual RPSn'!X$131),X$6&lt;('DR_Contracted Energy'!X$131+'Individual RPSn'!X$131),('Reduced Energy Gen_UE'!X$6-'Individual RPSn'!X$131),X$6&gt;('DR_Contracted Energy'!X$131+'Individual RPSn'!X$131),('Reduced Energy Gen_UE'!X$6-'Individual RPSn'!X$131-'Reduced Energy Gen_UE'!X$141))</f>
        <v>#DIV/0!</v>
      </c>
      <c r="Y133" s="180" t="e" cm="1">
        <f t="array" ref="Y133">_xlfn.IFS(Y$6=('DR_Contracted Energy'!Y$131+'Individual RPSn'!Y$131),('Reduced Energy Gen_UE'!Y$6-'Individual RPSn'!Y$131),Y$6&lt;('DR_Contracted Energy'!Y$131+'Individual RPSn'!Y$131),('Reduced Energy Gen_UE'!Y$6-'Individual RPSn'!Y$131),Y$6&gt;('DR_Contracted Energy'!Y$131+'Individual RPSn'!Y$131),('Reduced Energy Gen_UE'!Y$6-'Individual RPSn'!Y$131-'Reduced Energy Gen_UE'!Y$141))</f>
        <v>#DIV/0!</v>
      </c>
      <c r="Z133" s="180" t="e" cm="1">
        <f t="array" ref="Z133">_xlfn.IFS(Z$6=('DR_Contracted Energy'!Z$131+'Individual RPSn'!Z$131),('Reduced Energy Gen_UE'!Z$6-'Individual RPSn'!Z$131),Z$6&lt;('DR_Contracted Energy'!Z$131+'Individual RPSn'!Z$131),('Reduced Energy Gen_UE'!Z$6-'Individual RPSn'!Z$131),Z$6&gt;('DR_Contracted Energy'!Z$131+'Individual RPSn'!Z$131),('Reduced Energy Gen_UE'!Z$6-'Individual RPSn'!Z$131-'Reduced Energy Gen_UE'!Z$141))</f>
        <v>#DIV/0!</v>
      </c>
      <c r="AA133" s="180" t="e" cm="1">
        <f t="array" ref="AA133">_xlfn.IFS(AA$6=('DR_Contracted Energy'!AA$131+'Individual RPSn'!AA$131),('Reduced Energy Gen_UE'!AA$6-'Individual RPSn'!AA$131),AA$6&lt;('DR_Contracted Energy'!AA$131+'Individual RPSn'!AA$131),('Reduced Energy Gen_UE'!AA$6-'Individual RPSn'!AA$131),AA$6&gt;('DR_Contracted Energy'!AA$131+'Individual RPSn'!AA$131),('Reduced Energy Gen_UE'!AA$6-'Individual RPSn'!AA$131-'Reduced Energy Gen_UE'!AA$141))</f>
        <v>#DIV/0!</v>
      </c>
      <c r="AB133" s="180" t="e" cm="1">
        <f t="array" ref="AB133">_xlfn.IFS(AB$6=('DR_Contracted Energy'!AB$131+'Individual RPSn'!AB$131),('Reduced Energy Gen_UE'!AB$6-'Individual RPSn'!AB$131),AB$6&lt;('DR_Contracted Energy'!AB$131+'Individual RPSn'!AB$131),('Reduced Energy Gen_UE'!AB$6-'Individual RPSn'!AB$131),AB$6&gt;('DR_Contracted Energy'!AB$131+'Individual RPSn'!AB$131),('Reduced Energy Gen_UE'!AB$6-'Individual RPSn'!AB$131-'Reduced Energy Gen_UE'!AB$141))</f>
        <v>#DIV/0!</v>
      </c>
      <c r="AC133" s="189" t="e" cm="1">
        <f t="array" ref="AC133">_xlfn.IFS(AC$6=('DR_Contracted Energy'!AC$131+'Individual RPSn'!AC$131),('Reduced Energy Gen_UE'!AC$6-'Individual RPSn'!AC$131),AC$6&lt;('DR_Contracted Energy'!AC$131+'Individual RPSn'!AC$131),('Reduced Energy Gen_UE'!AC$6-'Individual RPSn'!AC$131),AC$6&gt;('DR_Contracted Energy'!AC$131+'Individual RPSn'!AC$131),('Reduced Energy Gen_UE'!AC$6-'Individual RPSn'!AC$131-'Reduced Energy Gen_UE'!AC$141))</f>
        <v>#DIV/0!</v>
      </c>
      <c r="AD133" s="396"/>
      <c r="AE133" s="395"/>
    </row>
    <row r="134" spans="2:31" x14ac:dyDescent="0.3">
      <c r="G134" t="s">
        <v>146</v>
      </c>
      <c r="I134" s="166">
        <f>SUM(I12:I131)</f>
        <v>0</v>
      </c>
      <c r="J134" s="16">
        <f t="shared" ref="J134:AC134" si="62">SUM(J12:J131)</f>
        <v>0</v>
      </c>
      <c r="K134" s="16">
        <f t="shared" si="62"/>
        <v>0</v>
      </c>
      <c r="L134" s="16">
        <f t="shared" si="62"/>
        <v>0</v>
      </c>
      <c r="M134" s="16">
        <f t="shared" si="62"/>
        <v>0</v>
      </c>
      <c r="N134" s="16">
        <f t="shared" si="62"/>
        <v>0</v>
      </c>
      <c r="O134" s="16">
        <f t="shared" si="62"/>
        <v>0</v>
      </c>
      <c r="P134" s="16">
        <f t="shared" si="62"/>
        <v>0</v>
      </c>
      <c r="Q134" s="16">
        <f t="shared" si="62"/>
        <v>0</v>
      </c>
      <c r="R134" s="16">
        <f t="shared" si="62"/>
        <v>0</v>
      </c>
      <c r="S134" s="166">
        <f>SUM(S12:S131)</f>
        <v>0</v>
      </c>
      <c r="T134" s="16">
        <f t="shared" si="62"/>
        <v>0</v>
      </c>
      <c r="U134" s="16">
        <f t="shared" si="62"/>
        <v>0</v>
      </c>
      <c r="V134" s="16">
        <f t="shared" si="62"/>
        <v>0</v>
      </c>
      <c r="W134" s="16">
        <f t="shared" si="62"/>
        <v>0</v>
      </c>
      <c r="X134" s="16">
        <f t="shared" si="62"/>
        <v>0</v>
      </c>
      <c r="Y134" s="16">
        <f t="shared" si="62"/>
        <v>0</v>
      </c>
      <c r="Z134" s="16">
        <f t="shared" si="62"/>
        <v>0</v>
      </c>
      <c r="AA134" s="16">
        <f t="shared" si="62"/>
        <v>0</v>
      </c>
      <c r="AB134" s="166">
        <f>SUM(AB12:AB131)</f>
        <v>0</v>
      </c>
      <c r="AC134" s="16">
        <f t="shared" si="62"/>
        <v>0</v>
      </c>
    </row>
    <row r="135" spans="2:31" x14ac:dyDescent="0.3">
      <c r="D135" s="146"/>
      <c r="E135" s="146"/>
      <c r="G135" t="s">
        <v>155</v>
      </c>
      <c r="I135" s="166" t="e">
        <f>I134-I132-I133</f>
        <v>#DIV/0!</v>
      </c>
      <c r="J135" s="166" t="e">
        <f t="shared" ref="J135:AC135" si="63">J134-J132-J133</f>
        <v>#DIV/0!</v>
      </c>
      <c r="K135" s="166" t="e">
        <f t="shared" si="63"/>
        <v>#DIV/0!</v>
      </c>
      <c r="L135" s="166" t="e">
        <f t="shared" si="63"/>
        <v>#DIV/0!</v>
      </c>
      <c r="M135" s="166" t="e">
        <f t="shared" si="63"/>
        <v>#DIV/0!</v>
      </c>
      <c r="N135" s="166" t="e">
        <f t="shared" si="63"/>
        <v>#DIV/0!</v>
      </c>
      <c r="O135" s="166" t="e">
        <f t="shared" si="63"/>
        <v>#DIV/0!</v>
      </c>
      <c r="P135" s="166" t="e">
        <f t="shared" si="63"/>
        <v>#DIV/0!</v>
      </c>
      <c r="Q135" s="166" t="e">
        <f t="shared" si="63"/>
        <v>#DIV/0!</v>
      </c>
      <c r="R135" s="166" t="e">
        <f t="shared" si="63"/>
        <v>#DIV/0!</v>
      </c>
      <c r="S135" s="166" t="e">
        <f t="shared" si="63"/>
        <v>#DIV/0!</v>
      </c>
      <c r="T135" s="166" t="e">
        <f t="shared" si="63"/>
        <v>#DIV/0!</v>
      </c>
      <c r="U135" s="166" t="e">
        <f t="shared" si="63"/>
        <v>#DIV/0!</v>
      </c>
      <c r="V135" s="166" t="e">
        <f t="shared" si="63"/>
        <v>#DIV/0!</v>
      </c>
      <c r="W135" s="166" t="e">
        <f t="shared" si="63"/>
        <v>#DIV/0!</v>
      </c>
      <c r="X135" s="166" t="e">
        <f t="shared" si="63"/>
        <v>#DIV/0!</v>
      </c>
      <c r="Y135" s="166" t="e">
        <f t="shared" si="63"/>
        <v>#DIV/0!</v>
      </c>
      <c r="Z135" s="166" t="e">
        <f t="shared" si="63"/>
        <v>#DIV/0!</v>
      </c>
      <c r="AA135" s="166" t="e">
        <f t="shared" si="63"/>
        <v>#DIV/0!</v>
      </c>
      <c r="AB135" s="166" t="e">
        <f t="shared" si="63"/>
        <v>#DIV/0!</v>
      </c>
      <c r="AC135" s="166" t="e">
        <f t="shared" si="63"/>
        <v>#DIV/0!</v>
      </c>
      <c r="AD135" s="166"/>
    </row>
    <row r="137" spans="2:31" x14ac:dyDescent="0.3">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row>
    <row r="138" spans="2:31" ht="15" thickBot="1" x14ac:dyDescent="0.35">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2:31" ht="36" x14ac:dyDescent="0.3">
      <c r="B139" s="165" t="s">
        <v>158</v>
      </c>
      <c r="C139" s="181" t="s">
        <v>67</v>
      </c>
      <c r="D139" s="182" t="s">
        <v>135</v>
      </c>
      <c r="E139" s="182" t="s">
        <v>147</v>
      </c>
      <c r="F139" s="182" t="s">
        <v>134</v>
      </c>
      <c r="G139" s="182" t="s">
        <v>68</v>
      </c>
      <c r="H139" s="183" t="s">
        <v>149</v>
      </c>
      <c r="I139" s="182" t="str">
        <f>I11</f>
        <v>Year 0</v>
      </c>
      <c r="J139" s="182">
        <f t="shared" ref="J139:AC139" si="64">J11</f>
        <v>0</v>
      </c>
      <c r="K139" s="182">
        <f t="shared" si="64"/>
        <v>1</v>
      </c>
      <c r="L139" s="182">
        <f t="shared" si="64"/>
        <v>2</v>
      </c>
      <c r="M139" s="182">
        <f t="shared" si="64"/>
        <v>3</v>
      </c>
      <c r="N139" s="182">
        <f t="shared" si="64"/>
        <v>4</v>
      </c>
      <c r="O139" s="182">
        <f t="shared" si="64"/>
        <v>5</v>
      </c>
      <c r="P139" s="182">
        <f t="shared" si="64"/>
        <v>6</v>
      </c>
      <c r="Q139" s="182">
        <f t="shared" si="64"/>
        <v>7</v>
      </c>
      <c r="R139" s="182">
        <f t="shared" si="64"/>
        <v>8</v>
      </c>
      <c r="S139" s="182">
        <f t="shared" si="64"/>
        <v>9</v>
      </c>
      <c r="T139" s="182">
        <f t="shared" si="64"/>
        <v>10</v>
      </c>
      <c r="U139" s="182">
        <f t="shared" si="64"/>
        <v>11</v>
      </c>
      <c r="V139" s="182">
        <f t="shared" si="64"/>
        <v>12</v>
      </c>
      <c r="W139" s="182">
        <f t="shared" si="64"/>
        <v>13</v>
      </c>
      <c r="X139" s="182">
        <f t="shared" si="64"/>
        <v>14</v>
      </c>
      <c r="Y139" s="182">
        <f t="shared" si="64"/>
        <v>15</v>
      </c>
      <c r="Z139" s="182">
        <f t="shared" si="64"/>
        <v>16</v>
      </c>
      <c r="AA139" s="182">
        <f t="shared" si="64"/>
        <v>17</v>
      </c>
      <c r="AB139" s="182">
        <f t="shared" si="64"/>
        <v>18</v>
      </c>
      <c r="AC139" s="184">
        <f t="shared" si="64"/>
        <v>19</v>
      </c>
      <c r="AD139" s="394"/>
      <c r="AE139" s="147" t="s">
        <v>148</v>
      </c>
    </row>
    <row r="140" spans="2:31" ht="28.8" x14ac:dyDescent="0.3">
      <c r="C140" s="185" t="s">
        <v>0</v>
      </c>
      <c r="D140" s="146" t="str">
        <f>'C. Details of Existing PSAs'!D7</f>
        <v>Distribution Utility 1 (DU1)</v>
      </c>
      <c r="E140" s="146">
        <f>'C. Details of Existing PSAs'!E7</f>
        <v>0</v>
      </c>
      <c r="F140" s="108" t="str">
        <f>D140</f>
        <v>Distribution Utility 1 (DU1)</v>
      </c>
      <c r="G140" s="4">
        <f>E140</f>
        <v>0</v>
      </c>
      <c r="H140" s="7" t="s">
        <v>143</v>
      </c>
      <c r="I140" s="16" t="e" cm="1">
        <f t="array" ref="I140">_xlfn.IFS(I$5=('DR_Contracted Energy'!I$130+'Individual RPSn'!I$130),0,I$5&lt;('DR_Contracted Energy'!I$130+'Individual RPSn'!I$130),0,I$5&gt;('DR_Contracted Energy'!I$130+'Individual RPSn'!I$130),(I$5-'DR_Contracted Energy'!I$130-'Individual RPSn'!I$130))</f>
        <v>#DIV/0!</v>
      </c>
      <c r="J140" s="16" t="e" cm="1">
        <f t="array" ref="J140">_xlfn.IFS(J$5=('DR_Contracted Energy'!J$130+'Individual RPSn'!J$130),0,J$5&lt;('DR_Contracted Energy'!J$130+'Individual RPSn'!J$130),0,J$5&gt;('DR_Contracted Energy'!J$130+'Individual RPSn'!J$130),(J$5-'DR_Contracted Energy'!J$130-'Individual RPSn'!J$130))</f>
        <v>#DIV/0!</v>
      </c>
      <c r="K140" s="16" t="e" cm="1">
        <f t="array" ref="K140">_xlfn.IFS(K$5=('DR_Contracted Energy'!K$130+'Individual RPSn'!K$130),0,K$5&lt;('DR_Contracted Energy'!K$130+'Individual RPSn'!K$130),0,K$5&gt;('DR_Contracted Energy'!K$130+'Individual RPSn'!K$130),(K$5-'DR_Contracted Energy'!K$130-'Individual RPSn'!K$130))</f>
        <v>#DIV/0!</v>
      </c>
      <c r="L140" s="16" t="e" cm="1">
        <f t="array" ref="L140">_xlfn.IFS(L$5=('DR_Contracted Energy'!L$130+'Individual RPSn'!L$130),0,L$5&lt;('DR_Contracted Energy'!L$130+'Individual RPSn'!L$130),0,L$5&gt;('DR_Contracted Energy'!L$130+'Individual RPSn'!L$130),(L$5-'DR_Contracted Energy'!L$130-'Individual RPSn'!L$130))</f>
        <v>#DIV/0!</v>
      </c>
      <c r="M140" s="16" t="e" cm="1">
        <f t="array" ref="M140">_xlfn.IFS(M$5=('DR_Contracted Energy'!M$130+'Individual RPSn'!M$130),0,M$5&lt;('DR_Contracted Energy'!M$130+'Individual RPSn'!M$130),0,M$5&gt;('DR_Contracted Energy'!M$130+'Individual RPSn'!M$130),(M$5-'DR_Contracted Energy'!M$130-'Individual RPSn'!M$130))</f>
        <v>#DIV/0!</v>
      </c>
      <c r="N140" s="16" t="e" cm="1">
        <f t="array" ref="N140">_xlfn.IFS(N$5=('DR_Contracted Energy'!N$130+'Individual RPSn'!N$130),0,N$5&lt;('DR_Contracted Energy'!N$130+'Individual RPSn'!N$130),0,N$5&gt;('DR_Contracted Energy'!N$130+'Individual RPSn'!N$130),(N$5-'DR_Contracted Energy'!N$130-'Individual RPSn'!N$130))</f>
        <v>#DIV/0!</v>
      </c>
      <c r="O140" s="16" t="e" cm="1">
        <f t="array" ref="O140">_xlfn.IFS(O$5=('DR_Contracted Energy'!O$130+'Individual RPSn'!O$130),0,O$5&lt;('DR_Contracted Energy'!O$130+'Individual RPSn'!O$130),0,O$5&gt;('DR_Contracted Energy'!O$130+'Individual RPSn'!O$130),(O$5-'DR_Contracted Energy'!O$130-'Individual RPSn'!O$130))</f>
        <v>#DIV/0!</v>
      </c>
      <c r="P140" s="16" t="e" cm="1">
        <f t="array" ref="P140">_xlfn.IFS(P$5=('DR_Contracted Energy'!P$130+'Individual RPSn'!P$130),0,P$5&lt;('DR_Contracted Energy'!P$130+'Individual RPSn'!P$130),0,P$5&gt;('DR_Contracted Energy'!P$130+'Individual RPSn'!P$130),(P$5-'DR_Contracted Energy'!P$130-'Individual RPSn'!P$130))</f>
        <v>#DIV/0!</v>
      </c>
      <c r="Q140" s="16" t="e" cm="1">
        <f t="array" ref="Q140">_xlfn.IFS(Q$5=('DR_Contracted Energy'!Q$130+'Individual RPSn'!Q$130),0,Q$5&lt;('DR_Contracted Energy'!Q$130+'Individual RPSn'!Q$130),0,Q$5&gt;('DR_Contracted Energy'!Q$130+'Individual RPSn'!Q$130),(Q$5-'DR_Contracted Energy'!Q$130-'Individual RPSn'!Q$130))</f>
        <v>#DIV/0!</v>
      </c>
      <c r="R140" s="16" t="e" cm="1">
        <f t="array" ref="R140">_xlfn.IFS(R$5=('DR_Contracted Energy'!R$130+'Individual RPSn'!R$130),0,R$5&lt;('DR_Contracted Energy'!R$130+'Individual RPSn'!R$130),0,R$5&gt;('DR_Contracted Energy'!R$130+'Individual RPSn'!R$130),(R$5-'DR_Contracted Energy'!R$130-'Individual RPSn'!R$130))</f>
        <v>#DIV/0!</v>
      </c>
      <c r="S140" s="16" t="e" cm="1">
        <f t="array" ref="S140">_xlfn.IFS(S$5=('DR_Contracted Energy'!S$130+'Individual RPSn'!S$130),0,S$5&lt;('DR_Contracted Energy'!S$130+'Individual RPSn'!S$130),0,S$5&gt;('DR_Contracted Energy'!S$130+'Individual RPSn'!S$130),(S$5-'DR_Contracted Energy'!S$130-'Individual RPSn'!S$130))</f>
        <v>#DIV/0!</v>
      </c>
      <c r="T140" s="16" t="e" cm="1">
        <f t="array" ref="T140">_xlfn.IFS(T$5=('DR_Contracted Energy'!T$130+'Individual RPSn'!T$130),0,T$5&lt;('DR_Contracted Energy'!T$130+'Individual RPSn'!T$130),0,T$5&gt;('DR_Contracted Energy'!T$130+'Individual RPSn'!T$130),(T$5-'DR_Contracted Energy'!T$130-'Individual RPSn'!T$130))</f>
        <v>#DIV/0!</v>
      </c>
      <c r="U140" s="16" t="e" cm="1">
        <f t="array" ref="U140">_xlfn.IFS(U$5=('DR_Contracted Energy'!U$130+'Individual RPSn'!U$130),0,U$5&lt;('DR_Contracted Energy'!U$130+'Individual RPSn'!U$130),0,U$5&gt;('DR_Contracted Energy'!U$130+'Individual RPSn'!U$130),(U$5-'DR_Contracted Energy'!U$130-'Individual RPSn'!U$130))</f>
        <v>#DIV/0!</v>
      </c>
      <c r="V140" s="16" t="e" cm="1">
        <f t="array" ref="V140">_xlfn.IFS(V$5=('DR_Contracted Energy'!V$130+'Individual RPSn'!V$130),0,V$5&lt;('DR_Contracted Energy'!V$130+'Individual RPSn'!V$130),0,V$5&gt;('DR_Contracted Energy'!V$130+'Individual RPSn'!V$130),(V$5-'DR_Contracted Energy'!V$130-'Individual RPSn'!V$130))</f>
        <v>#DIV/0!</v>
      </c>
      <c r="W140" s="16" t="e" cm="1">
        <f t="array" ref="W140">_xlfn.IFS(W$5=('DR_Contracted Energy'!W$130+'Individual RPSn'!W$130),0,W$5&lt;('DR_Contracted Energy'!W$130+'Individual RPSn'!W$130),0,W$5&gt;('DR_Contracted Energy'!W$130+'Individual RPSn'!W$130),(W$5-'DR_Contracted Energy'!W$130-'Individual RPSn'!W$130))</f>
        <v>#DIV/0!</v>
      </c>
      <c r="X140" s="16" t="e" cm="1">
        <f t="array" ref="X140">_xlfn.IFS(X$5=('DR_Contracted Energy'!X$130+'Individual RPSn'!X$130),0,X$5&lt;('DR_Contracted Energy'!X$130+'Individual RPSn'!X$130),0,X$5&gt;('DR_Contracted Energy'!X$130+'Individual RPSn'!X$130),(X$5-'DR_Contracted Energy'!X$130-'Individual RPSn'!X$130))</f>
        <v>#DIV/0!</v>
      </c>
      <c r="Y140" s="16" t="e" cm="1">
        <f t="array" ref="Y140">_xlfn.IFS(Y$5=('DR_Contracted Energy'!Y$130+'Individual RPSn'!Y$130),0,Y$5&lt;('DR_Contracted Energy'!Y$130+'Individual RPSn'!Y$130),0,Y$5&gt;('DR_Contracted Energy'!Y$130+'Individual RPSn'!Y$130),(Y$5-'DR_Contracted Energy'!Y$130-'Individual RPSn'!Y$130))</f>
        <v>#DIV/0!</v>
      </c>
      <c r="Z140" s="16" t="e" cm="1">
        <f t="array" ref="Z140">_xlfn.IFS(Z$5=('DR_Contracted Energy'!Z$130+'Individual RPSn'!Z$130),0,Z$5&lt;('DR_Contracted Energy'!Z$130+'Individual RPSn'!Z$130),0,Z$5&gt;('DR_Contracted Energy'!Z$130+'Individual RPSn'!Z$130),(Z$5-'DR_Contracted Energy'!Z$130-'Individual RPSn'!Z$130))</f>
        <v>#DIV/0!</v>
      </c>
      <c r="AA140" s="16" t="e" cm="1">
        <f t="array" ref="AA140">_xlfn.IFS(AA$5=('DR_Contracted Energy'!AA$130+'Individual RPSn'!AA$130),0,AA$5&lt;('DR_Contracted Energy'!AA$130+'Individual RPSn'!AA$130),0,AA$5&gt;('DR_Contracted Energy'!AA$130+'Individual RPSn'!AA$130),(AA$5-'DR_Contracted Energy'!AA$130-'Individual RPSn'!AA$130))</f>
        <v>#DIV/0!</v>
      </c>
      <c r="AB140" s="16" t="e" cm="1">
        <f t="array" ref="AB140">_xlfn.IFS(AB$5=('DR_Contracted Energy'!AB$130+'Individual RPSn'!AB$130),0,AB$5&lt;('DR_Contracted Energy'!AB$130+'Individual RPSn'!AB$130),0,AB$5&gt;('DR_Contracted Energy'!AB$130+'Individual RPSn'!AB$130),(AB$5-'DR_Contracted Energy'!AB$130-'Individual RPSn'!AB$130))</f>
        <v>#DIV/0!</v>
      </c>
      <c r="AC140" s="186" t="e" cm="1">
        <f t="array" ref="AC140">_xlfn.IFS(AC$5=('DR_Contracted Energy'!AC$130+'Individual RPSn'!AC$130),0,AC$5&lt;('DR_Contracted Energy'!AC$130+'Individual RPSn'!AC$130),0,AC$5&gt;('DR_Contracted Energy'!AC$130+'Individual RPSn'!AC$130),(AC$5-'DR_Contracted Energy'!AC$130-'Individual RPSn'!AC$130))</f>
        <v>#DIV/0!</v>
      </c>
      <c r="AD140" s="395"/>
      <c r="AE140" s="16" t="b">
        <v>1</v>
      </c>
    </row>
    <row r="141" spans="2:31" ht="29.4" thickBot="1" x14ac:dyDescent="0.35">
      <c r="C141" s="173" t="s">
        <v>0</v>
      </c>
      <c r="D141" s="174" t="str">
        <f>'C. Details of Existing PSAs'!D67</f>
        <v>Distribution Utility 2 (DU2)</v>
      </c>
      <c r="E141" s="174">
        <f>'C. Details of Existing PSAs'!E67</f>
        <v>0</v>
      </c>
      <c r="F141" s="175" t="str">
        <f>D141</f>
        <v>Distribution Utility 2 (DU2)</v>
      </c>
      <c r="G141" s="176">
        <f>E141</f>
        <v>0</v>
      </c>
      <c r="H141" s="187" t="s">
        <v>143</v>
      </c>
      <c r="I141" s="177" t="e" cm="1">
        <f t="array" ref="I141">_xlfn.IFS(I$6=('DR_Contracted Energy'!I$131+'Individual RPSn'!I$131),0,I$6&lt;('DR_Contracted Energy'!I$131+'Individual RPSn'!I$131),0,I$6&gt;('DR_Contracted Energy'!I$131+'Individual RPSn'!I$131),(I$6-'DR_Contracted Energy'!I$131-'Individual RPSn'!I$131))</f>
        <v>#DIV/0!</v>
      </c>
      <c r="J141" s="177" t="e" cm="1">
        <f t="array" ref="J141">_xlfn.IFS(J$6=('DR_Contracted Energy'!J$131+'Individual RPSn'!J$131),0,J$6&lt;('DR_Contracted Energy'!J$131+'Individual RPSn'!J$131),0,J$6&gt;('DR_Contracted Energy'!J$131+'Individual RPSn'!J$131),(J$6-'DR_Contracted Energy'!J$131-'Individual RPSn'!J$131))</f>
        <v>#DIV/0!</v>
      </c>
      <c r="K141" s="177" t="e" cm="1">
        <f t="array" ref="K141">_xlfn.IFS(K$6=('DR_Contracted Energy'!K$131+'Individual RPSn'!K$131),0,K$6&lt;('DR_Contracted Energy'!K$131+'Individual RPSn'!K$131),0,K$6&gt;('DR_Contracted Energy'!K$131+'Individual RPSn'!K$131),(K$6-'DR_Contracted Energy'!K$131-'Individual RPSn'!K$131))</f>
        <v>#DIV/0!</v>
      </c>
      <c r="L141" s="177" t="e" cm="1">
        <f t="array" ref="L141">_xlfn.IFS(L$6=('DR_Contracted Energy'!L$131+'Individual RPSn'!L$131),0,L$6&lt;('DR_Contracted Energy'!L$131+'Individual RPSn'!L$131),0,L$6&gt;('DR_Contracted Energy'!L$131+'Individual RPSn'!L$131),(L$6-'DR_Contracted Energy'!L$131-'Individual RPSn'!L$131))</f>
        <v>#DIV/0!</v>
      </c>
      <c r="M141" s="177" t="e" cm="1">
        <f t="array" ref="M141">_xlfn.IFS(M$6=('DR_Contracted Energy'!M$131+'Individual RPSn'!M$131),0,M$6&lt;('DR_Contracted Energy'!M$131+'Individual RPSn'!M$131),0,M$6&gt;('DR_Contracted Energy'!M$131+'Individual RPSn'!M$131),(M$6-'DR_Contracted Energy'!M$131-'Individual RPSn'!M$131))</f>
        <v>#DIV/0!</v>
      </c>
      <c r="N141" s="177" t="e" cm="1">
        <f t="array" ref="N141">_xlfn.IFS(N$6=('DR_Contracted Energy'!N$131+'Individual RPSn'!N$131),0,N$6&lt;('DR_Contracted Energy'!N$131+'Individual RPSn'!N$131),0,N$6&gt;('DR_Contracted Energy'!N$131+'Individual RPSn'!N$131),(N$6-'DR_Contracted Energy'!N$131-'Individual RPSn'!N$131))</f>
        <v>#DIV/0!</v>
      </c>
      <c r="O141" s="177" t="e" cm="1">
        <f t="array" ref="O141">_xlfn.IFS(O$6=('DR_Contracted Energy'!O$131+'Individual RPSn'!O$131),0,O$6&lt;('DR_Contracted Energy'!O$131+'Individual RPSn'!O$131),0,O$6&gt;('DR_Contracted Energy'!O$131+'Individual RPSn'!O$131),(O$6-'DR_Contracted Energy'!O$131-'Individual RPSn'!O$131))</f>
        <v>#DIV/0!</v>
      </c>
      <c r="P141" s="177" t="e" cm="1">
        <f t="array" ref="P141">_xlfn.IFS(P$6=('DR_Contracted Energy'!P$131+'Individual RPSn'!P$131),0,P$6&lt;('DR_Contracted Energy'!P$131+'Individual RPSn'!P$131),0,P$6&gt;('DR_Contracted Energy'!P$131+'Individual RPSn'!P$131),(P$6-'DR_Contracted Energy'!P$131-'Individual RPSn'!P$131))</f>
        <v>#DIV/0!</v>
      </c>
      <c r="Q141" s="177" t="e" cm="1">
        <f t="array" ref="Q141">_xlfn.IFS(Q$6=('DR_Contracted Energy'!Q$131+'Individual RPSn'!Q$131),0,Q$6&lt;('DR_Contracted Energy'!Q$131+'Individual RPSn'!Q$131),0,Q$6&gt;('DR_Contracted Energy'!Q$131+'Individual RPSn'!Q$131),(Q$6-'DR_Contracted Energy'!Q$131-'Individual RPSn'!Q$131))</f>
        <v>#DIV/0!</v>
      </c>
      <c r="R141" s="177" t="e" cm="1">
        <f t="array" ref="R141">_xlfn.IFS(R$6=('DR_Contracted Energy'!R$131+'Individual RPSn'!R$131),0,R$6&lt;('DR_Contracted Energy'!R$131+'Individual RPSn'!R$131),0,R$6&gt;('DR_Contracted Energy'!R$131+'Individual RPSn'!R$131),(R$6-'DR_Contracted Energy'!R$131-'Individual RPSn'!R$131))</f>
        <v>#DIV/0!</v>
      </c>
      <c r="S141" s="177" t="e" cm="1">
        <f t="array" ref="S141">_xlfn.IFS(S$6=('DR_Contracted Energy'!S$131+'Individual RPSn'!S$131),0,S$6&lt;('DR_Contracted Energy'!S$131+'Individual RPSn'!S$131),0,S$6&gt;('DR_Contracted Energy'!S$131+'Individual RPSn'!S$131),(S$6-'DR_Contracted Energy'!S$131-'Individual RPSn'!S$131))</f>
        <v>#DIV/0!</v>
      </c>
      <c r="T141" s="177" t="e" cm="1">
        <f t="array" ref="T141">_xlfn.IFS(T$6=('DR_Contracted Energy'!T$131+'Individual RPSn'!T$131),0,T$6&lt;('DR_Contracted Energy'!T$131+'Individual RPSn'!T$131),0,T$6&gt;('DR_Contracted Energy'!T$131+'Individual RPSn'!T$131),(T$6-'DR_Contracted Energy'!T$131-'Individual RPSn'!T$131))</f>
        <v>#DIV/0!</v>
      </c>
      <c r="U141" s="177" t="e" cm="1">
        <f t="array" ref="U141">_xlfn.IFS(U$6=('DR_Contracted Energy'!U$131+'Individual RPSn'!U$131),0,U$6&lt;('DR_Contracted Energy'!U$131+'Individual RPSn'!U$131),0,U$6&gt;('DR_Contracted Energy'!U$131+'Individual RPSn'!U$131),(U$6-'DR_Contracted Energy'!U$131-'Individual RPSn'!U$131))</f>
        <v>#DIV/0!</v>
      </c>
      <c r="V141" s="177" t="e" cm="1">
        <f t="array" ref="V141">_xlfn.IFS(V$6=('DR_Contracted Energy'!V$131+'Individual RPSn'!V$131),0,V$6&lt;('DR_Contracted Energy'!V$131+'Individual RPSn'!V$131),0,V$6&gt;('DR_Contracted Energy'!V$131+'Individual RPSn'!V$131),(V$6-'DR_Contracted Energy'!V$131-'Individual RPSn'!V$131))</f>
        <v>#DIV/0!</v>
      </c>
      <c r="W141" s="177" t="e" cm="1">
        <f t="array" ref="W141">_xlfn.IFS(W$6=('DR_Contracted Energy'!W$131+'Individual RPSn'!W$131),0,W$6&lt;('DR_Contracted Energy'!W$131+'Individual RPSn'!W$131),0,W$6&gt;('DR_Contracted Energy'!W$131+'Individual RPSn'!W$131),(W$6-'DR_Contracted Energy'!W$131-'Individual RPSn'!W$131))</f>
        <v>#DIV/0!</v>
      </c>
      <c r="X141" s="177" t="e" cm="1">
        <f t="array" ref="X141">_xlfn.IFS(X$6=('DR_Contracted Energy'!X$131+'Individual RPSn'!X$131),0,X$6&lt;('DR_Contracted Energy'!X$131+'Individual RPSn'!X$131),0,X$6&gt;('DR_Contracted Energy'!X$131+'Individual RPSn'!X$131),(X$6-'DR_Contracted Energy'!X$131-'Individual RPSn'!X$131))</f>
        <v>#DIV/0!</v>
      </c>
      <c r="Y141" s="177" t="e" cm="1">
        <f t="array" ref="Y141">_xlfn.IFS(Y$6=('DR_Contracted Energy'!Y$131+'Individual RPSn'!Y$131),0,Y$6&lt;('DR_Contracted Energy'!Y$131+'Individual RPSn'!Y$131),0,Y$6&gt;('DR_Contracted Energy'!Y$131+'Individual RPSn'!Y$131),(Y$6-'DR_Contracted Energy'!Y$131-'Individual RPSn'!Y$131))</f>
        <v>#DIV/0!</v>
      </c>
      <c r="Z141" s="177" t="e" cm="1">
        <f t="array" ref="Z141">_xlfn.IFS(Z$6=('DR_Contracted Energy'!Z$131+'Individual RPSn'!Z$131),0,Z$6&lt;('DR_Contracted Energy'!Z$131+'Individual RPSn'!Z$131),0,Z$6&gt;('DR_Contracted Energy'!Z$131+'Individual RPSn'!Z$131),(Z$6-'DR_Contracted Energy'!Z$131-'Individual RPSn'!Z$131))</f>
        <v>#DIV/0!</v>
      </c>
      <c r="AA141" s="177" t="e" cm="1">
        <f t="array" ref="AA141">_xlfn.IFS(AA$6=('DR_Contracted Energy'!AA$131+'Individual RPSn'!AA$131),0,AA$6&lt;('DR_Contracted Energy'!AA$131+'Individual RPSn'!AA$131),0,AA$6&gt;('DR_Contracted Energy'!AA$131+'Individual RPSn'!AA$131),(AA$6-'DR_Contracted Energy'!AA$131-'Individual RPSn'!AA$131))</f>
        <v>#DIV/0!</v>
      </c>
      <c r="AB141" s="177" t="e" cm="1">
        <f t="array" ref="AB141">_xlfn.IFS(AB$6=('DR_Contracted Energy'!AB$131+'Individual RPSn'!AB$131),0,AB$6&lt;('DR_Contracted Energy'!AB$131+'Individual RPSn'!AB$131),0,AB$6&gt;('DR_Contracted Energy'!AB$131+'Individual RPSn'!AB$131),(AB$6-'DR_Contracted Energy'!AB$131-'Individual RPSn'!AB$131))</f>
        <v>#DIV/0!</v>
      </c>
      <c r="AC141" s="178" t="e" cm="1">
        <f t="array" ref="AC141">_xlfn.IFS(AC$6=('DR_Contracted Energy'!AC$131+'Individual RPSn'!AC$131),0,AC$6&lt;('DR_Contracted Energy'!AC$131+'Individual RPSn'!AC$131),0,AC$6&gt;('DR_Contracted Energy'!AC$131+'Individual RPSn'!AC$131),(AC$6-'DR_Contracted Energy'!AC$131-'Individual RPSn'!AC$131))</f>
        <v>#DIV/0!</v>
      </c>
      <c r="AD141" s="395"/>
      <c r="AE141" s="16" t="b">
        <v>1</v>
      </c>
    </row>
    <row r="142" spans="2:31" x14ac:dyDescent="0.3">
      <c r="G142" t="s">
        <v>146</v>
      </c>
      <c r="I142" s="16" cm="1">
        <f t="array" ref="I142">_xlfn.IFS(I$7=('DR_Contracted Energy'!I$132+'Individual RPSn'!I$132),0,I$7&lt;('DR_Contracted Energy'!I$132+'Individual RPSn'!I$132),0,I$7&gt;('DR_Contracted Energy'!I$132+'Individual RPSn'!I$132),(I$7-'DR_Contracted Energy'!I$132-'Individual RPSn'!I$132))</f>
        <v>0</v>
      </c>
      <c r="J142" s="16" cm="1">
        <f t="array" ref="J142">_xlfn.IFS(J$7=('DR_Contracted Energy'!J$132+'Individual RPSn'!J$132),0,J$7&lt;('DR_Contracted Energy'!J$132+'Individual RPSn'!J$132),0,J$7&gt;('DR_Contracted Energy'!J$132+'Individual RPSn'!J$132),(J$7-'DR_Contracted Energy'!J$132-'Individual RPSn'!J$132))</f>
        <v>0</v>
      </c>
      <c r="K142" s="16" cm="1">
        <f t="array" ref="K142">_xlfn.IFS(K$7=('DR_Contracted Energy'!K$132+'Individual RPSn'!K$132),0,K$7&lt;('DR_Contracted Energy'!K$132+'Individual RPSn'!K$132),0,K$7&gt;('DR_Contracted Energy'!K$132+'Individual RPSn'!K$132),(K$7-'DR_Contracted Energy'!K$132-'Individual RPSn'!K$132))</f>
        <v>0</v>
      </c>
      <c r="L142" s="16" cm="1">
        <f t="array" ref="L142">_xlfn.IFS(L$7=('DR_Contracted Energy'!L$132+'Individual RPSn'!L$132),0,L$7&lt;('DR_Contracted Energy'!L$132+'Individual RPSn'!L$132),0,L$7&gt;('DR_Contracted Energy'!L$132+'Individual RPSn'!L$132),(L$7-'DR_Contracted Energy'!L$132-'Individual RPSn'!L$132))</f>
        <v>0</v>
      </c>
      <c r="M142" s="16" cm="1">
        <f t="array" ref="M142">_xlfn.IFS(M$7=('DR_Contracted Energy'!M$132+'Individual RPSn'!M$132),0,M$7&lt;('DR_Contracted Energy'!M$132+'Individual RPSn'!M$132),0,M$7&gt;('DR_Contracted Energy'!M$132+'Individual RPSn'!M$132),(M$7-'DR_Contracted Energy'!M$132-'Individual RPSn'!M$132))</f>
        <v>0</v>
      </c>
      <c r="N142" s="16" cm="1">
        <f t="array" ref="N142">_xlfn.IFS(N$7=('DR_Contracted Energy'!N$132+'Individual RPSn'!N$132),0,N$7&lt;('DR_Contracted Energy'!N$132+'Individual RPSn'!N$132),0,N$7&gt;('DR_Contracted Energy'!N$132+'Individual RPSn'!N$132),(N$7-'DR_Contracted Energy'!N$132-'Individual RPSn'!N$132))</f>
        <v>0</v>
      </c>
      <c r="O142" s="16" cm="1">
        <f t="array" ref="O142">_xlfn.IFS(O$7=('DR_Contracted Energy'!O$132+'Individual RPSn'!O$132),0,O$7&lt;('DR_Contracted Energy'!O$132+'Individual RPSn'!O$132),0,O$7&gt;('DR_Contracted Energy'!O$132+'Individual RPSn'!O$132),(O$7-'DR_Contracted Energy'!O$132-'Individual RPSn'!O$132))</f>
        <v>0</v>
      </c>
      <c r="P142" s="16" cm="1">
        <f t="array" ref="P142">_xlfn.IFS(P$7=('DR_Contracted Energy'!P$132+'Individual RPSn'!P$132),0,P$7&lt;('DR_Contracted Energy'!P$132+'Individual RPSn'!P$132),0,P$7&gt;('DR_Contracted Energy'!P$132+'Individual RPSn'!P$132),(P$7-'DR_Contracted Energy'!P$132-'Individual RPSn'!P$132))</f>
        <v>0</v>
      </c>
      <c r="Q142" s="16" cm="1">
        <f t="array" ref="Q142">_xlfn.IFS(Q$7=('DR_Contracted Energy'!Q$132+'Individual RPSn'!Q$132),0,Q$7&lt;('DR_Contracted Energy'!Q$132+'Individual RPSn'!Q$132),0,Q$7&gt;('DR_Contracted Energy'!Q$132+'Individual RPSn'!Q$132),(Q$7-'DR_Contracted Energy'!Q$132-'Individual RPSn'!Q$132))</f>
        <v>0</v>
      </c>
      <c r="R142" s="16" cm="1">
        <f t="array" ref="R142">_xlfn.IFS(R$7=('DR_Contracted Energy'!R$132+'Individual RPSn'!R$132),0,R$7&lt;('DR_Contracted Energy'!R$132+'Individual RPSn'!R$132),0,R$7&gt;('DR_Contracted Energy'!R$132+'Individual RPSn'!R$132),(R$7-'DR_Contracted Energy'!R$132-'Individual RPSn'!R$132))</f>
        <v>0</v>
      </c>
      <c r="S142" s="16" cm="1">
        <f t="array" ref="S142">_xlfn.IFS(S$7=('DR_Contracted Energy'!S$132+'Individual RPSn'!S$132),0,S$7&lt;('DR_Contracted Energy'!S$132+'Individual RPSn'!S$132),0,S$7&gt;('DR_Contracted Energy'!S$132+'Individual RPSn'!S$132),(S$7-'DR_Contracted Energy'!S$132-'Individual RPSn'!S$132))</f>
        <v>0</v>
      </c>
      <c r="T142" s="16" cm="1">
        <f t="array" ref="T142">_xlfn.IFS(T$7=('DR_Contracted Energy'!T$132+'Individual RPSn'!T$132),0,T$7&lt;('DR_Contracted Energy'!T$132+'Individual RPSn'!T$132),0,T$7&gt;('DR_Contracted Energy'!T$132+'Individual RPSn'!T$132),(T$7-'DR_Contracted Energy'!T$132-'Individual RPSn'!T$132))</f>
        <v>0</v>
      </c>
      <c r="U142" s="16" cm="1">
        <f t="array" ref="U142">_xlfn.IFS(U$7=('DR_Contracted Energy'!U$132+'Individual RPSn'!U$132),0,U$7&lt;('DR_Contracted Energy'!U$132+'Individual RPSn'!U$132),0,U$7&gt;('DR_Contracted Energy'!U$132+'Individual RPSn'!U$132),(U$7-'DR_Contracted Energy'!U$132-'Individual RPSn'!U$132))</f>
        <v>0</v>
      </c>
      <c r="V142" s="16" cm="1">
        <f t="array" ref="V142">_xlfn.IFS(V$7=('DR_Contracted Energy'!V$132+'Individual RPSn'!V$132),0,V$7&lt;('DR_Contracted Energy'!V$132+'Individual RPSn'!V$132),0,V$7&gt;('DR_Contracted Energy'!V$132+'Individual RPSn'!V$132),(V$7-'DR_Contracted Energy'!V$132-'Individual RPSn'!V$132))</f>
        <v>0</v>
      </c>
      <c r="W142" s="16" cm="1">
        <f t="array" ref="W142">_xlfn.IFS(W$7=('DR_Contracted Energy'!W$132+'Individual RPSn'!W$132),0,W$7&lt;('DR_Contracted Energy'!W$132+'Individual RPSn'!W$132),0,W$7&gt;('DR_Contracted Energy'!W$132+'Individual RPSn'!W$132),(W$7-'DR_Contracted Energy'!W$132-'Individual RPSn'!W$132))</f>
        <v>0</v>
      </c>
      <c r="X142" s="16" cm="1">
        <f t="array" ref="X142">_xlfn.IFS(X$7=('DR_Contracted Energy'!X$132+'Individual RPSn'!X$132),0,X$7&lt;('DR_Contracted Energy'!X$132+'Individual RPSn'!X$132),0,X$7&gt;('DR_Contracted Energy'!X$132+'Individual RPSn'!X$132),(X$7-'DR_Contracted Energy'!X$132-'Individual RPSn'!X$132))</f>
        <v>0</v>
      </c>
      <c r="Y142" s="16" cm="1">
        <f t="array" ref="Y142">_xlfn.IFS(Y$7=('DR_Contracted Energy'!Y$132+'Individual RPSn'!Y$132),0,Y$7&lt;('DR_Contracted Energy'!Y$132+'Individual RPSn'!Y$132),0,Y$7&gt;('DR_Contracted Energy'!Y$132+'Individual RPSn'!Y$132),(Y$7-'DR_Contracted Energy'!Y$132-'Individual RPSn'!Y$132))</f>
        <v>0</v>
      </c>
      <c r="Z142" s="16" cm="1">
        <f t="array" ref="Z142">_xlfn.IFS(Z$7=('DR_Contracted Energy'!Z$132+'Individual RPSn'!Z$132),0,Z$7&lt;('DR_Contracted Energy'!Z$132+'Individual RPSn'!Z$132),0,Z$7&gt;('DR_Contracted Energy'!Z$132+'Individual RPSn'!Z$132),(Z$7-'DR_Contracted Energy'!Z$132-'Individual RPSn'!Z$132))</f>
        <v>0</v>
      </c>
      <c r="AA142" s="16" cm="1">
        <f t="array" ref="AA142">_xlfn.IFS(AA$7=('DR_Contracted Energy'!AA$132+'Individual RPSn'!AA$132),0,AA$7&lt;('DR_Contracted Energy'!AA$132+'Individual RPSn'!AA$132),0,AA$7&gt;('DR_Contracted Energy'!AA$132+'Individual RPSn'!AA$132),(AA$7-'DR_Contracted Energy'!AA$132-'Individual RPSn'!AA$132))</f>
        <v>0</v>
      </c>
      <c r="AB142" s="16" cm="1">
        <f t="array" ref="AB142">_xlfn.IFS(AB$7=('DR_Contracted Energy'!AB$132+'Individual RPSn'!AB$132),0,AB$7&lt;('DR_Contracted Energy'!AB$132+'Individual RPSn'!AB$132),0,AB$7&gt;('DR_Contracted Energy'!AB$132+'Individual RPSn'!AB$132),(AB$7-'DR_Contracted Energy'!AB$132-'Individual RPSn'!AB$132))</f>
        <v>0</v>
      </c>
      <c r="AC142" s="16" cm="1">
        <f t="array" ref="AC142">_xlfn.IFS(AC$7=('DR_Contracted Energy'!AC$132+'Individual RPSn'!AC$132),0,AC$7&lt;('DR_Contracted Energy'!AC$132+'Individual RPSn'!AC$132),0,AC$7&gt;('DR_Contracted Energy'!AC$132+'Individual RPSn'!AC$132),(AC$7-'DR_Contracted Energy'!AC$132-'Individual RPSn'!AC$132))</f>
        <v>0</v>
      </c>
    </row>
    <row r="143" spans="2:31" x14ac:dyDescent="0.3">
      <c r="G143" t="s">
        <v>155</v>
      </c>
      <c r="I143" s="166" t="e">
        <f>I142-I140-I141</f>
        <v>#DIV/0!</v>
      </c>
      <c r="J143" s="166" t="e">
        <f t="shared" ref="J143:AC143" si="65">J142-J140-J141</f>
        <v>#DIV/0!</v>
      </c>
      <c r="K143" s="166" t="e">
        <f t="shared" si="65"/>
        <v>#DIV/0!</v>
      </c>
      <c r="L143" s="166" t="e">
        <f t="shared" si="65"/>
        <v>#DIV/0!</v>
      </c>
      <c r="M143" s="166" t="e">
        <f t="shared" si="65"/>
        <v>#DIV/0!</v>
      </c>
      <c r="N143" s="166" t="e">
        <f t="shared" si="65"/>
        <v>#DIV/0!</v>
      </c>
      <c r="O143" s="166" t="e">
        <f t="shared" si="65"/>
        <v>#DIV/0!</v>
      </c>
      <c r="P143" s="166" t="e">
        <f t="shared" si="65"/>
        <v>#DIV/0!</v>
      </c>
      <c r="Q143" s="166" t="e">
        <f t="shared" si="65"/>
        <v>#DIV/0!</v>
      </c>
      <c r="R143" s="166" t="e">
        <f t="shared" si="65"/>
        <v>#DIV/0!</v>
      </c>
      <c r="S143" s="166" t="e">
        <f t="shared" si="65"/>
        <v>#DIV/0!</v>
      </c>
      <c r="T143" s="166" t="e">
        <f t="shared" si="65"/>
        <v>#DIV/0!</v>
      </c>
      <c r="U143" s="166" t="e">
        <f t="shared" si="65"/>
        <v>#DIV/0!</v>
      </c>
      <c r="V143" s="166" t="e">
        <f t="shared" si="65"/>
        <v>#DIV/0!</v>
      </c>
      <c r="W143" s="166" t="e">
        <f t="shared" si="65"/>
        <v>#DIV/0!</v>
      </c>
      <c r="X143" s="166" t="e">
        <f t="shared" si="65"/>
        <v>#DIV/0!</v>
      </c>
      <c r="Y143" s="166" t="e">
        <f t="shared" si="65"/>
        <v>#DIV/0!</v>
      </c>
      <c r="Z143" s="166" t="e">
        <f t="shared" si="65"/>
        <v>#DIV/0!</v>
      </c>
      <c r="AA143" s="166" t="e">
        <f t="shared" si="65"/>
        <v>#DIV/0!</v>
      </c>
      <c r="AB143" s="166" t="e">
        <f t="shared" si="65"/>
        <v>#DIV/0!</v>
      </c>
      <c r="AC143" s="166" t="e">
        <f t="shared" si="65"/>
        <v>#DIV/0!</v>
      </c>
      <c r="AD143" s="166"/>
    </row>
    <row r="144" spans="2:31" x14ac:dyDescent="0.3">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row>
    <row r="145" spans="2:30" x14ac:dyDescent="0.3">
      <c r="I145"/>
      <c r="J145" s="166"/>
      <c r="K145" s="166"/>
      <c r="L145" s="166"/>
      <c r="M145" s="166"/>
      <c r="N145" s="166"/>
      <c r="O145" s="166"/>
      <c r="P145" s="166"/>
      <c r="Q145" s="166"/>
      <c r="R145" s="166"/>
      <c r="S145" s="166"/>
      <c r="T145" s="166"/>
      <c r="U145" s="166"/>
      <c r="V145" s="166"/>
      <c r="W145" s="166"/>
      <c r="X145" s="166"/>
      <c r="Y145" s="166"/>
      <c r="Z145" s="166"/>
      <c r="AA145" s="166"/>
      <c r="AB145" s="166"/>
      <c r="AC145" s="166"/>
      <c r="AD145" s="166"/>
    </row>
    <row r="146" spans="2:30" x14ac:dyDescent="0.3">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row>
    <row r="147" spans="2:30" s="16" customFormat="1" x14ac:dyDescent="0.3">
      <c r="B147"/>
      <c r="C147" s="7"/>
      <c r="D147" s="7"/>
      <c r="E147" s="7"/>
      <c r="F147" s="108"/>
      <c r="G147"/>
      <c r="I147" s="98"/>
      <c r="J147" s="166"/>
      <c r="K147" s="166"/>
      <c r="L147" s="166"/>
      <c r="M147" s="166"/>
      <c r="N147" s="166"/>
      <c r="O147" s="166"/>
      <c r="P147" s="166"/>
      <c r="Q147" s="166"/>
      <c r="R147" s="166"/>
      <c r="S147" s="166"/>
      <c r="T147" s="166"/>
      <c r="U147" s="166"/>
      <c r="V147" s="166"/>
      <c r="W147" s="166"/>
      <c r="X147" s="166"/>
      <c r="Y147" s="166"/>
      <c r="Z147" s="166"/>
      <c r="AA147" s="166"/>
      <c r="AB147" s="166"/>
      <c r="AC147" s="166"/>
      <c r="AD147" s="166"/>
    </row>
    <row r="148" spans="2:30" s="16" customFormat="1" x14ac:dyDescent="0.3">
      <c r="B148"/>
      <c r="C148" s="7"/>
      <c r="D148" s="7"/>
      <c r="E148" s="7"/>
      <c r="F148" s="108"/>
      <c r="G148"/>
      <c r="I148"/>
      <c r="J148" s="166"/>
      <c r="K148" s="166"/>
      <c r="L148" s="166"/>
      <c r="M148" s="166"/>
      <c r="N148" s="166"/>
      <c r="O148" s="166"/>
      <c r="P148" s="166"/>
      <c r="Q148" s="166"/>
      <c r="R148" s="166"/>
      <c r="S148" s="166"/>
      <c r="T148" s="166"/>
      <c r="U148" s="166"/>
      <c r="V148" s="166"/>
      <c r="W148" s="166"/>
      <c r="X148" s="166"/>
      <c r="Y148" s="166"/>
      <c r="Z148" s="166"/>
      <c r="AA148" s="166"/>
      <c r="AB148" s="166"/>
      <c r="AC148" s="166"/>
      <c r="AD148" s="166"/>
    </row>
    <row r="149" spans="2:30" s="16" customFormat="1" x14ac:dyDescent="0.3">
      <c r="B149"/>
      <c r="C149" s="7"/>
      <c r="D149" s="7"/>
      <c r="E149" s="7"/>
      <c r="F149" s="108"/>
      <c r="G149"/>
      <c r="I149" s="166"/>
      <c r="K149" s="166"/>
      <c r="L149" s="166"/>
      <c r="M149" s="166"/>
      <c r="N149" s="166"/>
      <c r="O149" s="166"/>
      <c r="P149" s="166"/>
      <c r="Q149" s="166"/>
      <c r="R149" s="166"/>
      <c r="S149" s="166"/>
      <c r="T149" s="166"/>
      <c r="U149" s="166"/>
      <c r="V149" s="166"/>
      <c r="W149" s="166"/>
      <c r="X149" s="166"/>
      <c r="Y149" s="166"/>
      <c r="Z149" s="166"/>
      <c r="AA149" s="166"/>
      <c r="AB149" s="166"/>
      <c r="AC149" s="166"/>
      <c r="AD149" s="166"/>
    </row>
    <row r="150" spans="2:30" s="16" customFormat="1" x14ac:dyDescent="0.3">
      <c r="B150"/>
      <c r="C150" s="7"/>
      <c r="D150" s="7"/>
      <c r="E150" s="7"/>
      <c r="F150" s="108"/>
      <c r="G150"/>
      <c r="I150" s="166"/>
      <c r="K150" s="166"/>
      <c r="L150" s="166"/>
      <c r="M150" s="166"/>
      <c r="N150" s="166"/>
      <c r="O150" s="166"/>
      <c r="P150" s="166"/>
      <c r="Q150" s="166"/>
      <c r="R150" s="166"/>
      <c r="S150" s="166"/>
      <c r="T150" s="166"/>
      <c r="U150" s="166"/>
      <c r="V150" s="166"/>
      <c r="W150" s="166"/>
      <c r="X150" s="166"/>
      <c r="Y150" s="166"/>
      <c r="Z150" s="166"/>
      <c r="AA150" s="166"/>
      <c r="AB150" s="166"/>
      <c r="AC150" s="166"/>
      <c r="AD150" s="166"/>
    </row>
    <row r="151" spans="2:30" s="16" customFormat="1" x14ac:dyDescent="0.3">
      <c r="B151"/>
      <c r="C151" s="7"/>
      <c r="D151" s="7"/>
      <c r="E151" s="7"/>
      <c r="F151" s="108"/>
      <c r="G151"/>
      <c r="I151" s="166"/>
      <c r="K151" s="166"/>
      <c r="L151" s="166"/>
      <c r="M151" s="166"/>
      <c r="N151" s="166"/>
      <c r="O151" s="166"/>
      <c r="P151" s="166"/>
      <c r="Q151" s="166"/>
      <c r="R151" s="166"/>
      <c r="S151" s="166"/>
      <c r="T151" s="166"/>
      <c r="U151" s="166"/>
      <c r="V151" s="166"/>
      <c r="W151" s="166"/>
      <c r="X151" s="166"/>
      <c r="Y151" s="166"/>
      <c r="Z151" s="166"/>
      <c r="AA151" s="166"/>
      <c r="AB151" s="166"/>
      <c r="AC151" s="166"/>
      <c r="AD151" s="166"/>
    </row>
    <row r="152" spans="2:30" s="16" customFormat="1" x14ac:dyDescent="0.3">
      <c r="B152"/>
      <c r="C152" s="7"/>
      <c r="D152" s="7"/>
      <c r="E152" s="7"/>
      <c r="F152" s="108"/>
      <c r="G152"/>
      <c r="I152" s="166"/>
      <c r="K152" s="166"/>
      <c r="L152" s="166"/>
      <c r="M152" s="166"/>
      <c r="N152" s="166"/>
      <c r="O152" s="166"/>
      <c r="P152" s="166"/>
      <c r="Q152" s="166"/>
      <c r="R152" s="166"/>
      <c r="S152" s="166"/>
      <c r="T152" s="166"/>
      <c r="U152" s="166"/>
      <c r="V152" s="166"/>
      <c r="W152" s="166"/>
      <c r="X152" s="166"/>
      <c r="Y152" s="166"/>
      <c r="Z152" s="166"/>
      <c r="AA152" s="166"/>
      <c r="AB152" s="166"/>
      <c r="AC152" s="166"/>
      <c r="AD152" s="166"/>
    </row>
    <row r="153" spans="2:30" s="16" customFormat="1" x14ac:dyDescent="0.3">
      <c r="B153"/>
      <c r="C153" s="7"/>
      <c r="D153" s="7"/>
      <c r="E153" s="7"/>
      <c r="F153" s="108"/>
      <c r="G153"/>
      <c r="I153" s="166"/>
      <c r="K153" s="166"/>
      <c r="L153" s="166"/>
      <c r="M153" s="166"/>
      <c r="N153" s="166"/>
      <c r="O153" s="166"/>
      <c r="P153" s="166"/>
      <c r="Q153" s="166"/>
      <c r="R153" s="166"/>
      <c r="S153" s="166"/>
      <c r="T153" s="166"/>
      <c r="U153" s="166"/>
      <c r="V153" s="166"/>
      <c r="W153" s="166"/>
      <c r="X153" s="166"/>
      <c r="Y153" s="166"/>
      <c r="Z153" s="166"/>
      <c r="AA153" s="166"/>
      <c r="AB153" s="166"/>
      <c r="AC153" s="166"/>
      <c r="AD153" s="166"/>
    </row>
    <row r="154" spans="2:30" s="16" customFormat="1" x14ac:dyDescent="0.3">
      <c r="B154"/>
      <c r="C154" s="7"/>
      <c r="D154" s="7"/>
      <c r="E154" s="7"/>
      <c r="F154" s="108"/>
      <c r="G154" s="151"/>
      <c r="I154" s="166"/>
      <c r="K154" s="166"/>
      <c r="L154" s="166"/>
      <c r="M154" s="166"/>
      <c r="N154" s="166"/>
      <c r="O154" s="166"/>
      <c r="P154" s="166"/>
      <c r="Q154" s="166"/>
      <c r="R154" s="166"/>
      <c r="S154" s="166"/>
      <c r="T154" s="166"/>
      <c r="U154" s="166"/>
      <c r="V154" s="166"/>
      <c r="W154" s="166"/>
      <c r="X154" s="166"/>
      <c r="Y154" s="166"/>
      <c r="Z154" s="166"/>
      <c r="AA154" s="166"/>
      <c r="AB154" s="166"/>
      <c r="AC154" s="166"/>
      <c r="AD154" s="166"/>
    </row>
    <row r="155" spans="2:30" s="16" customFormat="1" x14ac:dyDescent="0.3">
      <c r="B155"/>
      <c r="C155" s="7"/>
      <c r="D155" s="7"/>
      <c r="E155" s="7"/>
      <c r="F155" s="108"/>
      <c r="G155" s="151"/>
      <c r="I155" s="166"/>
      <c r="K155" s="166"/>
      <c r="L155" s="166"/>
      <c r="M155" s="166"/>
      <c r="N155" s="166"/>
      <c r="O155" s="166"/>
      <c r="P155" s="166"/>
      <c r="Q155" s="166"/>
      <c r="R155" s="166"/>
      <c r="S155" s="166"/>
      <c r="T155" s="166"/>
      <c r="U155" s="166"/>
      <c r="V155" s="166"/>
      <c r="W155" s="166"/>
      <c r="X155" s="166"/>
      <c r="Y155" s="166"/>
      <c r="Z155" s="166"/>
      <c r="AA155" s="166"/>
      <c r="AB155" s="166"/>
      <c r="AC155" s="166"/>
      <c r="AD155" s="166"/>
    </row>
    <row r="156" spans="2:30" s="16" customFormat="1" x14ac:dyDescent="0.3">
      <c r="B156"/>
      <c r="C156" s="7"/>
      <c r="D156" s="7"/>
      <c r="E156" s="7"/>
      <c r="F156" s="108"/>
      <c r="G156" s="151"/>
      <c r="I156" s="166"/>
      <c r="K156" s="166"/>
      <c r="L156" s="166"/>
      <c r="M156" s="166"/>
      <c r="N156" s="166"/>
      <c r="O156" s="166"/>
      <c r="P156" s="166"/>
      <c r="Q156" s="166"/>
      <c r="R156" s="166"/>
      <c r="S156" s="166"/>
      <c r="T156" s="166"/>
      <c r="U156" s="166"/>
      <c r="V156" s="166"/>
      <c r="W156" s="166"/>
      <c r="X156" s="166"/>
      <c r="Y156" s="166"/>
      <c r="Z156" s="166"/>
      <c r="AA156" s="166"/>
      <c r="AB156" s="166"/>
      <c r="AC156" s="166"/>
      <c r="AD156" s="166"/>
    </row>
    <row r="157" spans="2:30" s="16" customFormat="1" x14ac:dyDescent="0.3">
      <c r="B157"/>
      <c r="C157" s="7"/>
      <c r="D157" s="7"/>
      <c r="E157" s="7"/>
      <c r="F157" s="108"/>
      <c r="G157"/>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row>
    <row r="158" spans="2:30" s="16" customFormat="1" x14ac:dyDescent="0.3">
      <c r="B158"/>
      <c r="C158" s="7"/>
      <c r="D158" s="7"/>
      <c r="E158" s="7"/>
      <c r="F158" s="108"/>
      <c r="G158"/>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row>
    <row r="159" spans="2:30" s="16" customFormat="1" x14ac:dyDescent="0.3">
      <c r="B159"/>
      <c r="C159" s="7"/>
      <c r="D159" s="7"/>
      <c r="E159" s="7"/>
      <c r="F159" s="108"/>
      <c r="G159"/>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row>
    <row r="160" spans="2:30" s="16" customFormat="1" x14ac:dyDescent="0.3">
      <c r="B160"/>
      <c r="C160" s="7"/>
      <c r="D160" s="7"/>
      <c r="E160" s="7"/>
      <c r="F160" s="108"/>
      <c r="G160"/>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row>
    <row r="161" spans="2:30" s="16" customFormat="1" x14ac:dyDescent="0.3">
      <c r="B161"/>
      <c r="C161" s="7"/>
      <c r="D161" s="7"/>
      <c r="E161" s="7"/>
      <c r="F161" s="108"/>
      <c r="G161"/>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row>
    <row r="162" spans="2:30" s="16" customFormat="1" x14ac:dyDescent="0.3">
      <c r="B162"/>
      <c r="C162" s="7"/>
      <c r="D162" s="7"/>
      <c r="E162" s="7"/>
      <c r="F162" s="108"/>
      <c r="G162"/>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row>
    <row r="163" spans="2:30" s="16" customFormat="1" x14ac:dyDescent="0.3">
      <c r="B163"/>
      <c r="C163" s="7"/>
      <c r="D163" s="7"/>
      <c r="E163" s="7"/>
      <c r="F163" s="108"/>
      <c r="G163"/>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row>
    <row r="164" spans="2:30" s="16" customFormat="1" x14ac:dyDescent="0.3">
      <c r="B164"/>
      <c r="C164" s="7"/>
      <c r="D164" s="7"/>
      <c r="E164" s="7"/>
      <c r="F164" s="108"/>
      <c r="G164"/>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row>
    <row r="165" spans="2:30" s="16" customFormat="1" x14ac:dyDescent="0.3">
      <c r="B165"/>
      <c r="C165" s="7"/>
      <c r="D165" s="7"/>
      <c r="E165" s="7"/>
      <c r="F165" s="108"/>
      <c r="G165"/>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row>
    <row r="166" spans="2:30" s="16" customFormat="1" x14ac:dyDescent="0.3">
      <c r="B166"/>
      <c r="C166" s="7"/>
      <c r="D166" s="7"/>
      <c r="E166" s="7"/>
      <c r="F166" s="108"/>
      <c r="G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row>
    <row r="167" spans="2:30" s="16" customFormat="1" x14ac:dyDescent="0.3">
      <c r="B167"/>
      <c r="C167" s="7"/>
      <c r="D167" s="7"/>
      <c r="E167" s="7"/>
      <c r="F167" s="108"/>
      <c r="G167"/>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row>
    <row r="168" spans="2:30" s="16" customFormat="1" x14ac:dyDescent="0.3">
      <c r="B168"/>
      <c r="C168" s="7"/>
      <c r="D168" s="7"/>
      <c r="E168" s="7"/>
      <c r="F168" s="108"/>
      <c r="G168"/>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row>
    <row r="169" spans="2:30" s="16" customFormat="1" x14ac:dyDescent="0.3">
      <c r="B169"/>
      <c r="C169" s="7"/>
      <c r="D169" s="7"/>
      <c r="E169" s="7"/>
      <c r="F169" s="108"/>
      <c r="G169"/>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row>
    <row r="170" spans="2:30" s="16" customFormat="1" x14ac:dyDescent="0.3">
      <c r="B170"/>
      <c r="C170" s="7"/>
      <c r="D170" s="7"/>
      <c r="E170" s="7"/>
      <c r="F170" s="108"/>
      <c r="G170"/>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row>
    <row r="171" spans="2:30" s="16" customFormat="1" x14ac:dyDescent="0.3">
      <c r="B171"/>
      <c r="C171" s="7"/>
      <c r="D171" s="7"/>
      <c r="E171" s="7"/>
      <c r="F171" s="108"/>
      <c r="G171"/>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row>
    <row r="172" spans="2:30" s="16" customFormat="1" x14ac:dyDescent="0.3">
      <c r="B172"/>
      <c r="C172" s="7"/>
      <c r="D172" s="7"/>
      <c r="E172" s="7"/>
      <c r="F172" s="108"/>
      <c r="G172"/>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row>
    <row r="173" spans="2:30" s="16" customFormat="1" x14ac:dyDescent="0.3">
      <c r="B173"/>
      <c r="C173" s="7"/>
      <c r="D173" s="7"/>
      <c r="E173" s="7"/>
      <c r="F173" s="108"/>
      <c r="G173"/>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row>
    <row r="174" spans="2:30" s="16" customFormat="1" x14ac:dyDescent="0.3">
      <c r="B174"/>
      <c r="C174" s="7"/>
      <c r="D174" s="7"/>
      <c r="E174" s="7"/>
      <c r="F174" s="108"/>
      <c r="G174"/>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row>
    <row r="175" spans="2:30" s="16" customFormat="1" x14ac:dyDescent="0.3">
      <c r="B175"/>
      <c r="C175" s="7"/>
      <c r="D175" s="7"/>
      <c r="E175" s="7"/>
      <c r="F175" s="108"/>
      <c r="G175"/>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row>
    <row r="176" spans="2:30" s="16" customFormat="1" x14ac:dyDescent="0.3">
      <c r="B176"/>
      <c r="C176" s="7"/>
      <c r="D176" s="7"/>
      <c r="E176" s="7"/>
      <c r="F176" s="108"/>
      <c r="G17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row>
    <row r="177" spans="2:30" s="16" customFormat="1" x14ac:dyDescent="0.3">
      <c r="B177"/>
      <c r="C177" s="7"/>
      <c r="D177" s="7"/>
      <c r="E177" s="7"/>
      <c r="F177" s="108"/>
      <c r="G177"/>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row>
    <row r="178" spans="2:30" s="16" customFormat="1" x14ac:dyDescent="0.3">
      <c r="B178"/>
      <c r="C178" s="7"/>
      <c r="D178" s="7"/>
      <c r="E178" s="7"/>
      <c r="F178" s="108"/>
      <c r="G178"/>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row>
    <row r="179" spans="2:30" s="16" customFormat="1" x14ac:dyDescent="0.3">
      <c r="B179"/>
      <c r="C179" s="7"/>
      <c r="D179" s="7"/>
      <c r="E179" s="7"/>
      <c r="F179" s="108"/>
      <c r="G179"/>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row>
    <row r="180" spans="2:30" s="16" customFormat="1" x14ac:dyDescent="0.3">
      <c r="B180"/>
      <c r="C180" s="7"/>
      <c r="D180" s="7"/>
      <c r="E180" s="7"/>
      <c r="F180" s="108"/>
      <c r="G180"/>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row>
    <row r="181" spans="2:30" s="16" customFormat="1" x14ac:dyDescent="0.3">
      <c r="B181"/>
      <c r="C181" s="7"/>
      <c r="D181" s="7"/>
      <c r="E181" s="7"/>
      <c r="F181" s="108"/>
      <c r="G181"/>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row>
    <row r="182" spans="2:30" s="16" customFormat="1" x14ac:dyDescent="0.3">
      <c r="B182"/>
      <c r="C182" s="7"/>
      <c r="D182" s="7"/>
      <c r="E182" s="7"/>
      <c r="F182" s="108"/>
      <c r="G182"/>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row>
    <row r="183" spans="2:30" s="16" customFormat="1" x14ac:dyDescent="0.3">
      <c r="B183"/>
      <c r="C183" s="7"/>
      <c r="D183" s="7"/>
      <c r="E183" s="7"/>
      <c r="F183" s="108"/>
      <c r="G183"/>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row>
    <row r="184" spans="2:30" s="16" customFormat="1" x14ac:dyDescent="0.3">
      <c r="B184"/>
      <c r="C184" s="7"/>
      <c r="D184" s="7"/>
      <c r="E184" s="7"/>
      <c r="F184" s="108"/>
      <c r="G184"/>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row>
    <row r="185" spans="2:30" s="16" customFormat="1" x14ac:dyDescent="0.3">
      <c r="B185"/>
      <c r="C185" s="7"/>
      <c r="D185" s="7"/>
      <c r="E185" s="7"/>
      <c r="F185" s="108"/>
      <c r="G185"/>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row>
    <row r="186" spans="2:30" s="16" customFormat="1" x14ac:dyDescent="0.3">
      <c r="B186"/>
      <c r="C186" s="7"/>
      <c r="D186" s="7"/>
      <c r="E186" s="7"/>
      <c r="F186" s="108"/>
      <c r="G18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row>
    <row r="187" spans="2:30" s="16" customFormat="1" x14ac:dyDescent="0.3">
      <c r="B187"/>
      <c r="C187" s="7"/>
      <c r="D187" s="7"/>
      <c r="E187" s="7"/>
      <c r="F187" s="108"/>
      <c r="G187"/>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row>
    <row r="188" spans="2:30" s="16" customFormat="1" x14ac:dyDescent="0.3">
      <c r="B188"/>
      <c r="C188" s="7"/>
      <c r="D188" s="7"/>
      <c r="E188" s="7"/>
      <c r="F188" s="108"/>
      <c r="G188"/>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row>
    <row r="189" spans="2:30" s="16" customFormat="1" x14ac:dyDescent="0.3">
      <c r="B189"/>
      <c r="C189" s="7"/>
      <c r="D189" s="7"/>
      <c r="E189" s="7"/>
      <c r="F189" s="108"/>
      <c r="G189"/>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row>
    <row r="190" spans="2:30" s="16" customFormat="1" x14ac:dyDescent="0.3">
      <c r="B190"/>
      <c r="C190" s="7"/>
      <c r="D190" s="7"/>
      <c r="E190" s="7"/>
      <c r="F190" s="108"/>
      <c r="G190"/>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row>
    <row r="191" spans="2:30" s="16" customFormat="1" x14ac:dyDescent="0.3">
      <c r="B191"/>
      <c r="C191" s="7"/>
      <c r="D191" s="7"/>
      <c r="E191" s="7"/>
      <c r="F191" s="108"/>
      <c r="G191"/>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row>
    <row r="192" spans="2:30" s="16" customFormat="1" x14ac:dyDescent="0.3">
      <c r="B192"/>
      <c r="C192" s="7"/>
      <c r="D192" s="7"/>
      <c r="E192" s="7"/>
      <c r="F192" s="108"/>
      <c r="G192"/>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row>
    <row r="193" spans="2:30" s="16" customFormat="1" x14ac:dyDescent="0.3">
      <c r="B193"/>
      <c r="C193" s="7"/>
      <c r="D193" s="7"/>
      <c r="E193" s="7"/>
      <c r="F193" s="108"/>
      <c r="G193"/>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row>
    <row r="194" spans="2:30" s="16" customFormat="1" x14ac:dyDescent="0.3">
      <c r="B194"/>
      <c r="C194" s="7"/>
      <c r="D194" s="7"/>
      <c r="E194" s="7"/>
      <c r="F194" s="108"/>
      <c r="G194"/>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row>
    <row r="195" spans="2:30" s="16" customFormat="1" x14ac:dyDescent="0.3">
      <c r="B195"/>
      <c r="C195" s="7"/>
      <c r="D195" s="7"/>
      <c r="E195" s="7"/>
      <c r="F195" s="108"/>
      <c r="G195"/>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row>
    <row r="196" spans="2:30" s="16" customFormat="1" x14ac:dyDescent="0.3">
      <c r="B196"/>
      <c r="C196" s="7"/>
      <c r="D196" s="7"/>
      <c r="E196" s="7"/>
      <c r="F196" s="108"/>
      <c r="G19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row>
    <row r="197" spans="2:30" s="16" customFormat="1" x14ac:dyDescent="0.3">
      <c r="B197"/>
      <c r="C197" s="7"/>
      <c r="D197" s="7"/>
      <c r="E197" s="7"/>
      <c r="F197" s="108"/>
      <c r="G197"/>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row>
    <row r="198" spans="2:30" s="16" customFormat="1" x14ac:dyDescent="0.3">
      <c r="B198"/>
      <c r="C198" s="7"/>
      <c r="D198" s="7"/>
      <c r="E198" s="7"/>
      <c r="F198" s="108"/>
      <c r="G198"/>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row>
    <row r="199" spans="2:30" s="16" customFormat="1" x14ac:dyDescent="0.3">
      <c r="B199"/>
      <c r="C199" s="7"/>
      <c r="D199" s="7"/>
      <c r="E199" s="7"/>
      <c r="F199" s="108"/>
      <c r="G199"/>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row>
    <row r="200" spans="2:30" s="16" customFormat="1" x14ac:dyDescent="0.3">
      <c r="B200"/>
      <c r="C200" s="7"/>
      <c r="D200" s="7"/>
      <c r="E200" s="7"/>
      <c r="F200" s="108"/>
      <c r="G200"/>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row>
    <row r="201" spans="2:30" s="16" customFormat="1" x14ac:dyDescent="0.3">
      <c r="B201"/>
      <c r="C201" s="7"/>
      <c r="D201" s="7"/>
      <c r="E201" s="7"/>
      <c r="F201" s="108"/>
      <c r="G201"/>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row>
    <row r="202" spans="2:30" s="16" customFormat="1" x14ac:dyDescent="0.3">
      <c r="B202"/>
      <c r="C202" s="7"/>
      <c r="D202" s="7"/>
      <c r="E202" s="7"/>
      <c r="F202" s="108"/>
      <c r="G202"/>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row>
  </sheetData>
  <autoFilter ref="C11:AE135" xr:uid="{9E80321D-744E-4BFE-8748-CFE258CD5A2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CC2FC-0382-42BE-A838-2C91A5C63186}">
  <dimension ref="B3:AE195"/>
  <sheetViews>
    <sheetView topLeftCell="E126" workbookViewId="0">
      <selection activeCell="AE13" sqref="AE13"/>
    </sheetView>
  </sheetViews>
  <sheetFormatPr defaultRowHeight="14.4" x14ac:dyDescent="0.3"/>
  <cols>
    <col min="3" max="3" width="8.88671875" style="7"/>
    <col min="4" max="5" width="25.77734375" style="7" customWidth="1"/>
    <col min="6" max="6" width="25.21875" style="108" customWidth="1"/>
    <col min="7" max="7" width="36.5546875" customWidth="1"/>
    <col min="8" max="8" width="8.44140625" style="16" bestFit="1" customWidth="1"/>
    <col min="9" max="30" width="12.77734375" style="16" customWidth="1"/>
    <col min="31" max="31" width="8.88671875" style="16"/>
  </cols>
  <sheetData>
    <row r="3" spans="2:31" ht="15" thickBot="1" x14ac:dyDescent="0.35"/>
    <row r="4" spans="2:31" ht="36" x14ac:dyDescent="0.3">
      <c r="B4" s="165">
        <v>26</v>
      </c>
      <c r="C4" s="181" t="s">
        <v>67</v>
      </c>
      <c r="D4" s="182" t="s">
        <v>135</v>
      </c>
      <c r="E4" s="182" t="s">
        <v>147</v>
      </c>
      <c r="F4" s="182" t="s">
        <v>134</v>
      </c>
      <c r="G4" s="182" t="s">
        <v>68</v>
      </c>
      <c r="H4" s="183" t="s">
        <v>150</v>
      </c>
      <c r="I4" s="182" t="str">
        <f>'C. Details of Existing PSAs'!P6</f>
        <v>Year 0</v>
      </c>
      <c r="J4" s="182">
        <f>'C. Details of Existing PSAs'!Q6</f>
        <v>0</v>
      </c>
      <c r="K4" s="182">
        <f>'C. Details of Existing PSAs'!R6</f>
        <v>1</v>
      </c>
      <c r="L4" s="182">
        <f>'C. Details of Existing PSAs'!S6</f>
        <v>2</v>
      </c>
      <c r="M4" s="182">
        <f>'C. Details of Existing PSAs'!T6</f>
        <v>3</v>
      </c>
      <c r="N4" s="182">
        <f>'C. Details of Existing PSAs'!U6</f>
        <v>4</v>
      </c>
      <c r="O4" s="182">
        <f>'C. Details of Existing PSAs'!V6</f>
        <v>5</v>
      </c>
      <c r="P4" s="182">
        <f>'C. Details of Existing PSAs'!W6</f>
        <v>6</v>
      </c>
      <c r="Q4" s="182">
        <f>'C. Details of Existing PSAs'!X6</f>
        <v>7</v>
      </c>
      <c r="R4" s="182">
        <f>'C. Details of Existing PSAs'!Y6</f>
        <v>8</v>
      </c>
      <c r="S4" s="182">
        <f>'C. Details of Existing PSAs'!Z6</f>
        <v>9</v>
      </c>
      <c r="T4" s="182">
        <f>'C. Details of Existing PSAs'!AA6</f>
        <v>10</v>
      </c>
      <c r="U4" s="182">
        <f>'C. Details of Existing PSAs'!AB6</f>
        <v>11</v>
      </c>
      <c r="V4" s="182">
        <f>'C. Details of Existing PSAs'!AC6</f>
        <v>12</v>
      </c>
      <c r="W4" s="182">
        <f>'C. Details of Existing PSAs'!AD6</f>
        <v>13</v>
      </c>
      <c r="X4" s="182">
        <f>'C. Details of Existing PSAs'!AE6</f>
        <v>14</v>
      </c>
      <c r="Y4" s="182">
        <f>'C. Details of Existing PSAs'!AF6</f>
        <v>15</v>
      </c>
      <c r="Z4" s="182">
        <f>'C. Details of Existing PSAs'!AG6</f>
        <v>16</v>
      </c>
      <c r="AA4" s="182">
        <f>'C. Details of Existing PSAs'!AH6</f>
        <v>17</v>
      </c>
      <c r="AB4" s="182">
        <f>'C. Details of Existing PSAs'!AI6</f>
        <v>18</v>
      </c>
      <c r="AC4" s="184">
        <f>'C. Details of Existing PSAs'!AJ6</f>
        <v>19</v>
      </c>
      <c r="AD4" s="394"/>
      <c r="AE4" s="147" t="s">
        <v>148</v>
      </c>
    </row>
    <row r="5" spans="2:31" ht="28.8" x14ac:dyDescent="0.3">
      <c r="C5" s="185">
        <v>1</v>
      </c>
      <c r="D5" s="146" t="str">
        <f>'C. Details of Existing PSAs'!D7</f>
        <v>Distribution Utility 1 (DU1)</v>
      </c>
      <c r="E5" s="146">
        <f>'C. Details of Existing PSAs'!E7</f>
        <v>0</v>
      </c>
      <c r="F5" s="108" t="str">
        <f>D5</f>
        <v>Distribution Utility 1 (DU1)</v>
      </c>
      <c r="G5">
        <f>E5</f>
        <v>0</v>
      </c>
      <c r="H5" s="16" t="s">
        <v>143</v>
      </c>
      <c r="I5" s="16">
        <f>'D. RPS Requirements per MP'!F281</f>
        <v>0</v>
      </c>
      <c r="J5" s="16">
        <f>'D. RPS Requirements per MP'!G281</f>
        <v>0</v>
      </c>
      <c r="K5" s="16">
        <f>'D. RPS Requirements per MP'!H281</f>
        <v>0</v>
      </c>
      <c r="L5" s="16">
        <f>'D. RPS Requirements per MP'!I281</f>
        <v>0</v>
      </c>
      <c r="M5" s="16">
        <f>'D. RPS Requirements per MP'!J281</f>
        <v>0</v>
      </c>
      <c r="N5" s="16">
        <f>'D. RPS Requirements per MP'!K281</f>
        <v>0</v>
      </c>
      <c r="O5" s="16">
        <f>'D. RPS Requirements per MP'!L281</f>
        <v>0</v>
      </c>
      <c r="P5" s="16">
        <f>'D. RPS Requirements per MP'!M281</f>
        <v>0</v>
      </c>
      <c r="Q5" s="16">
        <f>'D. RPS Requirements per MP'!N281</f>
        <v>0</v>
      </c>
      <c r="R5" s="16">
        <f>'D. RPS Requirements per MP'!O281</f>
        <v>0</v>
      </c>
      <c r="S5" s="16">
        <f>'D. RPS Requirements per MP'!P281</f>
        <v>0</v>
      </c>
      <c r="T5" s="16">
        <f>'D. RPS Requirements per MP'!Q281</f>
        <v>0</v>
      </c>
      <c r="U5" s="16">
        <f>'D. RPS Requirements per MP'!R281</f>
        <v>0</v>
      </c>
      <c r="V5" s="16">
        <f>'D. RPS Requirements per MP'!S281</f>
        <v>0</v>
      </c>
      <c r="W5" s="16">
        <f>'D. RPS Requirements per MP'!T281</f>
        <v>0</v>
      </c>
      <c r="X5" s="16">
        <f>'D. RPS Requirements per MP'!U281</f>
        <v>0</v>
      </c>
      <c r="Y5" s="16">
        <f>'D. RPS Requirements per MP'!V281</f>
        <v>0</v>
      </c>
      <c r="Z5" s="16">
        <f>'D. RPS Requirements per MP'!W281</f>
        <v>0</v>
      </c>
      <c r="AA5" s="16">
        <f>'D. RPS Requirements per MP'!X281</f>
        <v>0</v>
      </c>
      <c r="AB5" s="16">
        <f>'D. RPS Requirements per MP'!Y281</f>
        <v>0</v>
      </c>
      <c r="AC5" s="186">
        <f>'D. RPS Requirements per MP'!Z281</f>
        <v>0</v>
      </c>
      <c r="AD5" s="395"/>
    </row>
    <row r="6" spans="2:31" ht="29.4" thickBot="1" x14ac:dyDescent="0.35">
      <c r="C6" s="173">
        <v>2</v>
      </c>
      <c r="D6" s="174" t="str">
        <f>'C. Details of Existing PSAs'!D67</f>
        <v>Distribution Utility 2 (DU2)</v>
      </c>
      <c r="E6" s="174">
        <f>'C. Details of Existing PSAs'!E67</f>
        <v>0</v>
      </c>
      <c r="F6" s="175" t="str">
        <f>D6</f>
        <v>Distribution Utility 2 (DU2)</v>
      </c>
      <c r="G6" s="150">
        <f>E6</f>
        <v>0</v>
      </c>
      <c r="H6" s="177" t="s">
        <v>143</v>
      </c>
      <c r="I6" s="177">
        <f>'D. RPS Requirements per MP'!F282</f>
        <v>0</v>
      </c>
      <c r="J6" s="177">
        <f>'D. RPS Requirements per MP'!G282</f>
        <v>0</v>
      </c>
      <c r="K6" s="177">
        <f>'D. RPS Requirements per MP'!H282</f>
        <v>0</v>
      </c>
      <c r="L6" s="177">
        <f>'D. RPS Requirements per MP'!I282</f>
        <v>0</v>
      </c>
      <c r="M6" s="177">
        <f>'D. RPS Requirements per MP'!J282</f>
        <v>0</v>
      </c>
      <c r="N6" s="177">
        <f>'D. RPS Requirements per MP'!K282</f>
        <v>0</v>
      </c>
      <c r="O6" s="177">
        <f>'D. RPS Requirements per MP'!L282</f>
        <v>0</v>
      </c>
      <c r="P6" s="177">
        <f>'D. RPS Requirements per MP'!M282</f>
        <v>0</v>
      </c>
      <c r="Q6" s="177">
        <f>'D. RPS Requirements per MP'!N282</f>
        <v>0</v>
      </c>
      <c r="R6" s="177">
        <f>'D. RPS Requirements per MP'!O282</f>
        <v>0</v>
      </c>
      <c r="S6" s="177">
        <f>'D. RPS Requirements per MP'!P282</f>
        <v>0</v>
      </c>
      <c r="T6" s="177">
        <f>'D. RPS Requirements per MP'!Q282</f>
        <v>0</v>
      </c>
      <c r="U6" s="177">
        <f>'D. RPS Requirements per MP'!R282</f>
        <v>0</v>
      </c>
      <c r="V6" s="177">
        <f>'D. RPS Requirements per MP'!S282</f>
        <v>0</v>
      </c>
      <c r="W6" s="177">
        <f>'D. RPS Requirements per MP'!T282</f>
        <v>0</v>
      </c>
      <c r="X6" s="177">
        <f>'D. RPS Requirements per MP'!U282</f>
        <v>0</v>
      </c>
      <c r="Y6" s="177">
        <f>'D. RPS Requirements per MP'!V282</f>
        <v>0</v>
      </c>
      <c r="Z6" s="177">
        <f>'D. RPS Requirements per MP'!W282</f>
        <v>0</v>
      </c>
      <c r="AA6" s="177">
        <f>'D. RPS Requirements per MP'!X282</f>
        <v>0</v>
      </c>
      <c r="AB6" s="177">
        <f>'D. RPS Requirements per MP'!Y282</f>
        <v>0</v>
      </c>
      <c r="AC6" s="178">
        <f>'D. RPS Requirements per MP'!Z282</f>
        <v>0</v>
      </c>
      <c r="AD6" s="395"/>
    </row>
    <row r="7" spans="2:31" x14ac:dyDescent="0.3">
      <c r="G7" t="s">
        <v>146</v>
      </c>
      <c r="I7" s="16">
        <f>'D. RPS Requirements per MP'!F280</f>
        <v>0</v>
      </c>
      <c r="J7" s="16">
        <f>'D. RPS Requirements per MP'!G280</f>
        <v>0</v>
      </c>
      <c r="K7" s="16">
        <f>'D. RPS Requirements per MP'!H280</f>
        <v>0</v>
      </c>
      <c r="L7" s="16">
        <f>'D. RPS Requirements per MP'!I280</f>
        <v>0</v>
      </c>
      <c r="M7" s="16">
        <f>'D. RPS Requirements per MP'!J280</f>
        <v>0</v>
      </c>
      <c r="N7" s="16">
        <f>'D. RPS Requirements per MP'!K280</f>
        <v>0</v>
      </c>
      <c r="O7" s="16">
        <f>'D. RPS Requirements per MP'!L280</f>
        <v>0</v>
      </c>
      <c r="P7" s="16">
        <f>'D. RPS Requirements per MP'!M280</f>
        <v>0</v>
      </c>
      <c r="Q7" s="16">
        <f>'D. RPS Requirements per MP'!N280</f>
        <v>0</v>
      </c>
      <c r="R7" s="16">
        <f>'D. RPS Requirements per MP'!O280</f>
        <v>0</v>
      </c>
      <c r="S7" s="16">
        <f>'D. RPS Requirements per MP'!P280</f>
        <v>0</v>
      </c>
      <c r="T7" s="16">
        <f>'D. RPS Requirements per MP'!Q280</f>
        <v>0</v>
      </c>
      <c r="U7" s="16">
        <f>'D. RPS Requirements per MP'!R280</f>
        <v>0</v>
      </c>
      <c r="V7" s="16">
        <f>'D. RPS Requirements per MP'!S280</f>
        <v>0</v>
      </c>
      <c r="W7" s="16">
        <f>'D. RPS Requirements per MP'!T280</f>
        <v>0</v>
      </c>
      <c r="X7" s="16">
        <f>'D. RPS Requirements per MP'!U280</f>
        <v>0</v>
      </c>
      <c r="Y7" s="16">
        <f>'D. RPS Requirements per MP'!V280</f>
        <v>0</v>
      </c>
      <c r="Z7" s="16">
        <f>'D. RPS Requirements per MP'!W280</f>
        <v>0</v>
      </c>
      <c r="AA7" s="16">
        <f>'D. RPS Requirements per MP'!X280</f>
        <v>0</v>
      </c>
      <c r="AB7" s="16">
        <f>'D. RPS Requirements per MP'!Y280</f>
        <v>0</v>
      </c>
      <c r="AC7" s="16">
        <f>'D. RPS Requirements per MP'!Z280</f>
        <v>0</v>
      </c>
    </row>
    <row r="8" spans="2:31" x14ac:dyDescent="0.3">
      <c r="G8" t="s">
        <v>155</v>
      </c>
      <c r="I8" s="16">
        <f>I7-I5-I6</f>
        <v>0</v>
      </c>
      <c r="J8" s="16">
        <f t="shared" ref="J8:AC8" si="0">J7-J5-J6</f>
        <v>0</v>
      </c>
      <c r="K8" s="16">
        <f t="shared" si="0"/>
        <v>0</v>
      </c>
      <c r="L8" s="16">
        <f t="shared" si="0"/>
        <v>0</v>
      </c>
      <c r="M8" s="16">
        <f t="shared" si="0"/>
        <v>0</v>
      </c>
      <c r="N8" s="16">
        <f t="shared" si="0"/>
        <v>0</v>
      </c>
      <c r="O8" s="16">
        <f t="shared" si="0"/>
        <v>0</v>
      </c>
      <c r="P8" s="16">
        <f t="shared" si="0"/>
        <v>0</v>
      </c>
      <c r="Q8" s="16">
        <f t="shared" si="0"/>
        <v>0</v>
      </c>
      <c r="R8" s="16">
        <f t="shared" si="0"/>
        <v>0</v>
      </c>
      <c r="S8" s="16">
        <f t="shared" si="0"/>
        <v>0</v>
      </c>
      <c r="T8" s="16">
        <f t="shared" si="0"/>
        <v>0</v>
      </c>
      <c r="U8" s="16">
        <f t="shared" si="0"/>
        <v>0</v>
      </c>
      <c r="V8" s="16">
        <f t="shared" si="0"/>
        <v>0</v>
      </c>
      <c r="W8" s="16">
        <f t="shared" si="0"/>
        <v>0</v>
      </c>
      <c r="X8" s="16">
        <f t="shared" si="0"/>
        <v>0</v>
      </c>
      <c r="Y8" s="16">
        <f t="shared" si="0"/>
        <v>0</v>
      </c>
      <c r="Z8" s="16">
        <f t="shared" si="0"/>
        <v>0</v>
      </c>
      <c r="AA8" s="16">
        <f t="shared" si="0"/>
        <v>0</v>
      </c>
      <c r="AB8" s="16">
        <f t="shared" si="0"/>
        <v>0</v>
      </c>
      <c r="AC8" s="16">
        <f t="shared" si="0"/>
        <v>0</v>
      </c>
    </row>
    <row r="11" spans="2:31" s="147" customFormat="1" ht="60" x14ac:dyDescent="0.3">
      <c r="B11" s="165" t="s">
        <v>158</v>
      </c>
      <c r="C11" s="147" t="s">
        <v>67</v>
      </c>
      <c r="D11" s="147" t="s">
        <v>135</v>
      </c>
      <c r="E11" s="147" t="s">
        <v>147</v>
      </c>
      <c r="F11" s="147" t="s">
        <v>134</v>
      </c>
      <c r="G11" s="147" t="s">
        <v>68</v>
      </c>
      <c r="H11" s="165" t="s">
        <v>159</v>
      </c>
      <c r="I11" s="147" t="str">
        <f>'C. Details of Existing PSAs'!P6</f>
        <v>Year 0</v>
      </c>
      <c r="J11" s="147">
        <f>'C. Details of Existing PSAs'!Q6</f>
        <v>0</v>
      </c>
      <c r="K11" s="147">
        <f>'C. Details of Existing PSAs'!R6</f>
        <v>1</v>
      </c>
      <c r="L11" s="147">
        <f>'C. Details of Existing PSAs'!S6</f>
        <v>2</v>
      </c>
      <c r="M11" s="147">
        <f>'C. Details of Existing PSAs'!T6</f>
        <v>3</v>
      </c>
      <c r="N11" s="147">
        <f>'C. Details of Existing PSAs'!U6</f>
        <v>4</v>
      </c>
      <c r="O11" s="147">
        <f>'C. Details of Existing PSAs'!V6</f>
        <v>5</v>
      </c>
      <c r="P11" s="147">
        <f>'C. Details of Existing PSAs'!W6</f>
        <v>6</v>
      </c>
      <c r="Q11" s="147">
        <f>'C. Details of Existing PSAs'!X6</f>
        <v>7</v>
      </c>
      <c r="R11" s="147">
        <f>'C. Details of Existing PSAs'!Y6</f>
        <v>8</v>
      </c>
      <c r="S11" s="147">
        <f>'C. Details of Existing PSAs'!Z6</f>
        <v>9</v>
      </c>
      <c r="T11" s="147">
        <f>'C. Details of Existing PSAs'!AA6</f>
        <v>10</v>
      </c>
      <c r="U11" s="147">
        <f>'C. Details of Existing PSAs'!AB6</f>
        <v>11</v>
      </c>
      <c r="V11" s="147">
        <f>'C. Details of Existing PSAs'!AC6</f>
        <v>12</v>
      </c>
      <c r="W11" s="147">
        <f>'C. Details of Existing PSAs'!AD6</f>
        <v>13</v>
      </c>
      <c r="X11" s="147">
        <f>'C. Details of Existing PSAs'!AE6</f>
        <v>14</v>
      </c>
      <c r="Y11" s="147">
        <f>'C. Details of Existing PSAs'!AF6</f>
        <v>15</v>
      </c>
      <c r="Z11" s="147">
        <f>'C. Details of Existing PSAs'!AG6</f>
        <v>16</v>
      </c>
      <c r="AA11" s="147">
        <f>'C. Details of Existing PSAs'!AH6</f>
        <v>17</v>
      </c>
      <c r="AB11" s="147">
        <f>'C. Details of Existing PSAs'!AI6</f>
        <v>18</v>
      </c>
      <c r="AC11" s="147">
        <f>'C. Details of Existing PSAs'!AJ6</f>
        <v>19</v>
      </c>
      <c r="AE11" s="147" t="s">
        <v>148</v>
      </c>
    </row>
    <row r="12" spans="2:31" ht="28.8" x14ac:dyDescent="0.3">
      <c r="C12" s="7">
        <f>'C. Details of Existing PSAs'!C7</f>
        <v>1</v>
      </c>
      <c r="D12" s="146" t="str">
        <f>'C. Details of Existing PSAs'!D7</f>
        <v>Distribution Utility 1 (DU1)</v>
      </c>
      <c r="E12" s="146">
        <f>'C. Details of Existing PSAs'!E7</f>
        <v>0</v>
      </c>
      <c r="F12" s="108">
        <f>'C. Details of Existing PSAs'!F7</f>
        <v>0</v>
      </c>
      <c r="G12">
        <f>'C. Details of Existing PSAs'!G7</f>
        <v>0</v>
      </c>
      <c r="H12" s="16" t="str">
        <f>'C. Details of Existing PSAs'!O7</f>
        <v>MW</v>
      </c>
      <c r="I12" s="166" cm="1">
        <f t="array" ref="I12">IFERROR(_xlfn.IFS($H12="MW",0,$D12=$D$132,('DR_Contracted Energy'!I10/'DR_Contracted Energy'!I$130)*I$132,$D12=$D$133,('DR_Contracted Energy'!I10/'DR_Contracted Energy'!I$131)*I$133),0)</f>
        <v>0</v>
      </c>
      <c r="J12" s="166" cm="1">
        <f t="array" ref="J12">IFERROR(_xlfn.IFS($H12="MW",0,$D12=$D$132,('DR_Contracted Energy'!J10/'DR_Contracted Energy'!J$130)*J$132,$D12=$D$133,('DR_Contracted Energy'!J10/'DR_Contracted Energy'!J$131)*J$133),0)</f>
        <v>0</v>
      </c>
      <c r="K12" s="166" cm="1">
        <f t="array" ref="K12">IFERROR(_xlfn.IFS($H12="MW",0,$D12=$D$132,('DR_Contracted Energy'!K10/'DR_Contracted Energy'!K$130)*K$132,$D12=$D$133,('DR_Contracted Energy'!K10/'DR_Contracted Energy'!K$131)*K$133),0)</f>
        <v>0</v>
      </c>
      <c r="L12" s="166" cm="1">
        <f t="array" ref="L12">IFERROR(_xlfn.IFS($H12="MW",0,$D12=$D$132,('DR_Contracted Energy'!L10/'DR_Contracted Energy'!L$130)*L$132,$D12=$D$133,('DR_Contracted Energy'!L10/'DR_Contracted Energy'!L$131)*L$133),0)</f>
        <v>0</v>
      </c>
      <c r="M12" s="166" cm="1">
        <f t="array" ref="M12">IFERROR(_xlfn.IFS($H12="MW",0,$D12=$D$132,('DR_Contracted Energy'!M10/'DR_Contracted Energy'!M$130)*M$132,$D12=$D$133,('DR_Contracted Energy'!M10/'DR_Contracted Energy'!M$131)*M$133),0)</f>
        <v>0</v>
      </c>
      <c r="N12" s="166" cm="1">
        <f t="array" ref="N12">IFERROR(_xlfn.IFS($H12="MW",0,$D12=$D$132,('DR_Contracted Energy'!N10/'DR_Contracted Energy'!N$130)*N$132,$D12=$D$133,('DR_Contracted Energy'!N10/'DR_Contracted Energy'!N$131)*N$133),0)</f>
        <v>0</v>
      </c>
      <c r="O12" s="166" cm="1">
        <f t="array" ref="O12">IFERROR(_xlfn.IFS($H12="MW",0,$D12=$D$132,('DR_Contracted Energy'!O10/'DR_Contracted Energy'!O$130)*O$132,$D12=$D$133,('DR_Contracted Energy'!O10/'DR_Contracted Energy'!O$131)*O$133),0)</f>
        <v>0</v>
      </c>
      <c r="P12" s="166" cm="1">
        <f t="array" ref="P12">IFERROR(_xlfn.IFS($H12="MW",0,$D12=$D$132,('DR_Contracted Energy'!P10/'DR_Contracted Energy'!P$130)*P$132,$D12=$D$133,('DR_Contracted Energy'!P10/'DR_Contracted Energy'!P$131)*P$133),0)</f>
        <v>0</v>
      </c>
      <c r="Q12" s="166" cm="1">
        <f t="array" ref="Q12">IFERROR(_xlfn.IFS($H12="MW",0,$D12=$D$132,('DR_Contracted Energy'!Q10/'DR_Contracted Energy'!Q$130)*Q$132,$D12=$D$133,('DR_Contracted Energy'!Q10/'DR_Contracted Energy'!Q$131)*Q$133),0)</f>
        <v>0</v>
      </c>
      <c r="R12" s="166" cm="1">
        <f t="array" ref="R12">IFERROR(_xlfn.IFS($H12="MW",0,$D12=$D$132,('DR_Contracted Energy'!R10/'DR_Contracted Energy'!R$130)*R$132,$D12=$D$133,('DR_Contracted Energy'!R10/'DR_Contracted Energy'!R$131)*R$133),0)</f>
        <v>0</v>
      </c>
      <c r="S12" s="166" cm="1">
        <f t="array" ref="S12">IFERROR(_xlfn.IFS($H12="MW",0,$D12=$D$132,('DR_Contracted Energy'!S10/'DR_Contracted Energy'!S$130)*S$132,$D12=$D$133,('DR_Contracted Energy'!S10/'DR_Contracted Energy'!S$131)*S$133),0)</f>
        <v>0</v>
      </c>
      <c r="T12" s="166" cm="1">
        <f t="array" ref="T12">IFERROR(_xlfn.IFS($H12="MW",0,$D12=$D$132,('DR_Contracted Energy'!T10/'DR_Contracted Energy'!T$130)*T$132,$D12=$D$133,('DR_Contracted Energy'!T10/'DR_Contracted Energy'!T$131)*T$133),0)</f>
        <v>0</v>
      </c>
      <c r="U12" s="166" cm="1">
        <f t="array" ref="U12">IFERROR(_xlfn.IFS($H12="MW",0,$D12=$D$132,('DR_Contracted Energy'!U10/'DR_Contracted Energy'!U$130)*U$132,$D12=$D$133,('DR_Contracted Energy'!U10/'DR_Contracted Energy'!U$131)*U$133),0)</f>
        <v>0</v>
      </c>
      <c r="V12" s="166" cm="1">
        <f t="array" ref="V12">IFERROR(_xlfn.IFS($H12="MW",0,$D12=$D$132,('DR_Contracted Energy'!V10/'DR_Contracted Energy'!V$130)*V$132,$D12=$D$133,('DR_Contracted Energy'!V10/'DR_Contracted Energy'!V$131)*V$133),0)</f>
        <v>0</v>
      </c>
      <c r="W12" s="166" cm="1">
        <f t="array" ref="W12">IFERROR(_xlfn.IFS($H12="MW",0,$D12=$D$132,('DR_Contracted Energy'!W10/'DR_Contracted Energy'!W$130)*W$132,$D12=$D$133,('DR_Contracted Energy'!W10/'DR_Contracted Energy'!W$131)*W$133),0)</f>
        <v>0</v>
      </c>
      <c r="X12" s="166" cm="1">
        <f t="array" ref="X12">IFERROR(_xlfn.IFS($H12="MW",0,$D12=$D$132,('DR_Contracted Energy'!X10/'DR_Contracted Energy'!X$130)*X$132,$D12=$D$133,('DR_Contracted Energy'!X10/'DR_Contracted Energy'!X$131)*X$133),0)</f>
        <v>0</v>
      </c>
      <c r="Y12" s="166" cm="1">
        <f t="array" ref="Y12">IFERROR(_xlfn.IFS($H12="MW",0,$D12=$D$132,('DR_Contracted Energy'!Y10/'DR_Contracted Energy'!Y$130)*Y$132,$D12=$D$133,('DR_Contracted Energy'!Y10/'DR_Contracted Energy'!Y$131)*Y$133),0)</f>
        <v>0</v>
      </c>
      <c r="Z12" s="166" cm="1">
        <f t="array" ref="Z12">IFERROR(_xlfn.IFS($H12="MW",0,$D12=$D$132,('DR_Contracted Energy'!Z10/'DR_Contracted Energy'!Z$130)*Z$132,$D12=$D$133,('DR_Contracted Energy'!Z10/'DR_Contracted Energy'!Z$131)*Z$133),0)</f>
        <v>0</v>
      </c>
      <c r="AA12" s="166" cm="1">
        <f t="array" ref="AA12">IFERROR(_xlfn.IFS($H12="MW",0,$D12=$D$132,('DR_Contracted Energy'!AA10/'DR_Contracted Energy'!AA$130)*AA$132,$D12=$D$133,('DR_Contracted Energy'!AA10/'DR_Contracted Energy'!AA$131)*AA$133),0)</f>
        <v>0</v>
      </c>
      <c r="AB12" s="166" cm="1">
        <f t="array" ref="AB12">IFERROR(_xlfn.IFS($H12="MW",0,$D12=$D$132,('DR_Contracted Energy'!AB10/'DR_Contracted Energy'!AB$130)*AB$132,$D12=$D$133,('DR_Contracted Energy'!AB10/'DR_Contracted Energy'!AB$131)*AB$133),0)</f>
        <v>0</v>
      </c>
      <c r="AC12" s="166" cm="1">
        <f t="array" ref="AC12">IFERROR(_xlfn.IFS($H12="MW",0,$D12=$D$132,('DR_Contracted Energy'!AC10/'DR_Contracted Energy'!AC$130)*AC$132,$D12=$D$133,('DR_Contracted Energy'!AC10/'DR_Contracted Energy'!AC$131)*AC$133),0)</f>
        <v>0</v>
      </c>
      <c r="AD12" s="166"/>
      <c r="AE12" s="16" t="str">
        <f>IF((SUM(I12:AC12)&gt;0)*(H12="MWh"),"TRUE","FALSE")</f>
        <v>FALSE</v>
      </c>
    </row>
    <row r="13" spans="2:31" ht="28.8" x14ac:dyDescent="0.3">
      <c r="C13" s="7">
        <f>C12</f>
        <v>1</v>
      </c>
      <c r="D13" s="146" t="str">
        <f>D12</f>
        <v>Distribution Utility 1 (DU1)</v>
      </c>
      <c r="E13" s="146">
        <f>E12</f>
        <v>0</v>
      </c>
      <c r="F13" s="108">
        <f>F12</f>
        <v>0</v>
      </c>
      <c r="G13">
        <f>G12</f>
        <v>0</v>
      </c>
      <c r="H13" s="16" t="str">
        <f>'C. Details of Existing PSAs'!O8</f>
        <v>MWh</v>
      </c>
      <c r="I13" s="166" cm="1">
        <f t="array" ref="I13">IFERROR(_xlfn.IFS($H13="MW",0,$D13=$D$132,('DR_Contracted Energy'!I11/'DR_Contracted Energy'!I$130)*I$132,$D13=$D$133,('DR_Contracted Energy'!I11/'DR_Contracted Energy'!I$131)*I$133),0)</f>
        <v>0</v>
      </c>
      <c r="J13" s="166" cm="1">
        <f t="array" ref="J13">IFERROR(_xlfn.IFS($H13="MW",0,$D13=$D$132,('DR_Contracted Energy'!J11/'DR_Contracted Energy'!J$130)*J$132,$D13=$D$133,('DR_Contracted Energy'!J11/'DR_Contracted Energy'!J$131)*J$133),0)</f>
        <v>0</v>
      </c>
      <c r="K13" s="166" cm="1">
        <f t="array" ref="K13">IFERROR(_xlfn.IFS($H13="MW",0,$D13=$D$132,('DR_Contracted Energy'!K11/'DR_Contracted Energy'!K$130)*K$132,$D13=$D$133,('DR_Contracted Energy'!K11/'DR_Contracted Energy'!K$131)*K$133),0)</f>
        <v>0</v>
      </c>
      <c r="L13" s="166" cm="1">
        <f t="array" ref="L13">IFERROR(_xlfn.IFS($H13="MW",0,$D13=$D$132,('DR_Contracted Energy'!L11/'DR_Contracted Energy'!L$130)*L$132,$D13=$D$133,('DR_Contracted Energy'!L11/'DR_Contracted Energy'!L$131)*L$133),0)</f>
        <v>0</v>
      </c>
      <c r="M13" s="166" cm="1">
        <f t="array" ref="M13">IFERROR(_xlfn.IFS($H13="MW",0,$D13=$D$132,('DR_Contracted Energy'!M11/'DR_Contracted Energy'!M$130)*M$132,$D13=$D$133,('DR_Contracted Energy'!M11/'DR_Contracted Energy'!M$131)*M$133),0)</f>
        <v>0</v>
      </c>
      <c r="N13" s="166" cm="1">
        <f t="array" ref="N13">IFERROR(_xlfn.IFS($H13="MW",0,$D13=$D$132,('DR_Contracted Energy'!N11/'DR_Contracted Energy'!N$130)*N$132,$D13=$D$133,('DR_Contracted Energy'!N11/'DR_Contracted Energy'!N$131)*N$133),0)</f>
        <v>0</v>
      </c>
      <c r="O13" s="166" cm="1">
        <f t="array" ref="O13">IFERROR(_xlfn.IFS($H13="MW",0,$D13=$D$132,('DR_Contracted Energy'!O11/'DR_Contracted Energy'!O$130)*O$132,$D13=$D$133,('DR_Contracted Energy'!O11/'DR_Contracted Energy'!O$131)*O$133),0)</f>
        <v>0</v>
      </c>
      <c r="P13" s="166" cm="1">
        <f t="array" ref="P13">IFERROR(_xlfn.IFS($H13="MW",0,$D13=$D$132,('DR_Contracted Energy'!P11/'DR_Contracted Energy'!P$130)*P$132,$D13=$D$133,('DR_Contracted Energy'!P11/'DR_Contracted Energy'!P$131)*P$133),0)</f>
        <v>0</v>
      </c>
      <c r="Q13" s="166" cm="1">
        <f t="array" ref="Q13">IFERROR(_xlfn.IFS($H13="MW",0,$D13=$D$132,('DR_Contracted Energy'!Q11/'DR_Contracted Energy'!Q$130)*Q$132,$D13=$D$133,('DR_Contracted Energy'!Q11/'DR_Contracted Energy'!Q$131)*Q$133),0)</f>
        <v>0</v>
      </c>
      <c r="R13" s="166" cm="1">
        <f t="array" ref="R13">IFERROR(_xlfn.IFS($H13="MW",0,$D13=$D$132,('DR_Contracted Energy'!R11/'DR_Contracted Energy'!R$130)*R$132,$D13=$D$133,('DR_Contracted Energy'!R11/'DR_Contracted Energy'!R$131)*R$133),0)</f>
        <v>0</v>
      </c>
      <c r="S13" s="166" cm="1">
        <f t="array" ref="S13">IFERROR(_xlfn.IFS($H13="MW",0,$D13=$D$132,('DR_Contracted Energy'!S11/'DR_Contracted Energy'!S$130)*S$132,$D13=$D$133,('DR_Contracted Energy'!S11/'DR_Contracted Energy'!S$131)*S$133),0)</f>
        <v>0</v>
      </c>
      <c r="T13" s="166" cm="1">
        <f t="array" ref="T13">IFERROR(_xlfn.IFS($H13="MW",0,$D13=$D$132,('DR_Contracted Energy'!T11/'DR_Contracted Energy'!T$130)*T$132,$D13=$D$133,('DR_Contracted Energy'!T11/'DR_Contracted Energy'!T$131)*T$133),0)</f>
        <v>0</v>
      </c>
      <c r="U13" s="166" cm="1">
        <f t="array" ref="U13">IFERROR(_xlfn.IFS($H13="MW",0,$D13=$D$132,('DR_Contracted Energy'!U11/'DR_Contracted Energy'!U$130)*U$132,$D13=$D$133,('DR_Contracted Energy'!U11/'DR_Contracted Energy'!U$131)*U$133),0)</f>
        <v>0</v>
      </c>
      <c r="V13" s="166" cm="1">
        <f t="array" ref="V13">IFERROR(_xlfn.IFS($H13="MW",0,$D13=$D$132,('DR_Contracted Energy'!V11/'DR_Contracted Energy'!V$130)*V$132,$D13=$D$133,('DR_Contracted Energy'!V11/'DR_Contracted Energy'!V$131)*V$133),0)</f>
        <v>0</v>
      </c>
      <c r="W13" s="166" cm="1">
        <f t="array" ref="W13">IFERROR(_xlfn.IFS($H13="MW",0,$D13=$D$132,('DR_Contracted Energy'!W11/'DR_Contracted Energy'!W$130)*W$132,$D13=$D$133,('DR_Contracted Energy'!W11/'DR_Contracted Energy'!W$131)*W$133),0)</f>
        <v>0</v>
      </c>
      <c r="X13" s="166" cm="1">
        <f t="array" ref="X13">IFERROR(_xlfn.IFS($H13="MW",0,$D13=$D$132,('DR_Contracted Energy'!X11/'DR_Contracted Energy'!X$130)*X$132,$D13=$D$133,('DR_Contracted Energy'!X11/'DR_Contracted Energy'!X$131)*X$133),0)</f>
        <v>0</v>
      </c>
      <c r="Y13" s="166" cm="1">
        <f t="array" ref="Y13">IFERROR(_xlfn.IFS($H13="MW",0,$D13=$D$132,('DR_Contracted Energy'!Y11/'DR_Contracted Energy'!Y$130)*Y$132,$D13=$D$133,('DR_Contracted Energy'!Y11/'DR_Contracted Energy'!Y$131)*Y$133),0)</f>
        <v>0</v>
      </c>
      <c r="Z13" s="166" cm="1">
        <f t="array" ref="Z13">IFERROR(_xlfn.IFS($H13="MW",0,$D13=$D$132,('DR_Contracted Energy'!Z11/'DR_Contracted Energy'!Z$130)*Z$132,$D13=$D$133,('DR_Contracted Energy'!Z11/'DR_Contracted Energy'!Z$131)*Z$133),0)</f>
        <v>0</v>
      </c>
      <c r="AA13" s="166" cm="1">
        <f t="array" ref="AA13">IFERROR(_xlfn.IFS($H13="MW",0,$D13=$D$132,('DR_Contracted Energy'!AA11/'DR_Contracted Energy'!AA$130)*AA$132,$D13=$D$133,('DR_Contracted Energy'!AA11/'DR_Contracted Energy'!AA$131)*AA$133),0)</f>
        <v>0</v>
      </c>
      <c r="AB13" s="166" cm="1">
        <f t="array" ref="AB13">IFERROR(_xlfn.IFS($H13="MW",0,$D13=$D$132,('DR_Contracted Energy'!AB11/'DR_Contracted Energy'!AB$130)*AB$132,$D13=$D$133,('DR_Contracted Energy'!AB11/'DR_Contracted Energy'!AB$131)*AB$133),0)</f>
        <v>0</v>
      </c>
      <c r="AC13" s="166" cm="1">
        <f t="array" ref="AC13">IFERROR(_xlfn.IFS($H13="MW",0,$D13=$D$132,('DR_Contracted Energy'!AC11/'DR_Contracted Energy'!AC$130)*AC$132,$D13=$D$133,('DR_Contracted Energy'!AC11/'DR_Contracted Energy'!AC$131)*AC$133),0)</f>
        <v>0</v>
      </c>
      <c r="AD13" s="166"/>
      <c r="AE13" s="16" t="str">
        <f t="shared" ref="AE13:AE76" si="1">IF((SUM(I13:AC13)&gt;0)*(H13="MWh"),"TRUE","FALSE")</f>
        <v>FALSE</v>
      </c>
    </row>
    <row r="14" spans="2:31" ht="28.8" x14ac:dyDescent="0.3">
      <c r="C14" s="7">
        <f>'C. Details of Existing PSAs'!C9</f>
        <v>2</v>
      </c>
      <c r="D14" s="146" t="str">
        <f>'C. Details of Existing PSAs'!D9</f>
        <v>Distribution Utility 1 (DU1)</v>
      </c>
      <c r="E14" s="146">
        <f>'C. Details of Existing PSAs'!E9</f>
        <v>0</v>
      </c>
      <c r="F14" s="108">
        <f>'C. Details of Existing PSAs'!F9</f>
        <v>0</v>
      </c>
      <c r="G14">
        <f>'C. Details of Existing PSAs'!G9</f>
        <v>0</v>
      </c>
      <c r="H14" s="16" t="str">
        <f>'C. Details of Existing PSAs'!O9</f>
        <v>MW</v>
      </c>
      <c r="I14" s="166" cm="1">
        <f t="array" ref="I14">IFERROR(_xlfn.IFS($H14="MW",0,$D14=$D$132,('DR_Contracted Energy'!I12/'DR_Contracted Energy'!I$130)*I$132,$D14=$D$133,('DR_Contracted Energy'!I12/'DR_Contracted Energy'!I$131)*I$133),0)</f>
        <v>0</v>
      </c>
      <c r="J14" s="166" cm="1">
        <f t="array" ref="J14">IFERROR(_xlfn.IFS($H14="MW",0,$D14=$D$132,('DR_Contracted Energy'!J12/'DR_Contracted Energy'!J$130)*J$132,$D14=$D$133,('DR_Contracted Energy'!J12/'DR_Contracted Energy'!J$131)*J$133),0)</f>
        <v>0</v>
      </c>
      <c r="K14" s="166" cm="1">
        <f t="array" ref="K14">IFERROR(_xlfn.IFS($H14="MW",0,$D14=$D$132,('DR_Contracted Energy'!K12/'DR_Contracted Energy'!K$130)*K$132,$D14=$D$133,('DR_Contracted Energy'!K12/'DR_Contracted Energy'!K$131)*K$133),0)</f>
        <v>0</v>
      </c>
      <c r="L14" s="166" cm="1">
        <f t="array" ref="L14">IFERROR(_xlfn.IFS($H14="MW",0,$D14=$D$132,('DR_Contracted Energy'!L12/'DR_Contracted Energy'!L$130)*L$132,$D14=$D$133,('DR_Contracted Energy'!L12/'DR_Contracted Energy'!L$131)*L$133),0)</f>
        <v>0</v>
      </c>
      <c r="M14" s="166" cm="1">
        <f t="array" ref="M14">IFERROR(_xlfn.IFS($H14="MW",0,$D14=$D$132,('DR_Contracted Energy'!M12/'DR_Contracted Energy'!M$130)*M$132,$D14=$D$133,('DR_Contracted Energy'!M12/'DR_Contracted Energy'!M$131)*M$133),0)</f>
        <v>0</v>
      </c>
      <c r="N14" s="166" cm="1">
        <f t="array" ref="N14">IFERROR(_xlfn.IFS($H14="MW",0,$D14=$D$132,('DR_Contracted Energy'!N12/'DR_Contracted Energy'!N$130)*N$132,$D14=$D$133,('DR_Contracted Energy'!N12/'DR_Contracted Energy'!N$131)*N$133),0)</f>
        <v>0</v>
      </c>
      <c r="O14" s="166" cm="1">
        <f t="array" ref="O14">IFERROR(_xlfn.IFS($H14="MW",0,$D14=$D$132,('DR_Contracted Energy'!O12/'DR_Contracted Energy'!O$130)*O$132,$D14=$D$133,('DR_Contracted Energy'!O12/'DR_Contracted Energy'!O$131)*O$133),0)</f>
        <v>0</v>
      </c>
      <c r="P14" s="166" cm="1">
        <f t="array" ref="P14">IFERROR(_xlfn.IFS($H14="MW",0,$D14=$D$132,('DR_Contracted Energy'!P12/'DR_Contracted Energy'!P$130)*P$132,$D14=$D$133,('DR_Contracted Energy'!P12/'DR_Contracted Energy'!P$131)*P$133),0)</f>
        <v>0</v>
      </c>
      <c r="Q14" s="166" cm="1">
        <f t="array" ref="Q14">IFERROR(_xlfn.IFS($H14="MW",0,$D14=$D$132,('DR_Contracted Energy'!Q12/'DR_Contracted Energy'!Q$130)*Q$132,$D14=$D$133,('DR_Contracted Energy'!Q12/'DR_Contracted Energy'!Q$131)*Q$133),0)</f>
        <v>0</v>
      </c>
      <c r="R14" s="166" cm="1">
        <f t="array" ref="R14">IFERROR(_xlfn.IFS($H14="MW",0,$D14=$D$132,('DR_Contracted Energy'!R12/'DR_Contracted Energy'!R$130)*R$132,$D14=$D$133,('DR_Contracted Energy'!R12/'DR_Contracted Energy'!R$131)*R$133),0)</f>
        <v>0</v>
      </c>
      <c r="S14" s="166" cm="1">
        <f t="array" ref="S14">IFERROR(_xlfn.IFS($H14="MW",0,$D14=$D$132,('DR_Contracted Energy'!S12/'DR_Contracted Energy'!S$130)*S$132,$D14=$D$133,('DR_Contracted Energy'!S12/'DR_Contracted Energy'!S$131)*S$133),0)</f>
        <v>0</v>
      </c>
      <c r="T14" s="166" cm="1">
        <f t="array" ref="T14">IFERROR(_xlfn.IFS($H14="MW",0,$D14=$D$132,('DR_Contracted Energy'!T12/'DR_Contracted Energy'!T$130)*T$132,$D14=$D$133,('DR_Contracted Energy'!T12/'DR_Contracted Energy'!T$131)*T$133),0)</f>
        <v>0</v>
      </c>
      <c r="U14" s="166" cm="1">
        <f t="array" ref="U14">IFERROR(_xlfn.IFS($H14="MW",0,$D14=$D$132,('DR_Contracted Energy'!U12/'DR_Contracted Energy'!U$130)*U$132,$D14=$D$133,('DR_Contracted Energy'!U12/'DR_Contracted Energy'!U$131)*U$133),0)</f>
        <v>0</v>
      </c>
      <c r="V14" s="166" cm="1">
        <f t="array" ref="V14">IFERROR(_xlfn.IFS($H14="MW",0,$D14=$D$132,('DR_Contracted Energy'!V12/'DR_Contracted Energy'!V$130)*V$132,$D14=$D$133,('DR_Contracted Energy'!V12/'DR_Contracted Energy'!V$131)*V$133),0)</f>
        <v>0</v>
      </c>
      <c r="W14" s="166" cm="1">
        <f t="array" ref="W14">IFERROR(_xlfn.IFS($H14="MW",0,$D14=$D$132,('DR_Contracted Energy'!W12/'DR_Contracted Energy'!W$130)*W$132,$D14=$D$133,('DR_Contracted Energy'!W12/'DR_Contracted Energy'!W$131)*W$133),0)</f>
        <v>0</v>
      </c>
      <c r="X14" s="166" cm="1">
        <f t="array" ref="X14">IFERROR(_xlfn.IFS($H14="MW",0,$D14=$D$132,('DR_Contracted Energy'!X12/'DR_Contracted Energy'!X$130)*X$132,$D14=$D$133,('DR_Contracted Energy'!X12/'DR_Contracted Energy'!X$131)*X$133),0)</f>
        <v>0</v>
      </c>
      <c r="Y14" s="166" cm="1">
        <f t="array" ref="Y14">IFERROR(_xlfn.IFS($H14="MW",0,$D14=$D$132,('DR_Contracted Energy'!Y12/'DR_Contracted Energy'!Y$130)*Y$132,$D14=$D$133,('DR_Contracted Energy'!Y12/'DR_Contracted Energy'!Y$131)*Y$133),0)</f>
        <v>0</v>
      </c>
      <c r="Z14" s="166" cm="1">
        <f t="array" ref="Z14">IFERROR(_xlfn.IFS($H14="MW",0,$D14=$D$132,('DR_Contracted Energy'!Z12/'DR_Contracted Energy'!Z$130)*Z$132,$D14=$D$133,('DR_Contracted Energy'!Z12/'DR_Contracted Energy'!Z$131)*Z$133),0)</f>
        <v>0</v>
      </c>
      <c r="AA14" s="166" cm="1">
        <f t="array" ref="AA14">IFERROR(_xlfn.IFS($H14="MW",0,$D14=$D$132,('DR_Contracted Energy'!AA12/'DR_Contracted Energy'!AA$130)*AA$132,$D14=$D$133,('DR_Contracted Energy'!AA12/'DR_Contracted Energy'!AA$131)*AA$133),0)</f>
        <v>0</v>
      </c>
      <c r="AB14" s="166" cm="1">
        <f t="array" ref="AB14">IFERROR(_xlfn.IFS($H14="MW",0,$D14=$D$132,('DR_Contracted Energy'!AB12/'DR_Contracted Energy'!AB$130)*AB$132,$D14=$D$133,('DR_Contracted Energy'!AB12/'DR_Contracted Energy'!AB$131)*AB$133),0)</f>
        <v>0</v>
      </c>
      <c r="AC14" s="166" cm="1">
        <f t="array" ref="AC14">IFERROR(_xlfn.IFS($H14="MW",0,$D14=$D$132,('DR_Contracted Energy'!AC12/'DR_Contracted Energy'!AC$130)*AC$132,$D14=$D$133,('DR_Contracted Energy'!AC12/'DR_Contracted Energy'!AC$131)*AC$133),0)</f>
        <v>0</v>
      </c>
      <c r="AD14" s="166"/>
      <c r="AE14" s="16" t="str">
        <f t="shared" si="1"/>
        <v>FALSE</v>
      </c>
    </row>
    <row r="15" spans="2:31" ht="28.8" x14ac:dyDescent="0.3">
      <c r="C15" s="7">
        <f t="shared" ref="C15:G15" si="2">C14</f>
        <v>2</v>
      </c>
      <c r="D15" s="146" t="str">
        <f t="shared" si="2"/>
        <v>Distribution Utility 1 (DU1)</v>
      </c>
      <c r="E15" s="146">
        <f t="shared" si="2"/>
        <v>0</v>
      </c>
      <c r="F15" s="108">
        <f t="shared" si="2"/>
        <v>0</v>
      </c>
      <c r="G15">
        <f t="shared" si="2"/>
        <v>0</v>
      </c>
      <c r="H15" s="16" t="str">
        <f>'C. Details of Existing PSAs'!O10</f>
        <v>MWh</v>
      </c>
      <c r="I15" s="166" cm="1">
        <f t="array" ref="I15">IFERROR(_xlfn.IFS($H15="MW",0,$D15=$D$132,('DR_Contracted Energy'!I13/'DR_Contracted Energy'!I$130)*I$132,$D15=$D$133,('DR_Contracted Energy'!I13/'DR_Contracted Energy'!I$131)*I$133),0)</f>
        <v>0</v>
      </c>
      <c r="J15" s="166" cm="1">
        <f t="array" ref="J15">IFERROR(_xlfn.IFS($H15="MW",0,$D15=$D$132,('DR_Contracted Energy'!J13/'DR_Contracted Energy'!J$130)*J$132,$D15=$D$133,('DR_Contracted Energy'!J13/'DR_Contracted Energy'!J$131)*J$133),0)</f>
        <v>0</v>
      </c>
      <c r="K15" s="166" cm="1">
        <f t="array" ref="K15">IFERROR(_xlfn.IFS($H15="MW",0,$D15=$D$132,('DR_Contracted Energy'!K13/'DR_Contracted Energy'!K$130)*K$132,$D15=$D$133,('DR_Contracted Energy'!K13/'DR_Contracted Energy'!K$131)*K$133),0)</f>
        <v>0</v>
      </c>
      <c r="L15" s="166" cm="1">
        <f t="array" ref="L15">IFERROR(_xlfn.IFS($H15="MW",0,$D15=$D$132,('DR_Contracted Energy'!L13/'DR_Contracted Energy'!L$130)*L$132,$D15=$D$133,('DR_Contracted Energy'!L13/'DR_Contracted Energy'!L$131)*L$133),0)</f>
        <v>0</v>
      </c>
      <c r="M15" s="166" cm="1">
        <f t="array" ref="M15">IFERROR(_xlfn.IFS($H15="MW",0,$D15=$D$132,('DR_Contracted Energy'!M13/'DR_Contracted Energy'!M$130)*M$132,$D15=$D$133,('DR_Contracted Energy'!M13/'DR_Contracted Energy'!M$131)*M$133),0)</f>
        <v>0</v>
      </c>
      <c r="N15" s="166" cm="1">
        <f t="array" ref="N15">IFERROR(_xlfn.IFS($H15="MW",0,$D15=$D$132,('DR_Contracted Energy'!N13/'DR_Contracted Energy'!N$130)*N$132,$D15=$D$133,('DR_Contracted Energy'!N13/'DR_Contracted Energy'!N$131)*N$133),0)</f>
        <v>0</v>
      </c>
      <c r="O15" s="166" cm="1">
        <f t="array" ref="O15">IFERROR(_xlfn.IFS($H15="MW",0,$D15=$D$132,('DR_Contracted Energy'!O13/'DR_Contracted Energy'!O$130)*O$132,$D15=$D$133,('DR_Contracted Energy'!O13/'DR_Contracted Energy'!O$131)*O$133),0)</f>
        <v>0</v>
      </c>
      <c r="P15" s="166" cm="1">
        <f t="array" ref="P15">IFERROR(_xlfn.IFS($H15="MW",0,$D15=$D$132,('DR_Contracted Energy'!P13/'DR_Contracted Energy'!P$130)*P$132,$D15=$D$133,('DR_Contracted Energy'!P13/'DR_Contracted Energy'!P$131)*P$133),0)</f>
        <v>0</v>
      </c>
      <c r="Q15" s="166" cm="1">
        <f t="array" ref="Q15">IFERROR(_xlfn.IFS($H15="MW",0,$D15=$D$132,('DR_Contracted Energy'!Q13/'DR_Contracted Energy'!Q$130)*Q$132,$D15=$D$133,('DR_Contracted Energy'!Q13/'DR_Contracted Energy'!Q$131)*Q$133),0)</f>
        <v>0</v>
      </c>
      <c r="R15" s="166" cm="1">
        <f t="array" ref="R15">IFERROR(_xlfn.IFS($H15="MW",0,$D15=$D$132,('DR_Contracted Energy'!R13/'DR_Contracted Energy'!R$130)*R$132,$D15=$D$133,('DR_Contracted Energy'!R13/'DR_Contracted Energy'!R$131)*R$133),0)</f>
        <v>0</v>
      </c>
      <c r="S15" s="166" cm="1">
        <f t="array" ref="S15">IFERROR(_xlfn.IFS($H15="MW",0,$D15=$D$132,('DR_Contracted Energy'!S13/'DR_Contracted Energy'!S$130)*S$132,$D15=$D$133,('DR_Contracted Energy'!S13/'DR_Contracted Energy'!S$131)*S$133),0)</f>
        <v>0</v>
      </c>
      <c r="T15" s="166" cm="1">
        <f t="array" ref="T15">IFERROR(_xlfn.IFS($H15="MW",0,$D15=$D$132,('DR_Contracted Energy'!T13/'DR_Contracted Energy'!T$130)*T$132,$D15=$D$133,('DR_Contracted Energy'!T13/'DR_Contracted Energy'!T$131)*T$133),0)</f>
        <v>0</v>
      </c>
      <c r="U15" s="166" cm="1">
        <f t="array" ref="U15">IFERROR(_xlfn.IFS($H15="MW",0,$D15=$D$132,('DR_Contracted Energy'!U13/'DR_Contracted Energy'!U$130)*U$132,$D15=$D$133,('DR_Contracted Energy'!U13/'DR_Contracted Energy'!U$131)*U$133),0)</f>
        <v>0</v>
      </c>
      <c r="V15" s="166" cm="1">
        <f t="array" ref="V15">IFERROR(_xlfn.IFS($H15="MW",0,$D15=$D$132,('DR_Contracted Energy'!V13/'DR_Contracted Energy'!V$130)*V$132,$D15=$D$133,('DR_Contracted Energy'!V13/'DR_Contracted Energy'!V$131)*V$133),0)</f>
        <v>0</v>
      </c>
      <c r="W15" s="166" cm="1">
        <f t="array" ref="W15">IFERROR(_xlfn.IFS($H15="MW",0,$D15=$D$132,('DR_Contracted Energy'!W13/'DR_Contracted Energy'!W$130)*W$132,$D15=$D$133,('DR_Contracted Energy'!W13/'DR_Contracted Energy'!W$131)*W$133),0)</f>
        <v>0</v>
      </c>
      <c r="X15" s="166" cm="1">
        <f t="array" ref="X15">IFERROR(_xlfn.IFS($H15="MW",0,$D15=$D$132,('DR_Contracted Energy'!X13/'DR_Contracted Energy'!X$130)*X$132,$D15=$D$133,('DR_Contracted Energy'!X13/'DR_Contracted Energy'!X$131)*X$133),0)</f>
        <v>0</v>
      </c>
      <c r="Y15" s="166" cm="1">
        <f t="array" ref="Y15">IFERROR(_xlfn.IFS($H15="MW",0,$D15=$D$132,('DR_Contracted Energy'!Y13/'DR_Contracted Energy'!Y$130)*Y$132,$D15=$D$133,('DR_Contracted Energy'!Y13/'DR_Contracted Energy'!Y$131)*Y$133),0)</f>
        <v>0</v>
      </c>
      <c r="Z15" s="166" cm="1">
        <f t="array" ref="Z15">IFERROR(_xlfn.IFS($H15="MW",0,$D15=$D$132,('DR_Contracted Energy'!Z13/'DR_Contracted Energy'!Z$130)*Z$132,$D15=$D$133,('DR_Contracted Energy'!Z13/'DR_Contracted Energy'!Z$131)*Z$133),0)</f>
        <v>0</v>
      </c>
      <c r="AA15" s="166" cm="1">
        <f t="array" ref="AA15">IFERROR(_xlfn.IFS($H15="MW",0,$D15=$D$132,('DR_Contracted Energy'!AA13/'DR_Contracted Energy'!AA$130)*AA$132,$D15=$D$133,('DR_Contracted Energy'!AA13/'DR_Contracted Energy'!AA$131)*AA$133),0)</f>
        <v>0</v>
      </c>
      <c r="AB15" s="166" cm="1">
        <f t="array" ref="AB15">IFERROR(_xlfn.IFS($H15="MW",0,$D15=$D$132,('DR_Contracted Energy'!AB13/'DR_Contracted Energy'!AB$130)*AB$132,$D15=$D$133,('DR_Contracted Energy'!AB13/'DR_Contracted Energy'!AB$131)*AB$133),0)</f>
        <v>0</v>
      </c>
      <c r="AC15" s="166" cm="1">
        <f t="array" ref="AC15">IFERROR(_xlfn.IFS($H15="MW",0,$D15=$D$132,('DR_Contracted Energy'!AC13/'DR_Contracted Energy'!AC$130)*AC$132,$D15=$D$133,('DR_Contracted Energy'!AC13/'DR_Contracted Energy'!AC$131)*AC$133),0)</f>
        <v>0</v>
      </c>
      <c r="AD15" s="166"/>
      <c r="AE15" s="16" t="str">
        <f t="shared" si="1"/>
        <v>FALSE</v>
      </c>
    </row>
    <row r="16" spans="2:31" ht="28.8" x14ac:dyDescent="0.3">
      <c r="C16" s="7">
        <f>'C. Details of Existing PSAs'!C11</f>
        <v>3</v>
      </c>
      <c r="D16" s="146" t="str">
        <f>'C. Details of Existing PSAs'!D11</f>
        <v>Distribution Utility 1 (DU1)</v>
      </c>
      <c r="E16" s="146">
        <f>'C. Details of Existing PSAs'!E11</f>
        <v>0</v>
      </c>
      <c r="F16" s="108">
        <f>'C. Details of Existing PSAs'!F11</f>
        <v>0</v>
      </c>
      <c r="G16">
        <f>'C. Details of Existing PSAs'!G11</f>
        <v>0</v>
      </c>
      <c r="H16" s="16" t="str">
        <f>'C. Details of Existing PSAs'!O11</f>
        <v>MW</v>
      </c>
      <c r="I16" s="166" cm="1">
        <f t="array" ref="I16">IFERROR(_xlfn.IFS($H16="MW",0,$D16=$D$132,('DR_Contracted Energy'!I14/'DR_Contracted Energy'!I$130)*I$132,$D16=$D$133,('DR_Contracted Energy'!I14/'DR_Contracted Energy'!I$131)*I$133),0)</f>
        <v>0</v>
      </c>
      <c r="J16" s="166" cm="1">
        <f t="array" ref="J16">IFERROR(_xlfn.IFS($H16="MW",0,$D16=$D$132,('DR_Contracted Energy'!J14/'DR_Contracted Energy'!J$130)*J$132,$D16=$D$133,('DR_Contracted Energy'!J14/'DR_Contracted Energy'!J$131)*J$133),0)</f>
        <v>0</v>
      </c>
      <c r="K16" s="166" cm="1">
        <f t="array" ref="K16">IFERROR(_xlfn.IFS($H16="MW",0,$D16=$D$132,('DR_Contracted Energy'!K14/'DR_Contracted Energy'!K$130)*K$132,$D16=$D$133,('DR_Contracted Energy'!K14/'DR_Contracted Energy'!K$131)*K$133),0)</f>
        <v>0</v>
      </c>
      <c r="L16" s="166" cm="1">
        <f t="array" ref="L16">IFERROR(_xlfn.IFS($H16="MW",0,$D16=$D$132,('DR_Contracted Energy'!L14/'DR_Contracted Energy'!L$130)*L$132,$D16=$D$133,('DR_Contracted Energy'!L14/'DR_Contracted Energy'!L$131)*L$133),0)</f>
        <v>0</v>
      </c>
      <c r="M16" s="166" cm="1">
        <f t="array" ref="M16">IFERROR(_xlfn.IFS($H16="MW",0,$D16=$D$132,('DR_Contracted Energy'!M14/'DR_Contracted Energy'!M$130)*M$132,$D16=$D$133,('DR_Contracted Energy'!M14/'DR_Contracted Energy'!M$131)*M$133),0)</f>
        <v>0</v>
      </c>
      <c r="N16" s="166" cm="1">
        <f t="array" ref="N16">IFERROR(_xlfn.IFS($H16="MW",0,$D16=$D$132,('DR_Contracted Energy'!N14/'DR_Contracted Energy'!N$130)*N$132,$D16=$D$133,('DR_Contracted Energy'!N14/'DR_Contracted Energy'!N$131)*N$133),0)</f>
        <v>0</v>
      </c>
      <c r="O16" s="166" cm="1">
        <f t="array" ref="O16">IFERROR(_xlfn.IFS($H16="MW",0,$D16=$D$132,('DR_Contracted Energy'!O14/'DR_Contracted Energy'!O$130)*O$132,$D16=$D$133,('DR_Contracted Energy'!O14/'DR_Contracted Energy'!O$131)*O$133),0)</f>
        <v>0</v>
      </c>
      <c r="P16" s="166" cm="1">
        <f t="array" ref="P16">IFERROR(_xlfn.IFS($H16="MW",0,$D16=$D$132,('DR_Contracted Energy'!P14/'DR_Contracted Energy'!P$130)*P$132,$D16=$D$133,('DR_Contracted Energy'!P14/'DR_Contracted Energy'!P$131)*P$133),0)</f>
        <v>0</v>
      </c>
      <c r="Q16" s="166" cm="1">
        <f t="array" ref="Q16">IFERROR(_xlfn.IFS($H16="MW",0,$D16=$D$132,('DR_Contracted Energy'!Q14/'DR_Contracted Energy'!Q$130)*Q$132,$D16=$D$133,('DR_Contracted Energy'!Q14/'DR_Contracted Energy'!Q$131)*Q$133),0)</f>
        <v>0</v>
      </c>
      <c r="R16" s="166" cm="1">
        <f t="array" ref="R16">IFERROR(_xlfn.IFS($H16="MW",0,$D16=$D$132,('DR_Contracted Energy'!R14/'DR_Contracted Energy'!R$130)*R$132,$D16=$D$133,('DR_Contracted Energy'!R14/'DR_Contracted Energy'!R$131)*R$133),0)</f>
        <v>0</v>
      </c>
      <c r="S16" s="166" cm="1">
        <f t="array" ref="S16">IFERROR(_xlfn.IFS($H16="MW",0,$D16=$D$132,('DR_Contracted Energy'!S14/'DR_Contracted Energy'!S$130)*S$132,$D16=$D$133,('DR_Contracted Energy'!S14/'DR_Contracted Energy'!S$131)*S$133),0)</f>
        <v>0</v>
      </c>
      <c r="T16" s="166" cm="1">
        <f t="array" ref="T16">IFERROR(_xlfn.IFS($H16="MW",0,$D16=$D$132,('DR_Contracted Energy'!T14/'DR_Contracted Energy'!T$130)*T$132,$D16=$D$133,('DR_Contracted Energy'!T14/'DR_Contracted Energy'!T$131)*T$133),0)</f>
        <v>0</v>
      </c>
      <c r="U16" s="166" cm="1">
        <f t="array" ref="U16">IFERROR(_xlfn.IFS($H16="MW",0,$D16=$D$132,('DR_Contracted Energy'!U14/'DR_Contracted Energy'!U$130)*U$132,$D16=$D$133,('DR_Contracted Energy'!U14/'DR_Contracted Energy'!U$131)*U$133),0)</f>
        <v>0</v>
      </c>
      <c r="V16" s="166" cm="1">
        <f t="array" ref="V16">IFERROR(_xlfn.IFS($H16="MW",0,$D16=$D$132,('DR_Contracted Energy'!V14/'DR_Contracted Energy'!V$130)*V$132,$D16=$D$133,('DR_Contracted Energy'!V14/'DR_Contracted Energy'!V$131)*V$133),0)</f>
        <v>0</v>
      </c>
      <c r="W16" s="166" cm="1">
        <f t="array" ref="W16">IFERROR(_xlfn.IFS($H16="MW",0,$D16=$D$132,('DR_Contracted Energy'!W14/'DR_Contracted Energy'!W$130)*W$132,$D16=$D$133,('DR_Contracted Energy'!W14/'DR_Contracted Energy'!W$131)*W$133),0)</f>
        <v>0</v>
      </c>
      <c r="X16" s="166" cm="1">
        <f t="array" ref="X16">IFERROR(_xlfn.IFS($H16="MW",0,$D16=$D$132,('DR_Contracted Energy'!X14/'DR_Contracted Energy'!X$130)*X$132,$D16=$D$133,('DR_Contracted Energy'!X14/'DR_Contracted Energy'!X$131)*X$133),0)</f>
        <v>0</v>
      </c>
      <c r="Y16" s="166" cm="1">
        <f t="array" ref="Y16">IFERROR(_xlfn.IFS($H16="MW",0,$D16=$D$132,('DR_Contracted Energy'!Y14/'DR_Contracted Energy'!Y$130)*Y$132,$D16=$D$133,('DR_Contracted Energy'!Y14/'DR_Contracted Energy'!Y$131)*Y$133),0)</f>
        <v>0</v>
      </c>
      <c r="Z16" s="166" cm="1">
        <f t="array" ref="Z16">IFERROR(_xlfn.IFS($H16="MW",0,$D16=$D$132,('DR_Contracted Energy'!Z14/'DR_Contracted Energy'!Z$130)*Z$132,$D16=$D$133,('DR_Contracted Energy'!Z14/'DR_Contracted Energy'!Z$131)*Z$133),0)</f>
        <v>0</v>
      </c>
      <c r="AA16" s="166" cm="1">
        <f t="array" ref="AA16">IFERROR(_xlfn.IFS($H16="MW",0,$D16=$D$132,('DR_Contracted Energy'!AA14/'DR_Contracted Energy'!AA$130)*AA$132,$D16=$D$133,('DR_Contracted Energy'!AA14/'DR_Contracted Energy'!AA$131)*AA$133),0)</f>
        <v>0</v>
      </c>
      <c r="AB16" s="166" cm="1">
        <f t="array" ref="AB16">IFERROR(_xlfn.IFS($H16="MW",0,$D16=$D$132,('DR_Contracted Energy'!AB14/'DR_Contracted Energy'!AB$130)*AB$132,$D16=$D$133,('DR_Contracted Energy'!AB14/'DR_Contracted Energy'!AB$131)*AB$133),0)</f>
        <v>0</v>
      </c>
      <c r="AC16" s="166" cm="1">
        <f t="array" ref="AC16">IFERROR(_xlfn.IFS($H16="MW",0,$D16=$D$132,('DR_Contracted Energy'!AC14/'DR_Contracted Energy'!AC$130)*AC$132,$D16=$D$133,('DR_Contracted Energy'!AC14/'DR_Contracted Energy'!AC$131)*AC$133),0)</f>
        <v>0</v>
      </c>
      <c r="AD16" s="166"/>
      <c r="AE16" s="16" t="str">
        <f t="shared" si="1"/>
        <v>FALSE</v>
      </c>
    </row>
    <row r="17" spans="3:31" ht="28.8" x14ac:dyDescent="0.3">
      <c r="C17" s="7">
        <f t="shared" ref="C17:G17" si="3">C16</f>
        <v>3</v>
      </c>
      <c r="D17" s="146" t="str">
        <f t="shared" si="3"/>
        <v>Distribution Utility 1 (DU1)</v>
      </c>
      <c r="E17" s="146">
        <f t="shared" si="3"/>
        <v>0</v>
      </c>
      <c r="F17" s="108">
        <f t="shared" si="3"/>
        <v>0</v>
      </c>
      <c r="G17">
        <f t="shared" si="3"/>
        <v>0</v>
      </c>
      <c r="H17" s="16" t="str">
        <f>'C. Details of Existing PSAs'!O12</f>
        <v>MWh</v>
      </c>
      <c r="I17" s="166" cm="1">
        <f t="array" ref="I17">IFERROR(_xlfn.IFS($H17="MW",0,$D17=$D$132,('DR_Contracted Energy'!I15/'DR_Contracted Energy'!I$130)*I$132,$D17=$D$133,('DR_Contracted Energy'!I15/'DR_Contracted Energy'!I$131)*I$133),0)</f>
        <v>0</v>
      </c>
      <c r="J17" s="166" cm="1">
        <f t="array" ref="J17">IFERROR(_xlfn.IFS($H17="MW",0,$D17=$D$132,('DR_Contracted Energy'!J15/'DR_Contracted Energy'!J$130)*J$132,$D17=$D$133,('DR_Contracted Energy'!J15/'DR_Contracted Energy'!J$131)*J$133),0)</f>
        <v>0</v>
      </c>
      <c r="K17" s="166" cm="1">
        <f t="array" ref="K17">IFERROR(_xlfn.IFS($H17="MW",0,$D17=$D$132,('DR_Contracted Energy'!K15/'DR_Contracted Energy'!K$130)*K$132,$D17=$D$133,('DR_Contracted Energy'!K15/'DR_Contracted Energy'!K$131)*K$133),0)</f>
        <v>0</v>
      </c>
      <c r="L17" s="166" cm="1">
        <f t="array" ref="L17">IFERROR(_xlfn.IFS($H17="MW",0,$D17=$D$132,('DR_Contracted Energy'!L15/'DR_Contracted Energy'!L$130)*L$132,$D17=$D$133,('DR_Contracted Energy'!L15/'DR_Contracted Energy'!L$131)*L$133),0)</f>
        <v>0</v>
      </c>
      <c r="M17" s="166" cm="1">
        <f t="array" ref="M17">IFERROR(_xlfn.IFS($H17="MW",0,$D17=$D$132,('DR_Contracted Energy'!M15/'DR_Contracted Energy'!M$130)*M$132,$D17=$D$133,('DR_Contracted Energy'!M15/'DR_Contracted Energy'!M$131)*M$133),0)</f>
        <v>0</v>
      </c>
      <c r="N17" s="166" cm="1">
        <f t="array" ref="N17">IFERROR(_xlfn.IFS($H17="MW",0,$D17=$D$132,('DR_Contracted Energy'!N15/'DR_Contracted Energy'!N$130)*N$132,$D17=$D$133,('DR_Contracted Energy'!N15/'DR_Contracted Energy'!N$131)*N$133),0)</f>
        <v>0</v>
      </c>
      <c r="O17" s="166" cm="1">
        <f t="array" ref="O17">IFERROR(_xlfn.IFS($H17="MW",0,$D17=$D$132,('DR_Contracted Energy'!O15/'DR_Contracted Energy'!O$130)*O$132,$D17=$D$133,('DR_Contracted Energy'!O15/'DR_Contracted Energy'!O$131)*O$133),0)</f>
        <v>0</v>
      </c>
      <c r="P17" s="166" cm="1">
        <f t="array" ref="P17">IFERROR(_xlfn.IFS($H17="MW",0,$D17=$D$132,('DR_Contracted Energy'!P15/'DR_Contracted Energy'!P$130)*P$132,$D17=$D$133,('DR_Contracted Energy'!P15/'DR_Contracted Energy'!P$131)*P$133),0)</f>
        <v>0</v>
      </c>
      <c r="Q17" s="166" cm="1">
        <f t="array" ref="Q17">IFERROR(_xlfn.IFS($H17="MW",0,$D17=$D$132,('DR_Contracted Energy'!Q15/'DR_Contracted Energy'!Q$130)*Q$132,$D17=$D$133,('DR_Contracted Energy'!Q15/'DR_Contracted Energy'!Q$131)*Q$133),0)</f>
        <v>0</v>
      </c>
      <c r="R17" s="166" cm="1">
        <f t="array" ref="R17">IFERROR(_xlfn.IFS($H17="MW",0,$D17=$D$132,('DR_Contracted Energy'!R15/'DR_Contracted Energy'!R$130)*R$132,$D17=$D$133,('DR_Contracted Energy'!R15/'DR_Contracted Energy'!R$131)*R$133),0)</f>
        <v>0</v>
      </c>
      <c r="S17" s="166" cm="1">
        <f t="array" ref="S17">IFERROR(_xlfn.IFS($H17="MW",0,$D17=$D$132,('DR_Contracted Energy'!S15/'DR_Contracted Energy'!S$130)*S$132,$D17=$D$133,('DR_Contracted Energy'!S15/'DR_Contracted Energy'!S$131)*S$133),0)</f>
        <v>0</v>
      </c>
      <c r="T17" s="166" cm="1">
        <f t="array" ref="T17">IFERROR(_xlfn.IFS($H17="MW",0,$D17=$D$132,('DR_Contracted Energy'!T15/'DR_Contracted Energy'!T$130)*T$132,$D17=$D$133,('DR_Contracted Energy'!T15/'DR_Contracted Energy'!T$131)*T$133),0)</f>
        <v>0</v>
      </c>
      <c r="U17" s="166" cm="1">
        <f t="array" ref="U17">IFERROR(_xlfn.IFS($H17="MW",0,$D17=$D$132,('DR_Contracted Energy'!U15/'DR_Contracted Energy'!U$130)*U$132,$D17=$D$133,('DR_Contracted Energy'!U15/'DR_Contracted Energy'!U$131)*U$133),0)</f>
        <v>0</v>
      </c>
      <c r="V17" s="166" cm="1">
        <f t="array" ref="V17">IFERROR(_xlfn.IFS($H17="MW",0,$D17=$D$132,('DR_Contracted Energy'!V15/'DR_Contracted Energy'!V$130)*V$132,$D17=$D$133,('DR_Contracted Energy'!V15/'DR_Contracted Energy'!V$131)*V$133),0)</f>
        <v>0</v>
      </c>
      <c r="W17" s="166" cm="1">
        <f t="array" ref="W17">IFERROR(_xlfn.IFS($H17="MW",0,$D17=$D$132,('DR_Contracted Energy'!W15/'DR_Contracted Energy'!W$130)*W$132,$D17=$D$133,('DR_Contracted Energy'!W15/'DR_Contracted Energy'!W$131)*W$133),0)</f>
        <v>0</v>
      </c>
      <c r="X17" s="166" cm="1">
        <f t="array" ref="X17">IFERROR(_xlfn.IFS($H17="MW",0,$D17=$D$132,('DR_Contracted Energy'!X15/'DR_Contracted Energy'!X$130)*X$132,$D17=$D$133,('DR_Contracted Energy'!X15/'DR_Contracted Energy'!X$131)*X$133),0)</f>
        <v>0</v>
      </c>
      <c r="Y17" s="166" cm="1">
        <f t="array" ref="Y17">IFERROR(_xlfn.IFS($H17="MW",0,$D17=$D$132,('DR_Contracted Energy'!Y15/'DR_Contracted Energy'!Y$130)*Y$132,$D17=$D$133,('DR_Contracted Energy'!Y15/'DR_Contracted Energy'!Y$131)*Y$133),0)</f>
        <v>0</v>
      </c>
      <c r="Z17" s="166" cm="1">
        <f t="array" ref="Z17">IFERROR(_xlfn.IFS($H17="MW",0,$D17=$D$132,('DR_Contracted Energy'!Z15/'DR_Contracted Energy'!Z$130)*Z$132,$D17=$D$133,('DR_Contracted Energy'!Z15/'DR_Contracted Energy'!Z$131)*Z$133),0)</f>
        <v>0</v>
      </c>
      <c r="AA17" s="166" cm="1">
        <f t="array" ref="AA17">IFERROR(_xlfn.IFS($H17="MW",0,$D17=$D$132,('DR_Contracted Energy'!AA15/'DR_Contracted Energy'!AA$130)*AA$132,$D17=$D$133,('DR_Contracted Energy'!AA15/'DR_Contracted Energy'!AA$131)*AA$133),0)</f>
        <v>0</v>
      </c>
      <c r="AB17" s="166" cm="1">
        <f t="array" ref="AB17">IFERROR(_xlfn.IFS($H17="MW",0,$D17=$D$132,('DR_Contracted Energy'!AB15/'DR_Contracted Energy'!AB$130)*AB$132,$D17=$D$133,('DR_Contracted Energy'!AB15/'DR_Contracted Energy'!AB$131)*AB$133),0)</f>
        <v>0</v>
      </c>
      <c r="AC17" s="166" cm="1">
        <f t="array" ref="AC17">IFERROR(_xlfn.IFS($H17="MW",0,$D17=$D$132,('DR_Contracted Energy'!AC15/'DR_Contracted Energy'!AC$130)*AC$132,$D17=$D$133,('DR_Contracted Energy'!AC15/'DR_Contracted Energy'!AC$131)*AC$133),0)</f>
        <v>0</v>
      </c>
      <c r="AD17" s="166"/>
      <c r="AE17" s="16" t="str">
        <f t="shared" si="1"/>
        <v>FALSE</v>
      </c>
    </row>
    <row r="18" spans="3:31" ht="28.8" x14ac:dyDescent="0.3">
      <c r="C18" s="7">
        <f>'C. Details of Existing PSAs'!C13</f>
        <v>4</v>
      </c>
      <c r="D18" s="146" t="str">
        <f>'C. Details of Existing PSAs'!D13</f>
        <v>Distribution Utility 1 (DU1)</v>
      </c>
      <c r="E18" s="146">
        <f>'C. Details of Existing PSAs'!E13</f>
        <v>0</v>
      </c>
      <c r="F18" s="108">
        <f>'C. Details of Existing PSAs'!F13</f>
        <v>0</v>
      </c>
      <c r="G18">
        <f>'C. Details of Existing PSAs'!G13</f>
        <v>0</v>
      </c>
      <c r="H18" s="16" t="str">
        <f>'C. Details of Existing PSAs'!O13</f>
        <v>MW</v>
      </c>
      <c r="I18" s="166" cm="1">
        <f t="array" ref="I18">IFERROR(_xlfn.IFS($H18="MW",0,$D18=$D$132,('DR_Contracted Energy'!I16/'DR_Contracted Energy'!I$130)*I$132,$D18=$D$133,('DR_Contracted Energy'!I16/'DR_Contracted Energy'!I$131)*I$133),0)</f>
        <v>0</v>
      </c>
      <c r="J18" s="166" cm="1">
        <f t="array" ref="J18">IFERROR(_xlfn.IFS($H18="MW",0,$D18=$D$132,('DR_Contracted Energy'!J16/'DR_Contracted Energy'!J$130)*J$132,$D18=$D$133,('DR_Contracted Energy'!J16/'DR_Contracted Energy'!J$131)*J$133),0)</f>
        <v>0</v>
      </c>
      <c r="K18" s="166" cm="1">
        <f t="array" ref="K18">IFERROR(_xlfn.IFS($H18="MW",0,$D18=$D$132,('DR_Contracted Energy'!K16/'DR_Contracted Energy'!K$130)*K$132,$D18=$D$133,('DR_Contracted Energy'!K16/'DR_Contracted Energy'!K$131)*K$133),0)</f>
        <v>0</v>
      </c>
      <c r="L18" s="166" cm="1">
        <f t="array" ref="L18">IFERROR(_xlfn.IFS($H18="MW",0,$D18=$D$132,('DR_Contracted Energy'!L16/'DR_Contracted Energy'!L$130)*L$132,$D18=$D$133,('DR_Contracted Energy'!L16/'DR_Contracted Energy'!L$131)*L$133),0)</f>
        <v>0</v>
      </c>
      <c r="M18" s="166" cm="1">
        <f t="array" ref="M18">IFERROR(_xlfn.IFS($H18="MW",0,$D18=$D$132,('DR_Contracted Energy'!M16/'DR_Contracted Energy'!M$130)*M$132,$D18=$D$133,('DR_Contracted Energy'!M16/'DR_Contracted Energy'!M$131)*M$133),0)</f>
        <v>0</v>
      </c>
      <c r="N18" s="166" cm="1">
        <f t="array" ref="N18">IFERROR(_xlfn.IFS($H18="MW",0,$D18=$D$132,('DR_Contracted Energy'!N16/'DR_Contracted Energy'!N$130)*N$132,$D18=$D$133,('DR_Contracted Energy'!N16/'DR_Contracted Energy'!N$131)*N$133),0)</f>
        <v>0</v>
      </c>
      <c r="O18" s="166" cm="1">
        <f t="array" ref="O18">IFERROR(_xlfn.IFS($H18="MW",0,$D18=$D$132,('DR_Contracted Energy'!O16/'DR_Contracted Energy'!O$130)*O$132,$D18=$D$133,('DR_Contracted Energy'!O16/'DR_Contracted Energy'!O$131)*O$133),0)</f>
        <v>0</v>
      </c>
      <c r="P18" s="166" cm="1">
        <f t="array" ref="P18">IFERROR(_xlfn.IFS($H18="MW",0,$D18=$D$132,('DR_Contracted Energy'!P16/'DR_Contracted Energy'!P$130)*P$132,$D18=$D$133,('DR_Contracted Energy'!P16/'DR_Contracted Energy'!P$131)*P$133),0)</f>
        <v>0</v>
      </c>
      <c r="Q18" s="166" cm="1">
        <f t="array" ref="Q18">IFERROR(_xlfn.IFS($H18="MW",0,$D18=$D$132,('DR_Contracted Energy'!Q16/'DR_Contracted Energy'!Q$130)*Q$132,$D18=$D$133,('DR_Contracted Energy'!Q16/'DR_Contracted Energy'!Q$131)*Q$133),0)</f>
        <v>0</v>
      </c>
      <c r="R18" s="166" cm="1">
        <f t="array" ref="R18">IFERROR(_xlfn.IFS($H18="MW",0,$D18=$D$132,('DR_Contracted Energy'!R16/'DR_Contracted Energy'!R$130)*R$132,$D18=$D$133,('DR_Contracted Energy'!R16/'DR_Contracted Energy'!R$131)*R$133),0)</f>
        <v>0</v>
      </c>
      <c r="S18" s="166" cm="1">
        <f t="array" ref="S18">IFERROR(_xlfn.IFS($H18="MW",0,$D18=$D$132,('DR_Contracted Energy'!S16/'DR_Contracted Energy'!S$130)*S$132,$D18=$D$133,('DR_Contracted Energy'!S16/'DR_Contracted Energy'!S$131)*S$133),0)</f>
        <v>0</v>
      </c>
      <c r="T18" s="166" cm="1">
        <f t="array" ref="T18">IFERROR(_xlfn.IFS($H18="MW",0,$D18=$D$132,('DR_Contracted Energy'!T16/'DR_Contracted Energy'!T$130)*T$132,$D18=$D$133,('DR_Contracted Energy'!T16/'DR_Contracted Energy'!T$131)*T$133),0)</f>
        <v>0</v>
      </c>
      <c r="U18" s="166" cm="1">
        <f t="array" ref="U18">IFERROR(_xlfn.IFS($H18="MW",0,$D18=$D$132,('DR_Contracted Energy'!U16/'DR_Contracted Energy'!U$130)*U$132,$D18=$D$133,('DR_Contracted Energy'!U16/'DR_Contracted Energy'!U$131)*U$133),0)</f>
        <v>0</v>
      </c>
      <c r="V18" s="166" cm="1">
        <f t="array" ref="V18">IFERROR(_xlfn.IFS($H18="MW",0,$D18=$D$132,('DR_Contracted Energy'!V16/'DR_Contracted Energy'!V$130)*V$132,$D18=$D$133,('DR_Contracted Energy'!V16/'DR_Contracted Energy'!V$131)*V$133),0)</f>
        <v>0</v>
      </c>
      <c r="W18" s="166" cm="1">
        <f t="array" ref="W18">IFERROR(_xlfn.IFS($H18="MW",0,$D18=$D$132,('DR_Contracted Energy'!W16/'DR_Contracted Energy'!W$130)*W$132,$D18=$D$133,('DR_Contracted Energy'!W16/'DR_Contracted Energy'!W$131)*W$133),0)</f>
        <v>0</v>
      </c>
      <c r="X18" s="166" cm="1">
        <f t="array" ref="X18">IFERROR(_xlfn.IFS($H18="MW",0,$D18=$D$132,('DR_Contracted Energy'!X16/'DR_Contracted Energy'!X$130)*X$132,$D18=$D$133,('DR_Contracted Energy'!X16/'DR_Contracted Energy'!X$131)*X$133),0)</f>
        <v>0</v>
      </c>
      <c r="Y18" s="166" cm="1">
        <f t="array" ref="Y18">IFERROR(_xlfn.IFS($H18="MW",0,$D18=$D$132,('DR_Contracted Energy'!Y16/'DR_Contracted Energy'!Y$130)*Y$132,$D18=$D$133,('DR_Contracted Energy'!Y16/'DR_Contracted Energy'!Y$131)*Y$133),0)</f>
        <v>0</v>
      </c>
      <c r="Z18" s="166" cm="1">
        <f t="array" ref="Z18">IFERROR(_xlfn.IFS($H18="MW",0,$D18=$D$132,('DR_Contracted Energy'!Z16/'DR_Contracted Energy'!Z$130)*Z$132,$D18=$D$133,('DR_Contracted Energy'!Z16/'DR_Contracted Energy'!Z$131)*Z$133),0)</f>
        <v>0</v>
      </c>
      <c r="AA18" s="166" cm="1">
        <f t="array" ref="AA18">IFERROR(_xlfn.IFS($H18="MW",0,$D18=$D$132,('DR_Contracted Energy'!AA16/'DR_Contracted Energy'!AA$130)*AA$132,$D18=$D$133,('DR_Contracted Energy'!AA16/'DR_Contracted Energy'!AA$131)*AA$133),0)</f>
        <v>0</v>
      </c>
      <c r="AB18" s="166" cm="1">
        <f t="array" ref="AB18">IFERROR(_xlfn.IFS($H18="MW",0,$D18=$D$132,('DR_Contracted Energy'!AB16/'DR_Contracted Energy'!AB$130)*AB$132,$D18=$D$133,('DR_Contracted Energy'!AB16/'DR_Contracted Energy'!AB$131)*AB$133),0)</f>
        <v>0</v>
      </c>
      <c r="AC18" s="166" cm="1">
        <f t="array" ref="AC18">IFERROR(_xlfn.IFS($H18="MW",0,$D18=$D$132,('DR_Contracted Energy'!AC16/'DR_Contracted Energy'!AC$130)*AC$132,$D18=$D$133,('DR_Contracted Energy'!AC16/'DR_Contracted Energy'!AC$131)*AC$133),0)</f>
        <v>0</v>
      </c>
      <c r="AD18" s="166"/>
      <c r="AE18" s="16" t="str">
        <f t="shared" si="1"/>
        <v>FALSE</v>
      </c>
    </row>
    <row r="19" spans="3:31" ht="28.8" x14ac:dyDescent="0.3">
      <c r="C19" s="7">
        <f t="shared" ref="C19:G19" si="4">C18</f>
        <v>4</v>
      </c>
      <c r="D19" s="146" t="str">
        <f t="shared" si="4"/>
        <v>Distribution Utility 1 (DU1)</v>
      </c>
      <c r="E19" s="146">
        <f t="shared" si="4"/>
        <v>0</v>
      </c>
      <c r="F19" s="108">
        <f t="shared" si="4"/>
        <v>0</v>
      </c>
      <c r="G19">
        <f t="shared" si="4"/>
        <v>0</v>
      </c>
      <c r="H19" s="16" t="str">
        <f>'C. Details of Existing PSAs'!O14</f>
        <v>MWh</v>
      </c>
      <c r="I19" s="166" cm="1">
        <f t="array" ref="I19">IFERROR(_xlfn.IFS($H19="MW",0,$D19=$D$132,('DR_Contracted Energy'!I17/'DR_Contracted Energy'!I$130)*I$132,$D19=$D$133,('DR_Contracted Energy'!I17/'DR_Contracted Energy'!I$131)*I$133),0)</f>
        <v>0</v>
      </c>
      <c r="J19" s="166" cm="1">
        <f t="array" ref="J19">IFERROR(_xlfn.IFS($H19="MW",0,$D19=$D$132,('DR_Contracted Energy'!J17/'DR_Contracted Energy'!J$130)*J$132,$D19=$D$133,('DR_Contracted Energy'!J17/'DR_Contracted Energy'!J$131)*J$133),0)</f>
        <v>0</v>
      </c>
      <c r="K19" s="166" cm="1">
        <f t="array" ref="K19">IFERROR(_xlfn.IFS($H19="MW",0,$D19=$D$132,('DR_Contracted Energy'!K17/'DR_Contracted Energy'!K$130)*K$132,$D19=$D$133,('DR_Contracted Energy'!K17/'DR_Contracted Energy'!K$131)*K$133),0)</f>
        <v>0</v>
      </c>
      <c r="L19" s="166" cm="1">
        <f t="array" ref="L19">IFERROR(_xlfn.IFS($H19="MW",0,$D19=$D$132,('DR_Contracted Energy'!L17/'DR_Contracted Energy'!L$130)*L$132,$D19=$D$133,('DR_Contracted Energy'!L17/'DR_Contracted Energy'!L$131)*L$133),0)</f>
        <v>0</v>
      </c>
      <c r="M19" s="166" cm="1">
        <f t="array" ref="M19">IFERROR(_xlfn.IFS($H19="MW",0,$D19=$D$132,('DR_Contracted Energy'!M17/'DR_Contracted Energy'!M$130)*M$132,$D19=$D$133,('DR_Contracted Energy'!M17/'DR_Contracted Energy'!M$131)*M$133),0)</f>
        <v>0</v>
      </c>
      <c r="N19" s="166" cm="1">
        <f t="array" ref="N19">IFERROR(_xlfn.IFS($H19="MW",0,$D19=$D$132,('DR_Contracted Energy'!N17/'DR_Contracted Energy'!N$130)*N$132,$D19=$D$133,('DR_Contracted Energy'!N17/'DR_Contracted Energy'!N$131)*N$133),0)</f>
        <v>0</v>
      </c>
      <c r="O19" s="166" cm="1">
        <f t="array" ref="O19">IFERROR(_xlfn.IFS($H19="MW",0,$D19=$D$132,('DR_Contracted Energy'!O17/'DR_Contracted Energy'!O$130)*O$132,$D19=$D$133,('DR_Contracted Energy'!O17/'DR_Contracted Energy'!O$131)*O$133),0)</f>
        <v>0</v>
      </c>
      <c r="P19" s="166" cm="1">
        <f t="array" ref="P19">IFERROR(_xlfn.IFS($H19="MW",0,$D19=$D$132,('DR_Contracted Energy'!P17/'DR_Contracted Energy'!P$130)*P$132,$D19=$D$133,('DR_Contracted Energy'!P17/'DR_Contracted Energy'!P$131)*P$133),0)</f>
        <v>0</v>
      </c>
      <c r="Q19" s="166" cm="1">
        <f t="array" ref="Q19">IFERROR(_xlfn.IFS($H19="MW",0,$D19=$D$132,('DR_Contracted Energy'!Q17/'DR_Contracted Energy'!Q$130)*Q$132,$D19=$D$133,('DR_Contracted Energy'!Q17/'DR_Contracted Energy'!Q$131)*Q$133),0)</f>
        <v>0</v>
      </c>
      <c r="R19" s="166" cm="1">
        <f t="array" ref="R19">IFERROR(_xlfn.IFS($H19="MW",0,$D19=$D$132,('DR_Contracted Energy'!R17/'DR_Contracted Energy'!R$130)*R$132,$D19=$D$133,('DR_Contracted Energy'!R17/'DR_Contracted Energy'!R$131)*R$133),0)</f>
        <v>0</v>
      </c>
      <c r="S19" s="166" cm="1">
        <f t="array" ref="S19">IFERROR(_xlfn.IFS($H19="MW",0,$D19=$D$132,('DR_Contracted Energy'!S17/'DR_Contracted Energy'!S$130)*S$132,$D19=$D$133,('DR_Contracted Energy'!S17/'DR_Contracted Energy'!S$131)*S$133),0)</f>
        <v>0</v>
      </c>
      <c r="T19" s="166" cm="1">
        <f t="array" ref="T19">IFERROR(_xlfn.IFS($H19="MW",0,$D19=$D$132,('DR_Contracted Energy'!T17/'DR_Contracted Energy'!T$130)*T$132,$D19=$D$133,('DR_Contracted Energy'!T17/'DR_Contracted Energy'!T$131)*T$133),0)</f>
        <v>0</v>
      </c>
      <c r="U19" s="166" cm="1">
        <f t="array" ref="U19">IFERROR(_xlfn.IFS($H19="MW",0,$D19=$D$132,('DR_Contracted Energy'!U17/'DR_Contracted Energy'!U$130)*U$132,$D19=$D$133,('DR_Contracted Energy'!U17/'DR_Contracted Energy'!U$131)*U$133),0)</f>
        <v>0</v>
      </c>
      <c r="V19" s="166" cm="1">
        <f t="array" ref="V19">IFERROR(_xlfn.IFS($H19="MW",0,$D19=$D$132,('DR_Contracted Energy'!V17/'DR_Contracted Energy'!V$130)*V$132,$D19=$D$133,('DR_Contracted Energy'!V17/'DR_Contracted Energy'!V$131)*V$133),0)</f>
        <v>0</v>
      </c>
      <c r="W19" s="166" cm="1">
        <f t="array" ref="W19">IFERROR(_xlfn.IFS($H19="MW",0,$D19=$D$132,('DR_Contracted Energy'!W17/'DR_Contracted Energy'!W$130)*W$132,$D19=$D$133,('DR_Contracted Energy'!W17/'DR_Contracted Energy'!W$131)*W$133),0)</f>
        <v>0</v>
      </c>
      <c r="X19" s="166" cm="1">
        <f t="array" ref="X19">IFERROR(_xlfn.IFS($H19="MW",0,$D19=$D$132,('DR_Contracted Energy'!X17/'DR_Contracted Energy'!X$130)*X$132,$D19=$D$133,('DR_Contracted Energy'!X17/'DR_Contracted Energy'!X$131)*X$133),0)</f>
        <v>0</v>
      </c>
      <c r="Y19" s="166" cm="1">
        <f t="array" ref="Y19">IFERROR(_xlfn.IFS($H19="MW",0,$D19=$D$132,('DR_Contracted Energy'!Y17/'DR_Contracted Energy'!Y$130)*Y$132,$D19=$D$133,('DR_Contracted Energy'!Y17/'DR_Contracted Energy'!Y$131)*Y$133),0)</f>
        <v>0</v>
      </c>
      <c r="Z19" s="166" cm="1">
        <f t="array" ref="Z19">IFERROR(_xlfn.IFS($H19="MW",0,$D19=$D$132,('DR_Contracted Energy'!Z17/'DR_Contracted Energy'!Z$130)*Z$132,$D19=$D$133,('DR_Contracted Energy'!Z17/'DR_Contracted Energy'!Z$131)*Z$133),0)</f>
        <v>0</v>
      </c>
      <c r="AA19" s="166" cm="1">
        <f t="array" ref="AA19">IFERROR(_xlfn.IFS($H19="MW",0,$D19=$D$132,('DR_Contracted Energy'!AA17/'DR_Contracted Energy'!AA$130)*AA$132,$D19=$D$133,('DR_Contracted Energy'!AA17/'DR_Contracted Energy'!AA$131)*AA$133),0)</f>
        <v>0</v>
      </c>
      <c r="AB19" s="166" cm="1">
        <f t="array" ref="AB19">IFERROR(_xlfn.IFS($H19="MW",0,$D19=$D$132,('DR_Contracted Energy'!AB17/'DR_Contracted Energy'!AB$130)*AB$132,$D19=$D$133,('DR_Contracted Energy'!AB17/'DR_Contracted Energy'!AB$131)*AB$133),0)</f>
        <v>0</v>
      </c>
      <c r="AC19" s="166" cm="1">
        <f t="array" ref="AC19">IFERROR(_xlfn.IFS($H19="MW",0,$D19=$D$132,('DR_Contracted Energy'!AC17/'DR_Contracted Energy'!AC$130)*AC$132,$D19=$D$133,('DR_Contracted Energy'!AC17/'DR_Contracted Energy'!AC$131)*AC$133),0)</f>
        <v>0</v>
      </c>
      <c r="AD19" s="166"/>
      <c r="AE19" s="16" t="str">
        <f t="shared" si="1"/>
        <v>FALSE</v>
      </c>
    </row>
    <row r="20" spans="3:31" ht="28.8" x14ac:dyDescent="0.3">
      <c r="C20" s="7">
        <f>'C. Details of Existing PSAs'!C15</f>
        <v>5</v>
      </c>
      <c r="D20" s="146" t="str">
        <f>'C. Details of Existing PSAs'!D15</f>
        <v>Distribution Utility 1 (DU1)</v>
      </c>
      <c r="E20" s="146">
        <f>'C. Details of Existing PSAs'!E15</f>
        <v>0</v>
      </c>
      <c r="F20" s="108">
        <f>'C. Details of Existing PSAs'!F15</f>
        <v>0</v>
      </c>
      <c r="G20">
        <f>'C. Details of Existing PSAs'!G15</f>
        <v>0</v>
      </c>
      <c r="H20" s="16" t="str">
        <f>'C. Details of Existing PSAs'!O15</f>
        <v>MW</v>
      </c>
      <c r="I20" s="166" cm="1">
        <f t="array" ref="I20">IFERROR(_xlfn.IFS($H20="MW",0,$D20=$D$132,('DR_Contracted Energy'!I18/'DR_Contracted Energy'!I$130)*I$132,$D20=$D$133,('DR_Contracted Energy'!I18/'DR_Contracted Energy'!I$131)*I$133),0)</f>
        <v>0</v>
      </c>
      <c r="J20" s="166" cm="1">
        <f t="array" ref="J20">IFERROR(_xlfn.IFS($H20="MW",0,$D20=$D$132,('DR_Contracted Energy'!J18/'DR_Contracted Energy'!J$130)*J$132,$D20=$D$133,('DR_Contracted Energy'!J18/'DR_Contracted Energy'!J$131)*J$133),0)</f>
        <v>0</v>
      </c>
      <c r="K20" s="166" cm="1">
        <f t="array" ref="K20">IFERROR(_xlfn.IFS($H20="MW",0,$D20=$D$132,('DR_Contracted Energy'!K18/'DR_Contracted Energy'!K$130)*K$132,$D20=$D$133,('DR_Contracted Energy'!K18/'DR_Contracted Energy'!K$131)*K$133),0)</f>
        <v>0</v>
      </c>
      <c r="L20" s="166" cm="1">
        <f t="array" ref="L20">IFERROR(_xlfn.IFS($H20="MW",0,$D20=$D$132,('DR_Contracted Energy'!L18/'DR_Contracted Energy'!L$130)*L$132,$D20=$D$133,('DR_Contracted Energy'!L18/'DR_Contracted Energy'!L$131)*L$133),0)</f>
        <v>0</v>
      </c>
      <c r="M20" s="166" cm="1">
        <f t="array" ref="M20">IFERROR(_xlfn.IFS($H20="MW",0,$D20=$D$132,('DR_Contracted Energy'!M18/'DR_Contracted Energy'!M$130)*M$132,$D20=$D$133,('DR_Contracted Energy'!M18/'DR_Contracted Energy'!M$131)*M$133),0)</f>
        <v>0</v>
      </c>
      <c r="N20" s="166" cm="1">
        <f t="array" ref="N20">IFERROR(_xlfn.IFS($H20="MW",0,$D20=$D$132,('DR_Contracted Energy'!N18/'DR_Contracted Energy'!N$130)*N$132,$D20=$D$133,('DR_Contracted Energy'!N18/'DR_Contracted Energy'!N$131)*N$133),0)</f>
        <v>0</v>
      </c>
      <c r="O20" s="166" cm="1">
        <f t="array" ref="O20">IFERROR(_xlfn.IFS($H20="MW",0,$D20=$D$132,('DR_Contracted Energy'!O18/'DR_Contracted Energy'!O$130)*O$132,$D20=$D$133,('DR_Contracted Energy'!O18/'DR_Contracted Energy'!O$131)*O$133),0)</f>
        <v>0</v>
      </c>
      <c r="P20" s="166" cm="1">
        <f t="array" ref="P20">IFERROR(_xlfn.IFS($H20="MW",0,$D20=$D$132,('DR_Contracted Energy'!P18/'DR_Contracted Energy'!P$130)*P$132,$D20=$D$133,('DR_Contracted Energy'!P18/'DR_Contracted Energy'!P$131)*P$133),0)</f>
        <v>0</v>
      </c>
      <c r="Q20" s="166" cm="1">
        <f t="array" ref="Q20">IFERROR(_xlfn.IFS($H20="MW",0,$D20=$D$132,('DR_Contracted Energy'!Q18/'DR_Contracted Energy'!Q$130)*Q$132,$D20=$D$133,('DR_Contracted Energy'!Q18/'DR_Contracted Energy'!Q$131)*Q$133),0)</f>
        <v>0</v>
      </c>
      <c r="R20" s="166" cm="1">
        <f t="array" ref="R20">IFERROR(_xlfn.IFS($H20="MW",0,$D20=$D$132,('DR_Contracted Energy'!R18/'DR_Contracted Energy'!R$130)*R$132,$D20=$D$133,('DR_Contracted Energy'!R18/'DR_Contracted Energy'!R$131)*R$133),0)</f>
        <v>0</v>
      </c>
      <c r="S20" s="166" cm="1">
        <f t="array" ref="S20">IFERROR(_xlfn.IFS($H20="MW",0,$D20=$D$132,('DR_Contracted Energy'!S18/'DR_Contracted Energy'!S$130)*S$132,$D20=$D$133,('DR_Contracted Energy'!S18/'DR_Contracted Energy'!S$131)*S$133),0)</f>
        <v>0</v>
      </c>
      <c r="T20" s="166" cm="1">
        <f t="array" ref="T20">IFERROR(_xlfn.IFS($H20="MW",0,$D20=$D$132,('DR_Contracted Energy'!T18/'DR_Contracted Energy'!T$130)*T$132,$D20=$D$133,('DR_Contracted Energy'!T18/'DR_Contracted Energy'!T$131)*T$133),0)</f>
        <v>0</v>
      </c>
      <c r="U20" s="166" cm="1">
        <f t="array" ref="U20">IFERROR(_xlfn.IFS($H20="MW",0,$D20=$D$132,('DR_Contracted Energy'!U18/'DR_Contracted Energy'!U$130)*U$132,$D20=$D$133,('DR_Contracted Energy'!U18/'DR_Contracted Energy'!U$131)*U$133),0)</f>
        <v>0</v>
      </c>
      <c r="V20" s="166" cm="1">
        <f t="array" ref="V20">IFERROR(_xlfn.IFS($H20="MW",0,$D20=$D$132,('DR_Contracted Energy'!V18/'DR_Contracted Energy'!V$130)*V$132,$D20=$D$133,('DR_Contracted Energy'!V18/'DR_Contracted Energy'!V$131)*V$133),0)</f>
        <v>0</v>
      </c>
      <c r="W20" s="166" cm="1">
        <f t="array" ref="W20">IFERROR(_xlfn.IFS($H20="MW",0,$D20=$D$132,('DR_Contracted Energy'!W18/'DR_Contracted Energy'!W$130)*W$132,$D20=$D$133,('DR_Contracted Energy'!W18/'DR_Contracted Energy'!W$131)*W$133),0)</f>
        <v>0</v>
      </c>
      <c r="X20" s="166" cm="1">
        <f t="array" ref="X20">IFERROR(_xlfn.IFS($H20="MW",0,$D20=$D$132,('DR_Contracted Energy'!X18/'DR_Contracted Energy'!X$130)*X$132,$D20=$D$133,('DR_Contracted Energy'!X18/'DR_Contracted Energy'!X$131)*X$133),0)</f>
        <v>0</v>
      </c>
      <c r="Y20" s="166" cm="1">
        <f t="array" ref="Y20">IFERROR(_xlfn.IFS($H20="MW",0,$D20=$D$132,('DR_Contracted Energy'!Y18/'DR_Contracted Energy'!Y$130)*Y$132,$D20=$D$133,('DR_Contracted Energy'!Y18/'DR_Contracted Energy'!Y$131)*Y$133),0)</f>
        <v>0</v>
      </c>
      <c r="Z20" s="166" cm="1">
        <f t="array" ref="Z20">IFERROR(_xlfn.IFS($H20="MW",0,$D20=$D$132,('DR_Contracted Energy'!Z18/'DR_Contracted Energy'!Z$130)*Z$132,$D20=$D$133,('DR_Contracted Energy'!Z18/'DR_Contracted Energy'!Z$131)*Z$133),0)</f>
        <v>0</v>
      </c>
      <c r="AA20" s="166" cm="1">
        <f t="array" ref="AA20">IFERROR(_xlfn.IFS($H20="MW",0,$D20=$D$132,('DR_Contracted Energy'!AA18/'DR_Contracted Energy'!AA$130)*AA$132,$D20=$D$133,('DR_Contracted Energy'!AA18/'DR_Contracted Energy'!AA$131)*AA$133),0)</f>
        <v>0</v>
      </c>
      <c r="AB20" s="166" cm="1">
        <f t="array" ref="AB20">IFERROR(_xlfn.IFS($H20="MW",0,$D20=$D$132,('DR_Contracted Energy'!AB18/'DR_Contracted Energy'!AB$130)*AB$132,$D20=$D$133,('DR_Contracted Energy'!AB18/'DR_Contracted Energy'!AB$131)*AB$133),0)</f>
        <v>0</v>
      </c>
      <c r="AC20" s="166" cm="1">
        <f t="array" ref="AC20">IFERROR(_xlfn.IFS($H20="MW",0,$D20=$D$132,('DR_Contracted Energy'!AC18/'DR_Contracted Energy'!AC$130)*AC$132,$D20=$D$133,('DR_Contracted Energy'!AC18/'DR_Contracted Energy'!AC$131)*AC$133),0)</f>
        <v>0</v>
      </c>
      <c r="AD20" s="166"/>
      <c r="AE20" s="16" t="str">
        <f t="shared" si="1"/>
        <v>FALSE</v>
      </c>
    </row>
    <row r="21" spans="3:31" ht="28.8" x14ac:dyDescent="0.3">
      <c r="C21" s="7">
        <f t="shared" ref="C21:G21" si="5">C20</f>
        <v>5</v>
      </c>
      <c r="D21" s="146" t="str">
        <f t="shared" si="5"/>
        <v>Distribution Utility 1 (DU1)</v>
      </c>
      <c r="E21" s="146">
        <f t="shared" si="5"/>
        <v>0</v>
      </c>
      <c r="F21" s="108">
        <f t="shared" si="5"/>
        <v>0</v>
      </c>
      <c r="G21">
        <f t="shared" si="5"/>
        <v>0</v>
      </c>
      <c r="H21" s="16" t="str">
        <f>'C. Details of Existing PSAs'!O16</f>
        <v>MWh</v>
      </c>
      <c r="I21" s="166" cm="1">
        <f t="array" ref="I21">IFERROR(_xlfn.IFS($H21="MW",0,$D21=$D$132,('DR_Contracted Energy'!I19/'DR_Contracted Energy'!I$130)*I$132,$D21=$D$133,('DR_Contracted Energy'!I19/'DR_Contracted Energy'!I$131)*I$133),0)</f>
        <v>0</v>
      </c>
      <c r="J21" s="166" cm="1">
        <f t="array" ref="J21">IFERROR(_xlfn.IFS($H21="MW",0,$D21=$D$132,('DR_Contracted Energy'!J19/'DR_Contracted Energy'!J$130)*J$132,$D21=$D$133,('DR_Contracted Energy'!J19/'DR_Contracted Energy'!J$131)*J$133),0)</f>
        <v>0</v>
      </c>
      <c r="K21" s="166" cm="1">
        <f t="array" ref="K21">IFERROR(_xlfn.IFS($H21="MW",0,$D21=$D$132,('DR_Contracted Energy'!K19/'DR_Contracted Energy'!K$130)*K$132,$D21=$D$133,('DR_Contracted Energy'!K19/'DR_Contracted Energy'!K$131)*K$133),0)</f>
        <v>0</v>
      </c>
      <c r="L21" s="166" cm="1">
        <f t="array" ref="L21">IFERROR(_xlfn.IFS($H21="MW",0,$D21=$D$132,('DR_Contracted Energy'!L19/'DR_Contracted Energy'!L$130)*L$132,$D21=$D$133,('DR_Contracted Energy'!L19/'DR_Contracted Energy'!L$131)*L$133),0)</f>
        <v>0</v>
      </c>
      <c r="M21" s="166" cm="1">
        <f t="array" ref="M21">IFERROR(_xlfn.IFS($H21="MW",0,$D21=$D$132,('DR_Contracted Energy'!M19/'DR_Contracted Energy'!M$130)*M$132,$D21=$D$133,('DR_Contracted Energy'!M19/'DR_Contracted Energy'!M$131)*M$133),0)</f>
        <v>0</v>
      </c>
      <c r="N21" s="166" cm="1">
        <f t="array" ref="N21">IFERROR(_xlfn.IFS($H21="MW",0,$D21=$D$132,('DR_Contracted Energy'!N19/'DR_Contracted Energy'!N$130)*N$132,$D21=$D$133,('DR_Contracted Energy'!N19/'DR_Contracted Energy'!N$131)*N$133),0)</f>
        <v>0</v>
      </c>
      <c r="O21" s="166" cm="1">
        <f t="array" ref="O21">IFERROR(_xlfn.IFS($H21="MW",0,$D21=$D$132,('DR_Contracted Energy'!O19/'DR_Contracted Energy'!O$130)*O$132,$D21=$D$133,('DR_Contracted Energy'!O19/'DR_Contracted Energy'!O$131)*O$133),0)</f>
        <v>0</v>
      </c>
      <c r="P21" s="166" cm="1">
        <f t="array" ref="P21">IFERROR(_xlfn.IFS($H21="MW",0,$D21=$D$132,('DR_Contracted Energy'!P19/'DR_Contracted Energy'!P$130)*P$132,$D21=$D$133,('DR_Contracted Energy'!P19/'DR_Contracted Energy'!P$131)*P$133),0)</f>
        <v>0</v>
      </c>
      <c r="Q21" s="166" cm="1">
        <f t="array" ref="Q21">IFERROR(_xlfn.IFS($H21="MW",0,$D21=$D$132,('DR_Contracted Energy'!Q19/'DR_Contracted Energy'!Q$130)*Q$132,$D21=$D$133,('DR_Contracted Energy'!Q19/'DR_Contracted Energy'!Q$131)*Q$133),0)</f>
        <v>0</v>
      </c>
      <c r="R21" s="166" cm="1">
        <f t="array" ref="R21">IFERROR(_xlfn.IFS($H21="MW",0,$D21=$D$132,('DR_Contracted Energy'!R19/'DR_Contracted Energy'!R$130)*R$132,$D21=$D$133,('DR_Contracted Energy'!R19/'DR_Contracted Energy'!R$131)*R$133),0)</f>
        <v>0</v>
      </c>
      <c r="S21" s="166" cm="1">
        <f t="array" ref="S21">IFERROR(_xlfn.IFS($H21="MW",0,$D21=$D$132,('DR_Contracted Energy'!S19/'DR_Contracted Energy'!S$130)*S$132,$D21=$D$133,('DR_Contracted Energy'!S19/'DR_Contracted Energy'!S$131)*S$133),0)</f>
        <v>0</v>
      </c>
      <c r="T21" s="166" cm="1">
        <f t="array" ref="T21">IFERROR(_xlfn.IFS($H21="MW",0,$D21=$D$132,('DR_Contracted Energy'!T19/'DR_Contracted Energy'!T$130)*T$132,$D21=$D$133,('DR_Contracted Energy'!T19/'DR_Contracted Energy'!T$131)*T$133),0)</f>
        <v>0</v>
      </c>
      <c r="U21" s="166" cm="1">
        <f t="array" ref="U21">IFERROR(_xlfn.IFS($H21="MW",0,$D21=$D$132,('DR_Contracted Energy'!U19/'DR_Contracted Energy'!U$130)*U$132,$D21=$D$133,('DR_Contracted Energy'!U19/'DR_Contracted Energy'!U$131)*U$133),0)</f>
        <v>0</v>
      </c>
      <c r="V21" s="166" cm="1">
        <f t="array" ref="V21">IFERROR(_xlfn.IFS($H21="MW",0,$D21=$D$132,('DR_Contracted Energy'!V19/'DR_Contracted Energy'!V$130)*V$132,$D21=$D$133,('DR_Contracted Energy'!V19/'DR_Contracted Energy'!V$131)*V$133),0)</f>
        <v>0</v>
      </c>
      <c r="W21" s="166" cm="1">
        <f t="array" ref="W21">IFERROR(_xlfn.IFS($H21="MW",0,$D21=$D$132,('DR_Contracted Energy'!W19/'DR_Contracted Energy'!W$130)*W$132,$D21=$D$133,('DR_Contracted Energy'!W19/'DR_Contracted Energy'!W$131)*W$133),0)</f>
        <v>0</v>
      </c>
      <c r="X21" s="166" cm="1">
        <f t="array" ref="X21">IFERROR(_xlfn.IFS($H21="MW",0,$D21=$D$132,('DR_Contracted Energy'!X19/'DR_Contracted Energy'!X$130)*X$132,$D21=$D$133,('DR_Contracted Energy'!X19/'DR_Contracted Energy'!X$131)*X$133),0)</f>
        <v>0</v>
      </c>
      <c r="Y21" s="166" cm="1">
        <f t="array" ref="Y21">IFERROR(_xlfn.IFS($H21="MW",0,$D21=$D$132,('DR_Contracted Energy'!Y19/'DR_Contracted Energy'!Y$130)*Y$132,$D21=$D$133,('DR_Contracted Energy'!Y19/'DR_Contracted Energy'!Y$131)*Y$133),0)</f>
        <v>0</v>
      </c>
      <c r="Z21" s="166" cm="1">
        <f t="array" ref="Z21">IFERROR(_xlfn.IFS($H21="MW",0,$D21=$D$132,('DR_Contracted Energy'!Z19/'DR_Contracted Energy'!Z$130)*Z$132,$D21=$D$133,('DR_Contracted Energy'!Z19/'DR_Contracted Energy'!Z$131)*Z$133),0)</f>
        <v>0</v>
      </c>
      <c r="AA21" s="166" cm="1">
        <f t="array" ref="AA21">IFERROR(_xlfn.IFS($H21="MW",0,$D21=$D$132,('DR_Contracted Energy'!AA19/'DR_Contracted Energy'!AA$130)*AA$132,$D21=$D$133,('DR_Contracted Energy'!AA19/'DR_Contracted Energy'!AA$131)*AA$133),0)</f>
        <v>0</v>
      </c>
      <c r="AB21" s="166" cm="1">
        <f t="array" ref="AB21">IFERROR(_xlfn.IFS($H21="MW",0,$D21=$D$132,('DR_Contracted Energy'!AB19/'DR_Contracted Energy'!AB$130)*AB$132,$D21=$D$133,('DR_Contracted Energy'!AB19/'DR_Contracted Energy'!AB$131)*AB$133),0)</f>
        <v>0</v>
      </c>
      <c r="AC21" s="166" cm="1">
        <f t="array" ref="AC21">IFERROR(_xlfn.IFS($H21="MW",0,$D21=$D$132,('DR_Contracted Energy'!AC19/'DR_Contracted Energy'!AC$130)*AC$132,$D21=$D$133,('DR_Contracted Energy'!AC19/'DR_Contracted Energy'!AC$131)*AC$133),0)</f>
        <v>0</v>
      </c>
      <c r="AD21" s="166"/>
      <c r="AE21" s="16" t="str">
        <f t="shared" si="1"/>
        <v>FALSE</v>
      </c>
    </row>
    <row r="22" spans="3:31" ht="28.8" x14ac:dyDescent="0.3">
      <c r="C22" s="7">
        <f>'C. Details of Existing PSAs'!C17</f>
        <v>6</v>
      </c>
      <c r="D22" s="146" t="str">
        <f>'C. Details of Existing PSAs'!D17</f>
        <v>Distribution Utility 1 (DU1)</v>
      </c>
      <c r="E22" s="146">
        <f>'C. Details of Existing PSAs'!E17</f>
        <v>0</v>
      </c>
      <c r="F22" s="108">
        <f>'C. Details of Existing PSAs'!F17</f>
        <v>0</v>
      </c>
      <c r="G22">
        <f>'C. Details of Existing PSAs'!G17</f>
        <v>0</v>
      </c>
      <c r="H22" s="16" t="str">
        <f>'C. Details of Existing PSAs'!O17</f>
        <v>MW</v>
      </c>
      <c r="I22" s="166" cm="1">
        <f t="array" ref="I22">IFERROR(_xlfn.IFS($H22="MW",0,$D22=$D$132,('DR_Contracted Energy'!I20/'DR_Contracted Energy'!I$130)*I$132,$D22=$D$133,('DR_Contracted Energy'!I20/'DR_Contracted Energy'!I$131)*I$133),0)</f>
        <v>0</v>
      </c>
      <c r="J22" s="166" cm="1">
        <f t="array" ref="J22">IFERROR(_xlfn.IFS($H22="MW",0,$D22=$D$132,('DR_Contracted Energy'!J20/'DR_Contracted Energy'!J$130)*J$132,$D22=$D$133,('DR_Contracted Energy'!J20/'DR_Contracted Energy'!J$131)*J$133),0)</f>
        <v>0</v>
      </c>
      <c r="K22" s="166" cm="1">
        <f t="array" ref="K22">IFERROR(_xlfn.IFS($H22="MW",0,$D22=$D$132,('DR_Contracted Energy'!K20/'DR_Contracted Energy'!K$130)*K$132,$D22=$D$133,('DR_Contracted Energy'!K20/'DR_Contracted Energy'!K$131)*K$133),0)</f>
        <v>0</v>
      </c>
      <c r="L22" s="166" cm="1">
        <f t="array" ref="L22">IFERROR(_xlfn.IFS($H22="MW",0,$D22=$D$132,('DR_Contracted Energy'!L20/'DR_Contracted Energy'!L$130)*L$132,$D22=$D$133,('DR_Contracted Energy'!L20/'DR_Contracted Energy'!L$131)*L$133),0)</f>
        <v>0</v>
      </c>
      <c r="M22" s="166" cm="1">
        <f t="array" ref="M22">IFERROR(_xlfn.IFS($H22="MW",0,$D22=$D$132,('DR_Contracted Energy'!M20/'DR_Contracted Energy'!M$130)*M$132,$D22=$D$133,('DR_Contracted Energy'!M20/'DR_Contracted Energy'!M$131)*M$133),0)</f>
        <v>0</v>
      </c>
      <c r="N22" s="166" cm="1">
        <f t="array" ref="N22">IFERROR(_xlfn.IFS($H22="MW",0,$D22=$D$132,('DR_Contracted Energy'!N20/'DR_Contracted Energy'!N$130)*N$132,$D22=$D$133,('DR_Contracted Energy'!N20/'DR_Contracted Energy'!N$131)*N$133),0)</f>
        <v>0</v>
      </c>
      <c r="O22" s="166" cm="1">
        <f t="array" ref="O22">IFERROR(_xlfn.IFS($H22="MW",0,$D22=$D$132,('DR_Contracted Energy'!O20/'DR_Contracted Energy'!O$130)*O$132,$D22=$D$133,('DR_Contracted Energy'!O20/'DR_Contracted Energy'!O$131)*O$133),0)</f>
        <v>0</v>
      </c>
      <c r="P22" s="166" cm="1">
        <f t="array" ref="P22">IFERROR(_xlfn.IFS($H22="MW",0,$D22=$D$132,('DR_Contracted Energy'!P20/'DR_Contracted Energy'!P$130)*P$132,$D22=$D$133,('DR_Contracted Energy'!P20/'DR_Contracted Energy'!P$131)*P$133),0)</f>
        <v>0</v>
      </c>
      <c r="Q22" s="166" cm="1">
        <f t="array" ref="Q22">IFERROR(_xlfn.IFS($H22="MW",0,$D22=$D$132,('DR_Contracted Energy'!Q20/'DR_Contracted Energy'!Q$130)*Q$132,$D22=$D$133,('DR_Contracted Energy'!Q20/'DR_Contracted Energy'!Q$131)*Q$133),0)</f>
        <v>0</v>
      </c>
      <c r="R22" s="166" cm="1">
        <f t="array" ref="R22">IFERROR(_xlfn.IFS($H22="MW",0,$D22=$D$132,('DR_Contracted Energy'!R20/'DR_Contracted Energy'!R$130)*R$132,$D22=$D$133,('DR_Contracted Energy'!R20/'DR_Contracted Energy'!R$131)*R$133),0)</f>
        <v>0</v>
      </c>
      <c r="S22" s="166" cm="1">
        <f t="array" ref="S22">IFERROR(_xlfn.IFS($H22="MW",0,$D22=$D$132,('DR_Contracted Energy'!S20/'DR_Contracted Energy'!S$130)*S$132,$D22=$D$133,('DR_Contracted Energy'!S20/'DR_Contracted Energy'!S$131)*S$133),0)</f>
        <v>0</v>
      </c>
      <c r="T22" s="166" cm="1">
        <f t="array" ref="T22">IFERROR(_xlfn.IFS($H22="MW",0,$D22=$D$132,('DR_Contracted Energy'!T20/'DR_Contracted Energy'!T$130)*T$132,$D22=$D$133,('DR_Contracted Energy'!T20/'DR_Contracted Energy'!T$131)*T$133),0)</f>
        <v>0</v>
      </c>
      <c r="U22" s="166" cm="1">
        <f t="array" ref="U22">IFERROR(_xlfn.IFS($H22="MW",0,$D22=$D$132,('DR_Contracted Energy'!U20/'DR_Contracted Energy'!U$130)*U$132,$D22=$D$133,('DR_Contracted Energy'!U20/'DR_Contracted Energy'!U$131)*U$133),0)</f>
        <v>0</v>
      </c>
      <c r="V22" s="166" cm="1">
        <f t="array" ref="V22">IFERROR(_xlfn.IFS($H22="MW",0,$D22=$D$132,('DR_Contracted Energy'!V20/'DR_Contracted Energy'!V$130)*V$132,$D22=$D$133,('DR_Contracted Energy'!V20/'DR_Contracted Energy'!V$131)*V$133),0)</f>
        <v>0</v>
      </c>
      <c r="W22" s="166" cm="1">
        <f t="array" ref="W22">IFERROR(_xlfn.IFS($H22="MW",0,$D22=$D$132,('DR_Contracted Energy'!W20/'DR_Contracted Energy'!W$130)*W$132,$D22=$D$133,('DR_Contracted Energy'!W20/'DR_Contracted Energy'!W$131)*W$133),0)</f>
        <v>0</v>
      </c>
      <c r="X22" s="166" cm="1">
        <f t="array" ref="X22">IFERROR(_xlfn.IFS($H22="MW",0,$D22=$D$132,('DR_Contracted Energy'!X20/'DR_Contracted Energy'!X$130)*X$132,$D22=$D$133,('DR_Contracted Energy'!X20/'DR_Contracted Energy'!X$131)*X$133),0)</f>
        <v>0</v>
      </c>
      <c r="Y22" s="166" cm="1">
        <f t="array" ref="Y22">IFERROR(_xlfn.IFS($H22="MW",0,$D22=$D$132,('DR_Contracted Energy'!Y20/'DR_Contracted Energy'!Y$130)*Y$132,$D22=$D$133,('DR_Contracted Energy'!Y20/'DR_Contracted Energy'!Y$131)*Y$133),0)</f>
        <v>0</v>
      </c>
      <c r="Z22" s="166" cm="1">
        <f t="array" ref="Z22">IFERROR(_xlfn.IFS($H22="MW",0,$D22=$D$132,('DR_Contracted Energy'!Z20/'DR_Contracted Energy'!Z$130)*Z$132,$D22=$D$133,('DR_Contracted Energy'!Z20/'DR_Contracted Energy'!Z$131)*Z$133),0)</f>
        <v>0</v>
      </c>
      <c r="AA22" s="166" cm="1">
        <f t="array" ref="AA22">IFERROR(_xlfn.IFS($H22="MW",0,$D22=$D$132,('DR_Contracted Energy'!AA20/'DR_Contracted Energy'!AA$130)*AA$132,$D22=$D$133,('DR_Contracted Energy'!AA20/'DR_Contracted Energy'!AA$131)*AA$133),0)</f>
        <v>0</v>
      </c>
      <c r="AB22" s="166" cm="1">
        <f t="array" ref="AB22">IFERROR(_xlfn.IFS($H22="MW",0,$D22=$D$132,('DR_Contracted Energy'!AB20/'DR_Contracted Energy'!AB$130)*AB$132,$D22=$D$133,('DR_Contracted Energy'!AB20/'DR_Contracted Energy'!AB$131)*AB$133),0)</f>
        <v>0</v>
      </c>
      <c r="AC22" s="166" cm="1">
        <f t="array" ref="AC22">IFERROR(_xlfn.IFS($H22="MW",0,$D22=$D$132,('DR_Contracted Energy'!AC20/'DR_Contracted Energy'!AC$130)*AC$132,$D22=$D$133,('DR_Contracted Energy'!AC20/'DR_Contracted Energy'!AC$131)*AC$133),0)</f>
        <v>0</v>
      </c>
      <c r="AD22" s="166"/>
      <c r="AE22" s="16" t="str">
        <f t="shared" si="1"/>
        <v>FALSE</v>
      </c>
    </row>
    <row r="23" spans="3:31" ht="28.8" x14ac:dyDescent="0.3">
      <c r="C23" s="7">
        <f t="shared" ref="C23:G23" si="6">C22</f>
        <v>6</v>
      </c>
      <c r="D23" s="146" t="str">
        <f t="shared" si="6"/>
        <v>Distribution Utility 1 (DU1)</v>
      </c>
      <c r="E23" s="146">
        <f t="shared" si="6"/>
        <v>0</v>
      </c>
      <c r="F23" s="108">
        <f t="shared" si="6"/>
        <v>0</v>
      </c>
      <c r="G23">
        <f t="shared" si="6"/>
        <v>0</v>
      </c>
      <c r="H23" s="16" t="str">
        <f>'C. Details of Existing PSAs'!O18</f>
        <v>MWh</v>
      </c>
      <c r="I23" s="166" cm="1">
        <f t="array" ref="I23">IFERROR(_xlfn.IFS($H23="MW",0,$D23=$D$132,('DR_Contracted Energy'!I21/'DR_Contracted Energy'!I$130)*I$132,$D23=$D$133,('DR_Contracted Energy'!I21/'DR_Contracted Energy'!I$131)*I$133),0)</f>
        <v>0</v>
      </c>
      <c r="J23" s="166" cm="1">
        <f t="array" ref="J23">IFERROR(_xlfn.IFS($H23="MW",0,$D23=$D$132,('DR_Contracted Energy'!J21/'DR_Contracted Energy'!J$130)*J$132,$D23=$D$133,('DR_Contracted Energy'!J21/'DR_Contracted Energy'!J$131)*J$133),0)</f>
        <v>0</v>
      </c>
      <c r="K23" s="166" cm="1">
        <f t="array" ref="K23">IFERROR(_xlfn.IFS($H23="MW",0,$D23=$D$132,('DR_Contracted Energy'!K21/'DR_Contracted Energy'!K$130)*K$132,$D23=$D$133,('DR_Contracted Energy'!K21/'DR_Contracted Energy'!K$131)*K$133),0)</f>
        <v>0</v>
      </c>
      <c r="L23" s="166" cm="1">
        <f t="array" ref="L23">IFERROR(_xlfn.IFS($H23="MW",0,$D23=$D$132,('DR_Contracted Energy'!L21/'DR_Contracted Energy'!L$130)*L$132,$D23=$D$133,('DR_Contracted Energy'!L21/'DR_Contracted Energy'!L$131)*L$133),0)</f>
        <v>0</v>
      </c>
      <c r="M23" s="166" cm="1">
        <f t="array" ref="M23">IFERROR(_xlfn.IFS($H23="MW",0,$D23=$D$132,('DR_Contracted Energy'!M21/'DR_Contracted Energy'!M$130)*M$132,$D23=$D$133,('DR_Contracted Energy'!M21/'DR_Contracted Energy'!M$131)*M$133),0)</f>
        <v>0</v>
      </c>
      <c r="N23" s="166" cm="1">
        <f t="array" ref="N23">IFERROR(_xlfn.IFS($H23="MW",0,$D23=$D$132,('DR_Contracted Energy'!N21/'DR_Contracted Energy'!N$130)*N$132,$D23=$D$133,('DR_Contracted Energy'!N21/'DR_Contracted Energy'!N$131)*N$133),0)</f>
        <v>0</v>
      </c>
      <c r="O23" s="166" cm="1">
        <f t="array" ref="O23">IFERROR(_xlfn.IFS($H23="MW",0,$D23=$D$132,('DR_Contracted Energy'!O21/'DR_Contracted Energy'!O$130)*O$132,$D23=$D$133,('DR_Contracted Energy'!O21/'DR_Contracted Energy'!O$131)*O$133),0)</f>
        <v>0</v>
      </c>
      <c r="P23" s="166" cm="1">
        <f t="array" ref="P23">IFERROR(_xlfn.IFS($H23="MW",0,$D23=$D$132,('DR_Contracted Energy'!P21/'DR_Contracted Energy'!P$130)*P$132,$D23=$D$133,('DR_Contracted Energy'!P21/'DR_Contracted Energy'!P$131)*P$133),0)</f>
        <v>0</v>
      </c>
      <c r="Q23" s="166" cm="1">
        <f t="array" ref="Q23">IFERROR(_xlfn.IFS($H23="MW",0,$D23=$D$132,('DR_Contracted Energy'!Q21/'DR_Contracted Energy'!Q$130)*Q$132,$D23=$D$133,('DR_Contracted Energy'!Q21/'DR_Contracted Energy'!Q$131)*Q$133),0)</f>
        <v>0</v>
      </c>
      <c r="R23" s="166" cm="1">
        <f t="array" ref="R23">IFERROR(_xlfn.IFS($H23="MW",0,$D23=$D$132,('DR_Contracted Energy'!R21/'DR_Contracted Energy'!R$130)*R$132,$D23=$D$133,('DR_Contracted Energy'!R21/'DR_Contracted Energy'!R$131)*R$133),0)</f>
        <v>0</v>
      </c>
      <c r="S23" s="166" cm="1">
        <f t="array" ref="S23">IFERROR(_xlfn.IFS($H23="MW",0,$D23=$D$132,('DR_Contracted Energy'!S21/'DR_Contracted Energy'!S$130)*S$132,$D23=$D$133,('DR_Contracted Energy'!S21/'DR_Contracted Energy'!S$131)*S$133),0)</f>
        <v>0</v>
      </c>
      <c r="T23" s="166" cm="1">
        <f t="array" ref="T23">IFERROR(_xlfn.IFS($H23="MW",0,$D23=$D$132,('DR_Contracted Energy'!T21/'DR_Contracted Energy'!T$130)*T$132,$D23=$D$133,('DR_Contracted Energy'!T21/'DR_Contracted Energy'!T$131)*T$133),0)</f>
        <v>0</v>
      </c>
      <c r="U23" s="166" cm="1">
        <f t="array" ref="U23">IFERROR(_xlfn.IFS($H23="MW",0,$D23=$D$132,('DR_Contracted Energy'!U21/'DR_Contracted Energy'!U$130)*U$132,$D23=$D$133,('DR_Contracted Energy'!U21/'DR_Contracted Energy'!U$131)*U$133),0)</f>
        <v>0</v>
      </c>
      <c r="V23" s="166" cm="1">
        <f t="array" ref="V23">IFERROR(_xlfn.IFS($H23="MW",0,$D23=$D$132,('DR_Contracted Energy'!V21/'DR_Contracted Energy'!V$130)*V$132,$D23=$D$133,('DR_Contracted Energy'!V21/'DR_Contracted Energy'!V$131)*V$133),0)</f>
        <v>0</v>
      </c>
      <c r="W23" s="166" cm="1">
        <f t="array" ref="W23">IFERROR(_xlfn.IFS($H23="MW",0,$D23=$D$132,('DR_Contracted Energy'!W21/'DR_Contracted Energy'!W$130)*W$132,$D23=$D$133,('DR_Contracted Energy'!W21/'DR_Contracted Energy'!W$131)*W$133),0)</f>
        <v>0</v>
      </c>
      <c r="X23" s="166" cm="1">
        <f t="array" ref="X23">IFERROR(_xlfn.IFS($H23="MW",0,$D23=$D$132,('DR_Contracted Energy'!X21/'DR_Contracted Energy'!X$130)*X$132,$D23=$D$133,('DR_Contracted Energy'!X21/'DR_Contracted Energy'!X$131)*X$133),0)</f>
        <v>0</v>
      </c>
      <c r="Y23" s="166" cm="1">
        <f t="array" ref="Y23">IFERROR(_xlfn.IFS($H23="MW",0,$D23=$D$132,('DR_Contracted Energy'!Y21/'DR_Contracted Energy'!Y$130)*Y$132,$D23=$D$133,('DR_Contracted Energy'!Y21/'DR_Contracted Energy'!Y$131)*Y$133),0)</f>
        <v>0</v>
      </c>
      <c r="Z23" s="166" cm="1">
        <f t="array" ref="Z23">IFERROR(_xlfn.IFS($H23="MW",0,$D23=$D$132,('DR_Contracted Energy'!Z21/'DR_Contracted Energy'!Z$130)*Z$132,$D23=$D$133,('DR_Contracted Energy'!Z21/'DR_Contracted Energy'!Z$131)*Z$133),0)</f>
        <v>0</v>
      </c>
      <c r="AA23" s="166" cm="1">
        <f t="array" ref="AA23">IFERROR(_xlfn.IFS($H23="MW",0,$D23=$D$132,('DR_Contracted Energy'!AA21/'DR_Contracted Energy'!AA$130)*AA$132,$D23=$D$133,('DR_Contracted Energy'!AA21/'DR_Contracted Energy'!AA$131)*AA$133),0)</f>
        <v>0</v>
      </c>
      <c r="AB23" s="166" cm="1">
        <f t="array" ref="AB23">IFERROR(_xlfn.IFS($H23="MW",0,$D23=$D$132,('DR_Contracted Energy'!AB21/'DR_Contracted Energy'!AB$130)*AB$132,$D23=$D$133,('DR_Contracted Energy'!AB21/'DR_Contracted Energy'!AB$131)*AB$133),0)</f>
        <v>0</v>
      </c>
      <c r="AC23" s="166" cm="1">
        <f t="array" ref="AC23">IFERROR(_xlfn.IFS($H23="MW",0,$D23=$D$132,('DR_Contracted Energy'!AC21/'DR_Contracted Energy'!AC$130)*AC$132,$D23=$D$133,('DR_Contracted Energy'!AC21/'DR_Contracted Energy'!AC$131)*AC$133),0)</f>
        <v>0</v>
      </c>
      <c r="AD23" s="166"/>
      <c r="AE23" s="16" t="str">
        <f t="shared" si="1"/>
        <v>FALSE</v>
      </c>
    </row>
    <row r="24" spans="3:31" ht="28.8" x14ac:dyDescent="0.3">
      <c r="C24" s="7">
        <f>'C. Details of Existing PSAs'!C19</f>
        <v>7</v>
      </c>
      <c r="D24" s="146" t="str">
        <f>'C. Details of Existing PSAs'!D19</f>
        <v>Distribution Utility 1 (DU1)</v>
      </c>
      <c r="E24" s="146">
        <f>'C. Details of Existing PSAs'!E19</f>
        <v>0</v>
      </c>
      <c r="F24" s="108">
        <f>'C. Details of Existing PSAs'!F19</f>
        <v>0</v>
      </c>
      <c r="G24">
        <f>'C. Details of Existing PSAs'!G19</f>
        <v>0</v>
      </c>
      <c r="H24" s="16" t="str">
        <f>'C. Details of Existing PSAs'!O19</f>
        <v>MW</v>
      </c>
      <c r="I24" s="166" cm="1">
        <f t="array" ref="I24">IFERROR(_xlfn.IFS($H24="MW",0,$D24=$D$132,('DR_Contracted Energy'!I22/'DR_Contracted Energy'!I$130)*I$132,$D24=$D$133,('DR_Contracted Energy'!I22/'DR_Contracted Energy'!I$131)*I$133),0)</f>
        <v>0</v>
      </c>
      <c r="J24" s="166" cm="1">
        <f t="array" ref="J24">IFERROR(_xlfn.IFS($H24="MW",0,$D24=$D$132,('DR_Contracted Energy'!J22/'DR_Contracted Energy'!J$130)*J$132,$D24=$D$133,('DR_Contracted Energy'!J22/'DR_Contracted Energy'!J$131)*J$133),0)</f>
        <v>0</v>
      </c>
      <c r="K24" s="166" cm="1">
        <f t="array" ref="K24">IFERROR(_xlfn.IFS($H24="MW",0,$D24=$D$132,('DR_Contracted Energy'!K22/'DR_Contracted Energy'!K$130)*K$132,$D24=$D$133,('DR_Contracted Energy'!K22/'DR_Contracted Energy'!K$131)*K$133),0)</f>
        <v>0</v>
      </c>
      <c r="L24" s="166" cm="1">
        <f t="array" ref="L24">IFERROR(_xlfn.IFS($H24="MW",0,$D24=$D$132,('DR_Contracted Energy'!L22/'DR_Contracted Energy'!L$130)*L$132,$D24=$D$133,('DR_Contracted Energy'!L22/'DR_Contracted Energy'!L$131)*L$133),0)</f>
        <v>0</v>
      </c>
      <c r="M24" s="166" cm="1">
        <f t="array" ref="M24">IFERROR(_xlfn.IFS($H24="MW",0,$D24=$D$132,('DR_Contracted Energy'!M22/'DR_Contracted Energy'!M$130)*M$132,$D24=$D$133,('DR_Contracted Energy'!M22/'DR_Contracted Energy'!M$131)*M$133),0)</f>
        <v>0</v>
      </c>
      <c r="N24" s="166" cm="1">
        <f t="array" ref="N24">IFERROR(_xlfn.IFS($H24="MW",0,$D24=$D$132,('DR_Contracted Energy'!N22/'DR_Contracted Energy'!N$130)*N$132,$D24=$D$133,('DR_Contracted Energy'!N22/'DR_Contracted Energy'!N$131)*N$133),0)</f>
        <v>0</v>
      </c>
      <c r="O24" s="166" cm="1">
        <f t="array" ref="O24">IFERROR(_xlfn.IFS($H24="MW",0,$D24=$D$132,('DR_Contracted Energy'!O22/'DR_Contracted Energy'!O$130)*O$132,$D24=$D$133,('DR_Contracted Energy'!O22/'DR_Contracted Energy'!O$131)*O$133),0)</f>
        <v>0</v>
      </c>
      <c r="P24" s="166" cm="1">
        <f t="array" ref="P24">IFERROR(_xlfn.IFS($H24="MW",0,$D24=$D$132,('DR_Contracted Energy'!P22/'DR_Contracted Energy'!P$130)*P$132,$D24=$D$133,('DR_Contracted Energy'!P22/'DR_Contracted Energy'!P$131)*P$133),0)</f>
        <v>0</v>
      </c>
      <c r="Q24" s="166" cm="1">
        <f t="array" ref="Q24">IFERROR(_xlfn.IFS($H24="MW",0,$D24=$D$132,('DR_Contracted Energy'!Q22/'DR_Contracted Energy'!Q$130)*Q$132,$D24=$D$133,('DR_Contracted Energy'!Q22/'DR_Contracted Energy'!Q$131)*Q$133),0)</f>
        <v>0</v>
      </c>
      <c r="R24" s="166" cm="1">
        <f t="array" ref="R24">IFERROR(_xlfn.IFS($H24="MW",0,$D24=$D$132,('DR_Contracted Energy'!R22/'DR_Contracted Energy'!R$130)*R$132,$D24=$D$133,('DR_Contracted Energy'!R22/'DR_Contracted Energy'!R$131)*R$133),0)</f>
        <v>0</v>
      </c>
      <c r="S24" s="166" cm="1">
        <f t="array" ref="S24">IFERROR(_xlfn.IFS($H24="MW",0,$D24=$D$132,('DR_Contracted Energy'!S22/'DR_Contracted Energy'!S$130)*S$132,$D24=$D$133,('DR_Contracted Energy'!S22/'DR_Contracted Energy'!S$131)*S$133),0)</f>
        <v>0</v>
      </c>
      <c r="T24" s="166" cm="1">
        <f t="array" ref="T24">IFERROR(_xlfn.IFS($H24="MW",0,$D24=$D$132,('DR_Contracted Energy'!T22/'DR_Contracted Energy'!T$130)*T$132,$D24=$D$133,('DR_Contracted Energy'!T22/'DR_Contracted Energy'!T$131)*T$133),0)</f>
        <v>0</v>
      </c>
      <c r="U24" s="166" cm="1">
        <f t="array" ref="U24">IFERROR(_xlfn.IFS($H24="MW",0,$D24=$D$132,('DR_Contracted Energy'!U22/'DR_Contracted Energy'!U$130)*U$132,$D24=$D$133,('DR_Contracted Energy'!U22/'DR_Contracted Energy'!U$131)*U$133),0)</f>
        <v>0</v>
      </c>
      <c r="V24" s="166" cm="1">
        <f t="array" ref="V24">IFERROR(_xlfn.IFS($H24="MW",0,$D24=$D$132,('DR_Contracted Energy'!V22/'DR_Contracted Energy'!V$130)*V$132,$D24=$D$133,('DR_Contracted Energy'!V22/'DR_Contracted Energy'!V$131)*V$133),0)</f>
        <v>0</v>
      </c>
      <c r="W24" s="166" cm="1">
        <f t="array" ref="W24">IFERROR(_xlfn.IFS($H24="MW",0,$D24=$D$132,('DR_Contracted Energy'!W22/'DR_Contracted Energy'!W$130)*W$132,$D24=$D$133,('DR_Contracted Energy'!W22/'DR_Contracted Energy'!W$131)*W$133),0)</f>
        <v>0</v>
      </c>
      <c r="X24" s="166" cm="1">
        <f t="array" ref="X24">IFERROR(_xlfn.IFS($H24="MW",0,$D24=$D$132,('DR_Contracted Energy'!X22/'DR_Contracted Energy'!X$130)*X$132,$D24=$D$133,('DR_Contracted Energy'!X22/'DR_Contracted Energy'!X$131)*X$133),0)</f>
        <v>0</v>
      </c>
      <c r="Y24" s="166" cm="1">
        <f t="array" ref="Y24">IFERROR(_xlfn.IFS($H24="MW",0,$D24=$D$132,('DR_Contracted Energy'!Y22/'DR_Contracted Energy'!Y$130)*Y$132,$D24=$D$133,('DR_Contracted Energy'!Y22/'DR_Contracted Energy'!Y$131)*Y$133),0)</f>
        <v>0</v>
      </c>
      <c r="Z24" s="166" cm="1">
        <f t="array" ref="Z24">IFERROR(_xlfn.IFS($H24="MW",0,$D24=$D$132,('DR_Contracted Energy'!Z22/'DR_Contracted Energy'!Z$130)*Z$132,$D24=$D$133,('DR_Contracted Energy'!Z22/'DR_Contracted Energy'!Z$131)*Z$133),0)</f>
        <v>0</v>
      </c>
      <c r="AA24" s="166" cm="1">
        <f t="array" ref="AA24">IFERROR(_xlfn.IFS($H24="MW",0,$D24=$D$132,('DR_Contracted Energy'!AA22/'DR_Contracted Energy'!AA$130)*AA$132,$D24=$D$133,('DR_Contracted Energy'!AA22/'DR_Contracted Energy'!AA$131)*AA$133),0)</f>
        <v>0</v>
      </c>
      <c r="AB24" s="166" cm="1">
        <f t="array" ref="AB24">IFERROR(_xlfn.IFS($H24="MW",0,$D24=$D$132,('DR_Contracted Energy'!AB22/'DR_Contracted Energy'!AB$130)*AB$132,$D24=$D$133,('DR_Contracted Energy'!AB22/'DR_Contracted Energy'!AB$131)*AB$133),0)</f>
        <v>0</v>
      </c>
      <c r="AC24" s="166" cm="1">
        <f t="array" ref="AC24">IFERROR(_xlfn.IFS($H24="MW",0,$D24=$D$132,('DR_Contracted Energy'!AC22/'DR_Contracted Energy'!AC$130)*AC$132,$D24=$D$133,('DR_Contracted Energy'!AC22/'DR_Contracted Energy'!AC$131)*AC$133),0)</f>
        <v>0</v>
      </c>
      <c r="AD24" s="166"/>
      <c r="AE24" s="16" t="str">
        <f t="shared" si="1"/>
        <v>FALSE</v>
      </c>
    </row>
    <row r="25" spans="3:31" ht="28.8" x14ac:dyDescent="0.3">
      <c r="C25" s="7">
        <f t="shared" ref="C25:G25" si="7">C24</f>
        <v>7</v>
      </c>
      <c r="D25" s="146" t="str">
        <f t="shared" si="7"/>
        <v>Distribution Utility 1 (DU1)</v>
      </c>
      <c r="E25" s="146">
        <f t="shared" si="7"/>
        <v>0</v>
      </c>
      <c r="F25" s="108">
        <f t="shared" si="7"/>
        <v>0</v>
      </c>
      <c r="G25">
        <f t="shared" si="7"/>
        <v>0</v>
      </c>
      <c r="H25" s="16" t="str">
        <f>'C. Details of Existing PSAs'!O20</f>
        <v>MWh</v>
      </c>
      <c r="I25" s="166" cm="1">
        <f t="array" ref="I25">IFERROR(_xlfn.IFS($H25="MW",0,$D25=$D$132,('DR_Contracted Energy'!I23/'DR_Contracted Energy'!I$130)*I$132,$D25=$D$133,('DR_Contracted Energy'!I23/'DR_Contracted Energy'!I$131)*I$133),0)</f>
        <v>0</v>
      </c>
      <c r="J25" s="166" cm="1">
        <f t="array" ref="J25">IFERROR(_xlfn.IFS($H25="MW",0,$D25=$D$132,('DR_Contracted Energy'!J23/'DR_Contracted Energy'!J$130)*J$132,$D25=$D$133,('DR_Contracted Energy'!J23/'DR_Contracted Energy'!J$131)*J$133),0)</f>
        <v>0</v>
      </c>
      <c r="K25" s="166" cm="1">
        <f t="array" ref="K25">IFERROR(_xlfn.IFS($H25="MW",0,$D25=$D$132,('DR_Contracted Energy'!K23/'DR_Contracted Energy'!K$130)*K$132,$D25=$D$133,('DR_Contracted Energy'!K23/'DR_Contracted Energy'!K$131)*K$133),0)</f>
        <v>0</v>
      </c>
      <c r="L25" s="166" cm="1">
        <f t="array" ref="L25">IFERROR(_xlfn.IFS($H25="MW",0,$D25=$D$132,('DR_Contracted Energy'!L23/'DR_Contracted Energy'!L$130)*L$132,$D25=$D$133,('DR_Contracted Energy'!L23/'DR_Contracted Energy'!L$131)*L$133),0)</f>
        <v>0</v>
      </c>
      <c r="M25" s="166" cm="1">
        <f t="array" ref="M25">IFERROR(_xlfn.IFS($H25="MW",0,$D25=$D$132,('DR_Contracted Energy'!M23/'DR_Contracted Energy'!M$130)*M$132,$D25=$D$133,('DR_Contracted Energy'!M23/'DR_Contracted Energy'!M$131)*M$133),0)</f>
        <v>0</v>
      </c>
      <c r="N25" s="166" cm="1">
        <f t="array" ref="N25">IFERROR(_xlfn.IFS($H25="MW",0,$D25=$D$132,('DR_Contracted Energy'!N23/'DR_Contracted Energy'!N$130)*N$132,$D25=$D$133,('DR_Contracted Energy'!N23/'DR_Contracted Energy'!N$131)*N$133),0)</f>
        <v>0</v>
      </c>
      <c r="O25" s="166" cm="1">
        <f t="array" ref="O25">IFERROR(_xlfn.IFS($H25="MW",0,$D25=$D$132,('DR_Contracted Energy'!O23/'DR_Contracted Energy'!O$130)*O$132,$D25=$D$133,('DR_Contracted Energy'!O23/'DR_Contracted Energy'!O$131)*O$133),0)</f>
        <v>0</v>
      </c>
      <c r="P25" s="166" cm="1">
        <f t="array" ref="P25">IFERROR(_xlfn.IFS($H25="MW",0,$D25=$D$132,('DR_Contracted Energy'!P23/'DR_Contracted Energy'!P$130)*P$132,$D25=$D$133,('DR_Contracted Energy'!P23/'DR_Contracted Energy'!P$131)*P$133),0)</f>
        <v>0</v>
      </c>
      <c r="Q25" s="166" cm="1">
        <f t="array" ref="Q25">IFERROR(_xlfn.IFS($H25="MW",0,$D25=$D$132,('DR_Contracted Energy'!Q23/'DR_Contracted Energy'!Q$130)*Q$132,$D25=$D$133,('DR_Contracted Energy'!Q23/'DR_Contracted Energy'!Q$131)*Q$133),0)</f>
        <v>0</v>
      </c>
      <c r="R25" s="166" cm="1">
        <f t="array" ref="R25">IFERROR(_xlfn.IFS($H25="MW",0,$D25=$D$132,('DR_Contracted Energy'!R23/'DR_Contracted Energy'!R$130)*R$132,$D25=$D$133,('DR_Contracted Energy'!R23/'DR_Contracted Energy'!R$131)*R$133),0)</f>
        <v>0</v>
      </c>
      <c r="S25" s="166" cm="1">
        <f t="array" ref="S25">IFERROR(_xlfn.IFS($H25="MW",0,$D25=$D$132,('DR_Contracted Energy'!S23/'DR_Contracted Energy'!S$130)*S$132,$D25=$D$133,('DR_Contracted Energy'!S23/'DR_Contracted Energy'!S$131)*S$133),0)</f>
        <v>0</v>
      </c>
      <c r="T25" s="166" cm="1">
        <f t="array" ref="T25">IFERROR(_xlfn.IFS($H25="MW",0,$D25=$D$132,('DR_Contracted Energy'!T23/'DR_Contracted Energy'!T$130)*T$132,$D25=$D$133,('DR_Contracted Energy'!T23/'DR_Contracted Energy'!T$131)*T$133),0)</f>
        <v>0</v>
      </c>
      <c r="U25" s="166" cm="1">
        <f t="array" ref="U25">IFERROR(_xlfn.IFS($H25="MW",0,$D25=$D$132,('DR_Contracted Energy'!U23/'DR_Contracted Energy'!U$130)*U$132,$D25=$D$133,('DR_Contracted Energy'!U23/'DR_Contracted Energy'!U$131)*U$133),0)</f>
        <v>0</v>
      </c>
      <c r="V25" s="166" cm="1">
        <f t="array" ref="V25">IFERROR(_xlfn.IFS($H25="MW",0,$D25=$D$132,('DR_Contracted Energy'!V23/'DR_Contracted Energy'!V$130)*V$132,$D25=$D$133,('DR_Contracted Energy'!V23/'DR_Contracted Energy'!V$131)*V$133),0)</f>
        <v>0</v>
      </c>
      <c r="W25" s="166" cm="1">
        <f t="array" ref="W25">IFERROR(_xlfn.IFS($H25="MW",0,$D25=$D$132,('DR_Contracted Energy'!W23/'DR_Contracted Energy'!W$130)*W$132,$D25=$D$133,('DR_Contracted Energy'!W23/'DR_Contracted Energy'!W$131)*W$133),0)</f>
        <v>0</v>
      </c>
      <c r="X25" s="166" cm="1">
        <f t="array" ref="X25">IFERROR(_xlfn.IFS($H25="MW",0,$D25=$D$132,('DR_Contracted Energy'!X23/'DR_Contracted Energy'!X$130)*X$132,$D25=$D$133,('DR_Contracted Energy'!X23/'DR_Contracted Energy'!X$131)*X$133),0)</f>
        <v>0</v>
      </c>
      <c r="Y25" s="166" cm="1">
        <f t="array" ref="Y25">IFERROR(_xlfn.IFS($H25="MW",0,$D25=$D$132,('DR_Contracted Energy'!Y23/'DR_Contracted Energy'!Y$130)*Y$132,$D25=$D$133,('DR_Contracted Energy'!Y23/'DR_Contracted Energy'!Y$131)*Y$133),0)</f>
        <v>0</v>
      </c>
      <c r="Z25" s="166" cm="1">
        <f t="array" ref="Z25">IFERROR(_xlfn.IFS($H25="MW",0,$D25=$D$132,('DR_Contracted Energy'!Z23/'DR_Contracted Energy'!Z$130)*Z$132,$D25=$D$133,('DR_Contracted Energy'!Z23/'DR_Contracted Energy'!Z$131)*Z$133),0)</f>
        <v>0</v>
      </c>
      <c r="AA25" s="166" cm="1">
        <f t="array" ref="AA25">IFERROR(_xlfn.IFS($H25="MW",0,$D25=$D$132,('DR_Contracted Energy'!AA23/'DR_Contracted Energy'!AA$130)*AA$132,$D25=$D$133,('DR_Contracted Energy'!AA23/'DR_Contracted Energy'!AA$131)*AA$133),0)</f>
        <v>0</v>
      </c>
      <c r="AB25" s="166" cm="1">
        <f t="array" ref="AB25">IFERROR(_xlfn.IFS($H25="MW",0,$D25=$D$132,('DR_Contracted Energy'!AB23/'DR_Contracted Energy'!AB$130)*AB$132,$D25=$D$133,('DR_Contracted Energy'!AB23/'DR_Contracted Energy'!AB$131)*AB$133),0)</f>
        <v>0</v>
      </c>
      <c r="AC25" s="166" cm="1">
        <f t="array" ref="AC25">IFERROR(_xlfn.IFS($H25="MW",0,$D25=$D$132,('DR_Contracted Energy'!AC23/'DR_Contracted Energy'!AC$130)*AC$132,$D25=$D$133,('DR_Contracted Energy'!AC23/'DR_Contracted Energy'!AC$131)*AC$133),0)</f>
        <v>0</v>
      </c>
      <c r="AD25" s="166"/>
      <c r="AE25" s="16" t="str">
        <f t="shared" si="1"/>
        <v>FALSE</v>
      </c>
    </row>
    <row r="26" spans="3:31" ht="28.8" x14ac:dyDescent="0.3">
      <c r="C26" s="7">
        <f>'C. Details of Existing PSAs'!C21</f>
        <v>8</v>
      </c>
      <c r="D26" s="146" t="str">
        <f>'C. Details of Existing PSAs'!D21</f>
        <v>Distribution Utility 1 (DU1)</v>
      </c>
      <c r="E26" s="146">
        <f>'C. Details of Existing PSAs'!E21</f>
        <v>0</v>
      </c>
      <c r="F26" s="108">
        <f>'C. Details of Existing PSAs'!F21</f>
        <v>0</v>
      </c>
      <c r="G26">
        <f>'C. Details of Existing PSAs'!G21</f>
        <v>0</v>
      </c>
      <c r="H26" s="16" t="str">
        <f>'C. Details of Existing PSAs'!O21</f>
        <v>MW</v>
      </c>
      <c r="I26" s="166" cm="1">
        <f t="array" ref="I26">IFERROR(_xlfn.IFS($H26="MW",0,$D26=$D$132,('DR_Contracted Energy'!I24/'DR_Contracted Energy'!I$130)*I$132,$D26=$D$133,('DR_Contracted Energy'!I24/'DR_Contracted Energy'!I$131)*I$133),0)</f>
        <v>0</v>
      </c>
      <c r="J26" s="166" cm="1">
        <f t="array" ref="J26">IFERROR(_xlfn.IFS($H26="MW",0,$D26=$D$132,('DR_Contracted Energy'!J24/'DR_Contracted Energy'!J$130)*J$132,$D26=$D$133,('DR_Contracted Energy'!J24/'DR_Contracted Energy'!J$131)*J$133),0)</f>
        <v>0</v>
      </c>
      <c r="K26" s="166" cm="1">
        <f t="array" ref="K26">IFERROR(_xlfn.IFS($H26="MW",0,$D26=$D$132,('DR_Contracted Energy'!K24/'DR_Contracted Energy'!K$130)*K$132,$D26=$D$133,('DR_Contracted Energy'!K24/'DR_Contracted Energy'!K$131)*K$133),0)</f>
        <v>0</v>
      </c>
      <c r="L26" s="166" cm="1">
        <f t="array" ref="L26">IFERROR(_xlfn.IFS($H26="MW",0,$D26=$D$132,('DR_Contracted Energy'!L24/'DR_Contracted Energy'!L$130)*L$132,$D26=$D$133,('DR_Contracted Energy'!L24/'DR_Contracted Energy'!L$131)*L$133),0)</f>
        <v>0</v>
      </c>
      <c r="M26" s="166" cm="1">
        <f t="array" ref="M26">IFERROR(_xlfn.IFS($H26="MW",0,$D26=$D$132,('DR_Contracted Energy'!M24/'DR_Contracted Energy'!M$130)*M$132,$D26=$D$133,('DR_Contracted Energy'!M24/'DR_Contracted Energy'!M$131)*M$133),0)</f>
        <v>0</v>
      </c>
      <c r="N26" s="166" cm="1">
        <f t="array" ref="N26">IFERROR(_xlfn.IFS($H26="MW",0,$D26=$D$132,('DR_Contracted Energy'!N24/'DR_Contracted Energy'!N$130)*N$132,$D26=$D$133,('DR_Contracted Energy'!N24/'DR_Contracted Energy'!N$131)*N$133),0)</f>
        <v>0</v>
      </c>
      <c r="O26" s="166" cm="1">
        <f t="array" ref="O26">IFERROR(_xlfn.IFS($H26="MW",0,$D26=$D$132,('DR_Contracted Energy'!O24/'DR_Contracted Energy'!O$130)*O$132,$D26=$D$133,('DR_Contracted Energy'!O24/'DR_Contracted Energy'!O$131)*O$133),0)</f>
        <v>0</v>
      </c>
      <c r="P26" s="166" cm="1">
        <f t="array" ref="P26">IFERROR(_xlfn.IFS($H26="MW",0,$D26=$D$132,('DR_Contracted Energy'!P24/'DR_Contracted Energy'!P$130)*P$132,$D26=$D$133,('DR_Contracted Energy'!P24/'DR_Contracted Energy'!P$131)*P$133),0)</f>
        <v>0</v>
      </c>
      <c r="Q26" s="166" cm="1">
        <f t="array" ref="Q26">IFERROR(_xlfn.IFS($H26="MW",0,$D26=$D$132,('DR_Contracted Energy'!Q24/'DR_Contracted Energy'!Q$130)*Q$132,$D26=$D$133,('DR_Contracted Energy'!Q24/'DR_Contracted Energy'!Q$131)*Q$133),0)</f>
        <v>0</v>
      </c>
      <c r="R26" s="166" cm="1">
        <f t="array" ref="R26">IFERROR(_xlfn.IFS($H26="MW",0,$D26=$D$132,('DR_Contracted Energy'!R24/'DR_Contracted Energy'!R$130)*R$132,$D26=$D$133,('DR_Contracted Energy'!R24/'DR_Contracted Energy'!R$131)*R$133),0)</f>
        <v>0</v>
      </c>
      <c r="S26" s="166" cm="1">
        <f t="array" ref="S26">IFERROR(_xlfn.IFS($H26="MW",0,$D26=$D$132,('DR_Contracted Energy'!S24/'DR_Contracted Energy'!S$130)*S$132,$D26=$D$133,('DR_Contracted Energy'!S24/'DR_Contracted Energy'!S$131)*S$133),0)</f>
        <v>0</v>
      </c>
      <c r="T26" s="166" cm="1">
        <f t="array" ref="T26">IFERROR(_xlfn.IFS($H26="MW",0,$D26=$D$132,('DR_Contracted Energy'!T24/'DR_Contracted Energy'!T$130)*T$132,$D26=$D$133,('DR_Contracted Energy'!T24/'DR_Contracted Energy'!T$131)*T$133),0)</f>
        <v>0</v>
      </c>
      <c r="U26" s="166" cm="1">
        <f t="array" ref="U26">IFERROR(_xlfn.IFS($H26="MW",0,$D26=$D$132,('DR_Contracted Energy'!U24/'DR_Contracted Energy'!U$130)*U$132,$D26=$D$133,('DR_Contracted Energy'!U24/'DR_Contracted Energy'!U$131)*U$133),0)</f>
        <v>0</v>
      </c>
      <c r="V26" s="166" cm="1">
        <f t="array" ref="V26">IFERROR(_xlfn.IFS($H26="MW",0,$D26=$D$132,('DR_Contracted Energy'!V24/'DR_Contracted Energy'!V$130)*V$132,$D26=$D$133,('DR_Contracted Energy'!V24/'DR_Contracted Energy'!V$131)*V$133),0)</f>
        <v>0</v>
      </c>
      <c r="W26" s="166" cm="1">
        <f t="array" ref="W26">IFERROR(_xlfn.IFS($H26="MW",0,$D26=$D$132,('DR_Contracted Energy'!W24/'DR_Contracted Energy'!W$130)*W$132,$D26=$D$133,('DR_Contracted Energy'!W24/'DR_Contracted Energy'!W$131)*W$133),0)</f>
        <v>0</v>
      </c>
      <c r="X26" s="166" cm="1">
        <f t="array" ref="X26">IFERROR(_xlfn.IFS($H26="MW",0,$D26=$D$132,('DR_Contracted Energy'!X24/'DR_Contracted Energy'!X$130)*X$132,$D26=$D$133,('DR_Contracted Energy'!X24/'DR_Contracted Energy'!X$131)*X$133),0)</f>
        <v>0</v>
      </c>
      <c r="Y26" s="166" cm="1">
        <f t="array" ref="Y26">IFERROR(_xlfn.IFS($H26="MW",0,$D26=$D$132,('DR_Contracted Energy'!Y24/'DR_Contracted Energy'!Y$130)*Y$132,$D26=$D$133,('DR_Contracted Energy'!Y24/'DR_Contracted Energy'!Y$131)*Y$133),0)</f>
        <v>0</v>
      </c>
      <c r="Z26" s="166" cm="1">
        <f t="array" ref="Z26">IFERROR(_xlfn.IFS($H26="MW",0,$D26=$D$132,('DR_Contracted Energy'!Z24/'DR_Contracted Energy'!Z$130)*Z$132,$D26=$D$133,('DR_Contracted Energy'!Z24/'DR_Contracted Energy'!Z$131)*Z$133),0)</f>
        <v>0</v>
      </c>
      <c r="AA26" s="166" cm="1">
        <f t="array" ref="AA26">IFERROR(_xlfn.IFS($H26="MW",0,$D26=$D$132,('DR_Contracted Energy'!AA24/'DR_Contracted Energy'!AA$130)*AA$132,$D26=$D$133,('DR_Contracted Energy'!AA24/'DR_Contracted Energy'!AA$131)*AA$133),0)</f>
        <v>0</v>
      </c>
      <c r="AB26" s="166" cm="1">
        <f t="array" ref="AB26">IFERROR(_xlfn.IFS($H26="MW",0,$D26=$D$132,('DR_Contracted Energy'!AB24/'DR_Contracted Energy'!AB$130)*AB$132,$D26=$D$133,('DR_Contracted Energy'!AB24/'DR_Contracted Energy'!AB$131)*AB$133),0)</f>
        <v>0</v>
      </c>
      <c r="AC26" s="166" cm="1">
        <f t="array" ref="AC26">IFERROR(_xlfn.IFS($H26="MW",0,$D26=$D$132,('DR_Contracted Energy'!AC24/'DR_Contracted Energy'!AC$130)*AC$132,$D26=$D$133,('DR_Contracted Energy'!AC24/'DR_Contracted Energy'!AC$131)*AC$133),0)</f>
        <v>0</v>
      </c>
      <c r="AD26" s="166"/>
      <c r="AE26" s="16" t="str">
        <f t="shared" si="1"/>
        <v>FALSE</v>
      </c>
    </row>
    <row r="27" spans="3:31" ht="28.8" x14ac:dyDescent="0.3">
      <c r="C27" s="7">
        <f t="shared" ref="C27:G27" si="8">C26</f>
        <v>8</v>
      </c>
      <c r="D27" s="146" t="str">
        <f t="shared" si="8"/>
        <v>Distribution Utility 1 (DU1)</v>
      </c>
      <c r="E27" s="146">
        <f t="shared" si="8"/>
        <v>0</v>
      </c>
      <c r="F27" s="108">
        <f t="shared" si="8"/>
        <v>0</v>
      </c>
      <c r="G27">
        <f t="shared" si="8"/>
        <v>0</v>
      </c>
      <c r="H27" s="16" t="str">
        <f>'C. Details of Existing PSAs'!O22</f>
        <v>MWh</v>
      </c>
      <c r="I27" s="166" cm="1">
        <f t="array" ref="I27">IFERROR(_xlfn.IFS($H27="MW",0,$D27=$D$132,('DR_Contracted Energy'!I25/'DR_Contracted Energy'!I$130)*I$132,$D27=$D$133,('DR_Contracted Energy'!I25/'DR_Contracted Energy'!I$131)*I$133),0)</f>
        <v>0</v>
      </c>
      <c r="J27" s="166" cm="1">
        <f t="array" ref="J27">IFERROR(_xlfn.IFS($H27="MW",0,$D27=$D$132,('DR_Contracted Energy'!J25/'DR_Contracted Energy'!J$130)*J$132,$D27=$D$133,('DR_Contracted Energy'!J25/'DR_Contracted Energy'!J$131)*J$133),0)</f>
        <v>0</v>
      </c>
      <c r="K27" s="166" cm="1">
        <f t="array" ref="K27">IFERROR(_xlfn.IFS($H27="MW",0,$D27=$D$132,('DR_Contracted Energy'!K25/'DR_Contracted Energy'!K$130)*K$132,$D27=$D$133,('DR_Contracted Energy'!K25/'DR_Contracted Energy'!K$131)*K$133),0)</f>
        <v>0</v>
      </c>
      <c r="L27" s="166" cm="1">
        <f t="array" ref="L27">IFERROR(_xlfn.IFS($H27="MW",0,$D27=$D$132,('DR_Contracted Energy'!L25/'DR_Contracted Energy'!L$130)*L$132,$D27=$D$133,('DR_Contracted Energy'!L25/'DR_Contracted Energy'!L$131)*L$133),0)</f>
        <v>0</v>
      </c>
      <c r="M27" s="166" cm="1">
        <f t="array" ref="M27">IFERROR(_xlfn.IFS($H27="MW",0,$D27=$D$132,('DR_Contracted Energy'!M25/'DR_Contracted Energy'!M$130)*M$132,$D27=$D$133,('DR_Contracted Energy'!M25/'DR_Contracted Energy'!M$131)*M$133),0)</f>
        <v>0</v>
      </c>
      <c r="N27" s="166" cm="1">
        <f t="array" ref="N27">IFERROR(_xlfn.IFS($H27="MW",0,$D27=$D$132,('DR_Contracted Energy'!N25/'DR_Contracted Energy'!N$130)*N$132,$D27=$D$133,('DR_Contracted Energy'!N25/'DR_Contracted Energy'!N$131)*N$133),0)</f>
        <v>0</v>
      </c>
      <c r="O27" s="166" cm="1">
        <f t="array" ref="O27">IFERROR(_xlfn.IFS($H27="MW",0,$D27=$D$132,('DR_Contracted Energy'!O25/'DR_Contracted Energy'!O$130)*O$132,$D27=$D$133,('DR_Contracted Energy'!O25/'DR_Contracted Energy'!O$131)*O$133),0)</f>
        <v>0</v>
      </c>
      <c r="P27" s="166" cm="1">
        <f t="array" ref="P27">IFERROR(_xlfn.IFS($H27="MW",0,$D27=$D$132,('DR_Contracted Energy'!P25/'DR_Contracted Energy'!P$130)*P$132,$D27=$D$133,('DR_Contracted Energy'!P25/'DR_Contracted Energy'!P$131)*P$133),0)</f>
        <v>0</v>
      </c>
      <c r="Q27" s="166" cm="1">
        <f t="array" ref="Q27">IFERROR(_xlfn.IFS($H27="MW",0,$D27=$D$132,('DR_Contracted Energy'!Q25/'DR_Contracted Energy'!Q$130)*Q$132,$D27=$D$133,('DR_Contracted Energy'!Q25/'DR_Contracted Energy'!Q$131)*Q$133),0)</f>
        <v>0</v>
      </c>
      <c r="R27" s="166" cm="1">
        <f t="array" ref="R27">IFERROR(_xlfn.IFS($H27="MW",0,$D27=$D$132,('DR_Contracted Energy'!R25/'DR_Contracted Energy'!R$130)*R$132,$D27=$D$133,('DR_Contracted Energy'!R25/'DR_Contracted Energy'!R$131)*R$133),0)</f>
        <v>0</v>
      </c>
      <c r="S27" s="166" cm="1">
        <f t="array" ref="S27">IFERROR(_xlfn.IFS($H27="MW",0,$D27=$D$132,('DR_Contracted Energy'!S25/'DR_Contracted Energy'!S$130)*S$132,$D27=$D$133,('DR_Contracted Energy'!S25/'DR_Contracted Energy'!S$131)*S$133),0)</f>
        <v>0</v>
      </c>
      <c r="T27" s="166" cm="1">
        <f t="array" ref="T27">IFERROR(_xlfn.IFS($H27="MW",0,$D27=$D$132,('DR_Contracted Energy'!T25/'DR_Contracted Energy'!T$130)*T$132,$D27=$D$133,('DR_Contracted Energy'!T25/'DR_Contracted Energy'!T$131)*T$133),0)</f>
        <v>0</v>
      </c>
      <c r="U27" s="166" cm="1">
        <f t="array" ref="U27">IFERROR(_xlfn.IFS($H27="MW",0,$D27=$D$132,('DR_Contracted Energy'!U25/'DR_Contracted Energy'!U$130)*U$132,$D27=$D$133,('DR_Contracted Energy'!U25/'DR_Contracted Energy'!U$131)*U$133),0)</f>
        <v>0</v>
      </c>
      <c r="V27" s="166" cm="1">
        <f t="array" ref="V27">IFERROR(_xlfn.IFS($H27="MW",0,$D27=$D$132,('DR_Contracted Energy'!V25/'DR_Contracted Energy'!V$130)*V$132,$D27=$D$133,('DR_Contracted Energy'!V25/'DR_Contracted Energy'!V$131)*V$133),0)</f>
        <v>0</v>
      </c>
      <c r="W27" s="166" cm="1">
        <f t="array" ref="W27">IFERROR(_xlfn.IFS($H27="MW",0,$D27=$D$132,('DR_Contracted Energy'!W25/'DR_Contracted Energy'!W$130)*W$132,$D27=$D$133,('DR_Contracted Energy'!W25/'DR_Contracted Energy'!W$131)*W$133),0)</f>
        <v>0</v>
      </c>
      <c r="X27" s="166" cm="1">
        <f t="array" ref="X27">IFERROR(_xlfn.IFS($H27="MW",0,$D27=$D$132,('DR_Contracted Energy'!X25/'DR_Contracted Energy'!X$130)*X$132,$D27=$D$133,('DR_Contracted Energy'!X25/'DR_Contracted Energy'!X$131)*X$133),0)</f>
        <v>0</v>
      </c>
      <c r="Y27" s="166" cm="1">
        <f t="array" ref="Y27">IFERROR(_xlfn.IFS($H27="MW",0,$D27=$D$132,('DR_Contracted Energy'!Y25/'DR_Contracted Energy'!Y$130)*Y$132,$D27=$D$133,('DR_Contracted Energy'!Y25/'DR_Contracted Energy'!Y$131)*Y$133),0)</f>
        <v>0</v>
      </c>
      <c r="Z27" s="166" cm="1">
        <f t="array" ref="Z27">IFERROR(_xlfn.IFS($H27="MW",0,$D27=$D$132,('DR_Contracted Energy'!Z25/'DR_Contracted Energy'!Z$130)*Z$132,$D27=$D$133,('DR_Contracted Energy'!Z25/'DR_Contracted Energy'!Z$131)*Z$133),0)</f>
        <v>0</v>
      </c>
      <c r="AA27" s="166" cm="1">
        <f t="array" ref="AA27">IFERROR(_xlfn.IFS($H27="MW",0,$D27=$D$132,('DR_Contracted Energy'!AA25/'DR_Contracted Energy'!AA$130)*AA$132,$D27=$D$133,('DR_Contracted Energy'!AA25/'DR_Contracted Energy'!AA$131)*AA$133),0)</f>
        <v>0</v>
      </c>
      <c r="AB27" s="166" cm="1">
        <f t="array" ref="AB27">IFERROR(_xlfn.IFS($H27="MW",0,$D27=$D$132,('DR_Contracted Energy'!AB25/'DR_Contracted Energy'!AB$130)*AB$132,$D27=$D$133,('DR_Contracted Energy'!AB25/'DR_Contracted Energy'!AB$131)*AB$133),0)</f>
        <v>0</v>
      </c>
      <c r="AC27" s="166" cm="1">
        <f t="array" ref="AC27">IFERROR(_xlfn.IFS($H27="MW",0,$D27=$D$132,('DR_Contracted Energy'!AC25/'DR_Contracted Energy'!AC$130)*AC$132,$D27=$D$133,('DR_Contracted Energy'!AC25/'DR_Contracted Energy'!AC$131)*AC$133),0)</f>
        <v>0</v>
      </c>
      <c r="AD27" s="166"/>
      <c r="AE27" s="16" t="str">
        <f t="shared" si="1"/>
        <v>FALSE</v>
      </c>
    </row>
    <row r="28" spans="3:31" ht="28.8" x14ac:dyDescent="0.3">
      <c r="C28" s="7">
        <f>'C. Details of Existing PSAs'!C23</f>
        <v>9</v>
      </c>
      <c r="D28" s="146" t="str">
        <f>'C. Details of Existing PSAs'!D23</f>
        <v>Distribution Utility 1 (DU1)</v>
      </c>
      <c r="E28" s="146">
        <f>'C. Details of Existing PSAs'!E23</f>
        <v>0</v>
      </c>
      <c r="F28" s="108">
        <f>'C. Details of Existing PSAs'!F23</f>
        <v>0</v>
      </c>
      <c r="G28">
        <f>'C. Details of Existing PSAs'!G23</f>
        <v>0</v>
      </c>
      <c r="H28" s="16" t="str">
        <f>'C. Details of Existing PSAs'!O23</f>
        <v>MW</v>
      </c>
      <c r="I28" s="166" cm="1">
        <f t="array" ref="I28">IFERROR(_xlfn.IFS($H28="MW",0,$D28=$D$132,('DR_Contracted Energy'!I26/'DR_Contracted Energy'!I$130)*I$132,$D28=$D$133,('DR_Contracted Energy'!I26/'DR_Contracted Energy'!I$131)*I$133),0)</f>
        <v>0</v>
      </c>
      <c r="J28" s="166" cm="1">
        <f t="array" ref="J28">IFERROR(_xlfn.IFS($H28="MW",0,$D28=$D$132,('DR_Contracted Energy'!J26/'DR_Contracted Energy'!J$130)*J$132,$D28=$D$133,('DR_Contracted Energy'!J26/'DR_Contracted Energy'!J$131)*J$133),0)</f>
        <v>0</v>
      </c>
      <c r="K28" s="166" cm="1">
        <f t="array" ref="K28">IFERROR(_xlfn.IFS($H28="MW",0,$D28=$D$132,('DR_Contracted Energy'!K26/'DR_Contracted Energy'!K$130)*K$132,$D28=$D$133,('DR_Contracted Energy'!K26/'DR_Contracted Energy'!K$131)*K$133),0)</f>
        <v>0</v>
      </c>
      <c r="L28" s="166" cm="1">
        <f t="array" ref="L28">IFERROR(_xlfn.IFS($H28="MW",0,$D28=$D$132,('DR_Contracted Energy'!L26/'DR_Contracted Energy'!L$130)*L$132,$D28=$D$133,('DR_Contracted Energy'!L26/'DR_Contracted Energy'!L$131)*L$133),0)</f>
        <v>0</v>
      </c>
      <c r="M28" s="166" cm="1">
        <f t="array" ref="M28">IFERROR(_xlfn.IFS($H28="MW",0,$D28=$D$132,('DR_Contracted Energy'!M26/'DR_Contracted Energy'!M$130)*M$132,$D28=$D$133,('DR_Contracted Energy'!M26/'DR_Contracted Energy'!M$131)*M$133),0)</f>
        <v>0</v>
      </c>
      <c r="N28" s="166" cm="1">
        <f t="array" ref="N28">IFERROR(_xlfn.IFS($H28="MW",0,$D28=$D$132,('DR_Contracted Energy'!N26/'DR_Contracted Energy'!N$130)*N$132,$D28=$D$133,('DR_Contracted Energy'!N26/'DR_Contracted Energy'!N$131)*N$133),0)</f>
        <v>0</v>
      </c>
      <c r="O28" s="166" cm="1">
        <f t="array" ref="O28">IFERROR(_xlfn.IFS($H28="MW",0,$D28=$D$132,('DR_Contracted Energy'!O26/'DR_Contracted Energy'!O$130)*O$132,$D28=$D$133,('DR_Contracted Energy'!O26/'DR_Contracted Energy'!O$131)*O$133),0)</f>
        <v>0</v>
      </c>
      <c r="P28" s="166" cm="1">
        <f t="array" ref="P28">IFERROR(_xlfn.IFS($H28="MW",0,$D28=$D$132,('DR_Contracted Energy'!P26/'DR_Contracted Energy'!P$130)*P$132,$D28=$D$133,('DR_Contracted Energy'!P26/'DR_Contracted Energy'!P$131)*P$133),0)</f>
        <v>0</v>
      </c>
      <c r="Q28" s="166" cm="1">
        <f t="array" ref="Q28">IFERROR(_xlfn.IFS($H28="MW",0,$D28=$D$132,('DR_Contracted Energy'!Q26/'DR_Contracted Energy'!Q$130)*Q$132,$D28=$D$133,('DR_Contracted Energy'!Q26/'DR_Contracted Energy'!Q$131)*Q$133),0)</f>
        <v>0</v>
      </c>
      <c r="R28" s="166" cm="1">
        <f t="array" ref="R28">IFERROR(_xlfn.IFS($H28="MW",0,$D28=$D$132,('DR_Contracted Energy'!R26/'DR_Contracted Energy'!R$130)*R$132,$D28=$D$133,('DR_Contracted Energy'!R26/'DR_Contracted Energy'!R$131)*R$133),0)</f>
        <v>0</v>
      </c>
      <c r="S28" s="166" cm="1">
        <f t="array" ref="S28">IFERROR(_xlfn.IFS($H28="MW",0,$D28=$D$132,('DR_Contracted Energy'!S26/'DR_Contracted Energy'!S$130)*S$132,$D28=$D$133,('DR_Contracted Energy'!S26/'DR_Contracted Energy'!S$131)*S$133),0)</f>
        <v>0</v>
      </c>
      <c r="T28" s="166" cm="1">
        <f t="array" ref="T28">IFERROR(_xlfn.IFS($H28="MW",0,$D28=$D$132,('DR_Contracted Energy'!T26/'DR_Contracted Energy'!T$130)*T$132,$D28=$D$133,('DR_Contracted Energy'!T26/'DR_Contracted Energy'!T$131)*T$133),0)</f>
        <v>0</v>
      </c>
      <c r="U28" s="166" cm="1">
        <f t="array" ref="U28">IFERROR(_xlfn.IFS($H28="MW",0,$D28=$D$132,('DR_Contracted Energy'!U26/'DR_Contracted Energy'!U$130)*U$132,$D28=$D$133,('DR_Contracted Energy'!U26/'DR_Contracted Energy'!U$131)*U$133),0)</f>
        <v>0</v>
      </c>
      <c r="V28" s="166" cm="1">
        <f t="array" ref="V28">IFERROR(_xlfn.IFS($H28="MW",0,$D28=$D$132,('DR_Contracted Energy'!V26/'DR_Contracted Energy'!V$130)*V$132,$D28=$D$133,('DR_Contracted Energy'!V26/'DR_Contracted Energy'!V$131)*V$133),0)</f>
        <v>0</v>
      </c>
      <c r="W28" s="166" cm="1">
        <f t="array" ref="W28">IFERROR(_xlfn.IFS($H28="MW",0,$D28=$D$132,('DR_Contracted Energy'!W26/'DR_Contracted Energy'!W$130)*W$132,$D28=$D$133,('DR_Contracted Energy'!W26/'DR_Contracted Energy'!W$131)*W$133),0)</f>
        <v>0</v>
      </c>
      <c r="X28" s="166" cm="1">
        <f t="array" ref="X28">IFERROR(_xlfn.IFS($H28="MW",0,$D28=$D$132,('DR_Contracted Energy'!X26/'DR_Contracted Energy'!X$130)*X$132,$D28=$D$133,('DR_Contracted Energy'!X26/'DR_Contracted Energy'!X$131)*X$133),0)</f>
        <v>0</v>
      </c>
      <c r="Y28" s="166" cm="1">
        <f t="array" ref="Y28">IFERROR(_xlfn.IFS($H28="MW",0,$D28=$D$132,('DR_Contracted Energy'!Y26/'DR_Contracted Energy'!Y$130)*Y$132,$D28=$D$133,('DR_Contracted Energy'!Y26/'DR_Contracted Energy'!Y$131)*Y$133),0)</f>
        <v>0</v>
      </c>
      <c r="Z28" s="166" cm="1">
        <f t="array" ref="Z28">IFERROR(_xlfn.IFS($H28="MW",0,$D28=$D$132,('DR_Contracted Energy'!Z26/'DR_Contracted Energy'!Z$130)*Z$132,$D28=$D$133,('DR_Contracted Energy'!Z26/'DR_Contracted Energy'!Z$131)*Z$133),0)</f>
        <v>0</v>
      </c>
      <c r="AA28" s="166" cm="1">
        <f t="array" ref="AA28">IFERROR(_xlfn.IFS($H28="MW",0,$D28=$D$132,('DR_Contracted Energy'!AA26/'DR_Contracted Energy'!AA$130)*AA$132,$D28=$D$133,('DR_Contracted Energy'!AA26/'DR_Contracted Energy'!AA$131)*AA$133),0)</f>
        <v>0</v>
      </c>
      <c r="AB28" s="166" cm="1">
        <f t="array" ref="AB28">IFERROR(_xlfn.IFS($H28="MW",0,$D28=$D$132,('DR_Contracted Energy'!AB26/'DR_Contracted Energy'!AB$130)*AB$132,$D28=$D$133,('DR_Contracted Energy'!AB26/'DR_Contracted Energy'!AB$131)*AB$133),0)</f>
        <v>0</v>
      </c>
      <c r="AC28" s="166" cm="1">
        <f t="array" ref="AC28">IFERROR(_xlfn.IFS($H28="MW",0,$D28=$D$132,('DR_Contracted Energy'!AC26/'DR_Contracted Energy'!AC$130)*AC$132,$D28=$D$133,('DR_Contracted Energy'!AC26/'DR_Contracted Energy'!AC$131)*AC$133),0)</f>
        <v>0</v>
      </c>
      <c r="AD28" s="166"/>
      <c r="AE28" s="16" t="str">
        <f t="shared" si="1"/>
        <v>FALSE</v>
      </c>
    </row>
    <row r="29" spans="3:31" ht="28.8" x14ac:dyDescent="0.3">
      <c r="C29" s="7">
        <f t="shared" ref="C29:G29" si="9">C28</f>
        <v>9</v>
      </c>
      <c r="D29" s="146" t="str">
        <f t="shared" si="9"/>
        <v>Distribution Utility 1 (DU1)</v>
      </c>
      <c r="E29" s="146">
        <f t="shared" si="9"/>
        <v>0</v>
      </c>
      <c r="F29" s="108">
        <f t="shared" si="9"/>
        <v>0</v>
      </c>
      <c r="G29">
        <f t="shared" si="9"/>
        <v>0</v>
      </c>
      <c r="H29" s="16" t="str">
        <f>'C. Details of Existing PSAs'!O24</f>
        <v>MWh</v>
      </c>
      <c r="I29" s="166" cm="1">
        <f t="array" ref="I29">IFERROR(_xlfn.IFS($H29="MW",0,$D29=$D$132,('DR_Contracted Energy'!I27/'DR_Contracted Energy'!I$130)*I$132,$D29=$D$133,('DR_Contracted Energy'!I27/'DR_Contracted Energy'!I$131)*I$133),0)</f>
        <v>0</v>
      </c>
      <c r="J29" s="166" cm="1">
        <f t="array" ref="J29">IFERROR(_xlfn.IFS($H29="MW",0,$D29=$D$132,('DR_Contracted Energy'!J27/'DR_Contracted Energy'!J$130)*J$132,$D29=$D$133,('DR_Contracted Energy'!J27/'DR_Contracted Energy'!J$131)*J$133),0)</f>
        <v>0</v>
      </c>
      <c r="K29" s="166" cm="1">
        <f t="array" ref="K29">IFERROR(_xlfn.IFS($H29="MW",0,$D29=$D$132,('DR_Contracted Energy'!K27/'DR_Contracted Energy'!K$130)*K$132,$D29=$D$133,('DR_Contracted Energy'!K27/'DR_Contracted Energy'!K$131)*K$133),0)</f>
        <v>0</v>
      </c>
      <c r="L29" s="166" cm="1">
        <f t="array" ref="L29">IFERROR(_xlfn.IFS($H29="MW",0,$D29=$D$132,('DR_Contracted Energy'!L27/'DR_Contracted Energy'!L$130)*L$132,$D29=$D$133,('DR_Contracted Energy'!L27/'DR_Contracted Energy'!L$131)*L$133),0)</f>
        <v>0</v>
      </c>
      <c r="M29" s="166" cm="1">
        <f t="array" ref="M29">IFERROR(_xlfn.IFS($H29="MW",0,$D29=$D$132,('DR_Contracted Energy'!M27/'DR_Contracted Energy'!M$130)*M$132,$D29=$D$133,('DR_Contracted Energy'!M27/'DR_Contracted Energy'!M$131)*M$133),0)</f>
        <v>0</v>
      </c>
      <c r="N29" s="166" cm="1">
        <f t="array" ref="N29">IFERROR(_xlfn.IFS($H29="MW",0,$D29=$D$132,('DR_Contracted Energy'!N27/'DR_Contracted Energy'!N$130)*N$132,$D29=$D$133,('DR_Contracted Energy'!N27/'DR_Contracted Energy'!N$131)*N$133),0)</f>
        <v>0</v>
      </c>
      <c r="O29" s="166" cm="1">
        <f t="array" ref="O29">IFERROR(_xlfn.IFS($H29="MW",0,$D29=$D$132,('DR_Contracted Energy'!O27/'DR_Contracted Energy'!O$130)*O$132,$D29=$D$133,('DR_Contracted Energy'!O27/'DR_Contracted Energy'!O$131)*O$133),0)</f>
        <v>0</v>
      </c>
      <c r="P29" s="166" cm="1">
        <f t="array" ref="P29">IFERROR(_xlfn.IFS($H29="MW",0,$D29=$D$132,('DR_Contracted Energy'!P27/'DR_Contracted Energy'!P$130)*P$132,$D29=$D$133,('DR_Contracted Energy'!P27/'DR_Contracted Energy'!P$131)*P$133),0)</f>
        <v>0</v>
      </c>
      <c r="Q29" s="166" cm="1">
        <f t="array" ref="Q29">IFERROR(_xlfn.IFS($H29="MW",0,$D29=$D$132,('DR_Contracted Energy'!Q27/'DR_Contracted Energy'!Q$130)*Q$132,$D29=$D$133,('DR_Contracted Energy'!Q27/'DR_Contracted Energy'!Q$131)*Q$133),0)</f>
        <v>0</v>
      </c>
      <c r="R29" s="166" cm="1">
        <f t="array" ref="R29">IFERROR(_xlfn.IFS($H29="MW",0,$D29=$D$132,('DR_Contracted Energy'!R27/'DR_Contracted Energy'!R$130)*R$132,$D29=$D$133,('DR_Contracted Energy'!R27/'DR_Contracted Energy'!R$131)*R$133),0)</f>
        <v>0</v>
      </c>
      <c r="S29" s="166" cm="1">
        <f t="array" ref="S29">IFERROR(_xlfn.IFS($H29="MW",0,$D29=$D$132,('DR_Contracted Energy'!S27/'DR_Contracted Energy'!S$130)*S$132,$D29=$D$133,('DR_Contracted Energy'!S27/'DR_Contracted Energy'!S$131)*S$133),0)</f>
        <v>0</v>
      </c>
      <c r="T29" s="166" cm="1">
        <f t="array" ref="T29">IFERROR(_xlfn.IFS($H29="MW",0,$D29=$D$132,('DR_Contracted Energy'!T27/'DR_Contracted Energy'!T$130)*T$132,$D29=$D$133,('DR_Contracted Energy'!T27/'DR_Contracted Energy'!T$131)*T$133),0)</f>
        <v>0</v>
      </c>
      <c r="U29" s="166" cm="1">
        <f t="array" ref="U29">IFERROR(_xlfn.IFS($H29="MW",0,$D29=$D$132,('DR_Contracted Energy'!U27/'DR_Contracted Energy'!U$130)*U$132,$D29=$D$133,('DR_Contracted Energy'!U27/'DR_Contracted Energy'!U$131)*U$133),0)</f>
        <v>0</v>
      </c>
      <c r="V29" s="166" cm="1">
        <f t="array" ref="V29">IFERROR(_xlfn.IFS($H29="MW",0,$D29=$D$132,('DR_Contracted Energy'!V27/'DR_Contracted Energy'!V$130)*V$132,$D29=$D$133,('DR_Contracted Energy'!V27/'DR_Contracted Energy'!V$131)*V$133),0)</f>
        <v>0</v>
      </c>
      <c r="W29" s="166" cm="1">
        <f t="array" ref="W29">IFERROR(_xlfn.IFS($H29="MW",0,$D29=$D$132,('DR_Contracted Energy'!W27/'DR_Contracted Energy'!W$130)*W$132,$D29=$D$133,('DR_Contracted Energy'!W27/'DR_Contracted Energy'!W$131)*W$133),0)</f>
        <v>0</v>
      </c>
      <c r="X29" s="166" cm="1">
        <f t="array" ref="X29">IFERROR(_xlfn.IFS($H29="MW",0,$D29=$D$132,('DR_Contracted Energy'!X27/'DR_Contracted Energy'!X$130)*X$132,$D29=$D$133,('DR_Contracted Energy'!X27/'DR_Contracted Energy'!X$131)*X$133),0)</f>
        <v>0</v>
      </c>
      <c r="Y29" s="166" cm="1">
        <f t="array" ref="Y29">IFERROR(_xlfn.IFS($H29="MW",0,$D29=$D$132,('DR_Contracted Energy'!Y27/'DR_Contracted Energy'!Y$130)*Y$132,$D29=$D$133,('DR_Contracted Energy'!Y27/'DR_Contracted Energy'!Y$131)*Y$133),0)</f>
        <v>0</v>
      </c>
      <c r="Z29" s="166" cm="1">
        <f t="array" ref="Z29">IFERROR(_xlfn.IFS($H29="MW",0,$D29=$D$132,('DR_Contracted Energy'!Z27/'DR_Contracted Energy'!Z$130)*Z$132,$D29=$D$133,('DR_Contracted Energy'!Z27/'DR_Contracted Energy'!Z$131)*Z$133),0)</f>
        <v>0</v>
      </c>
      <c r="AA29" s="166" cm="1">
        <f t="array" ref="AA29">IFERROR(_xlfn.IFS($H29="MW",0,$D29=$D$132,('DR_Contracted Energy'!AA27/'DR_Contracted Energy'!AA$130)*AA$132,$D29=$D$133,('DR_Contracted Energy'!AA27/'DR_Contracted Energy'!AA$131)*AA$133),0)</f>
        <v>0</v>
      </c>
      <c r="AB29" s="166" cm="1">
        <f t="array" ref="AB29">IFERROR(_xlfn.IFS($H29="MW",0,$D29=$D$132,('DR_Contracted Energy'!AB27/'DR_Contracted Energy'!AB$130)*AB$132,$D29=$D$133,('DR_Contracted Energy'!AB27/'DR_Contracted Energy'!AB$131)*AB$133),0)</f>
        <v>0</v>
      </c>
      <c r="AC29" s="166" cm="1">
        <f t="array" ref="AC29">IFERROR(_xlfn.IFS($H29="MW",0,$D29=$D$132,('DR_Contracted Energy'!AC27/'DR_Contracted Energy'!AC$130)*AC$132,$D29=$D$133,('DR_Contracted Energy'!AC27/'DR_Contracted Energy'!AC$131)*AC$133),0)</f>
        <v>0</v>
      </c>
      <c r="AD29" s="166"/>
      <c r="AE29" s="16" t="str">
        <f t="shared" si="1"/>
        <v>FALSE</v>
      </c>
    </row>
    <row r="30" spans="3:31" ht="28.8" x14ac:dyDescent="0.3">
      <c r="C30" s="7">
        <f>'C. Details of Existing PSAs'!C25</f>
        <v>10</v>
      </c>
      <c r="D30" s="146" t="str">
        <f>'C. Details of Existing PSAs'!D25</f>
        <v>Distribution Utility 1 (DU1)</v>
      </c>
      <c r="E30" s="146">
        <f>'C. Details of Existing PSAs'!E25</f>
        <v>0</v>
      </c>
      <c r="F30" s="108">
        <f>'C. Details of Existing PSAs'!F25</f>
        <v>0</v>
      </c>
      <c r="G30">
        <f>'C. Details of Existing PSAs'!G25</f>
        <v>0</v>
      </c>
      <c r="H30" s="16" t="str">
        <f>'C. Details of Existing PSAs'!O25</f>
        <v>MW</v>
      </c>
      <c r="I30" s="166" cm="1">
        <f t="array" ref="I30">IFERROR(_xlfn.IFS($H30="MW",0,$D30=$D$132,('DR_Contracted Energy'!I28/'DR_Contracted Energy'!I$130)*I$132,$D30=$D$133,('DR_Contracted Energy'!I28/'DR_Contracted Energy'!I$131)*I$133),0)</f>
        <v>0</v>
      </c>
      <c r="J30" s="166" cm="1">
        <f t="array" ref="J30">IFERROR(_xlfn.IFS($H30="MW",0,$D30=$D$132,('DR_Contracted Energy'!J28/'DR_Contracted Energy'!J$130)*J$132,$D30=$D$133,('DR_Contracted Energy'!J28/'DR_Contracted Energy'!J$131)*J$133),0)</f>
        <v>0</v>
      </c>
      <c r="K30" s="166" cm="1">
        <f t="array" ref="K30">IFERROR(_xlfn.IFS($H30="MW",0,$D30=$D$132,('DR_Contracted Energy'!K28/'DR_Contracted Energy'!K$130)*K$132,$D30=$D$133,('DR_Contracted Energy'!K28/'DR_Contracted Energy'!K$131)*K$133),0)</f>
        <v>0</v>
      </c>
      <c r="L30" s="166" cm="1">
        <f t="array" ref="L30">IFERROR(_xlfn.IFS($H30="MW",0,$D30=$D$132,('DR_Contracted Energy'!L28/'DR_Contracted Energy'!L$130)*L$132,$D30=$D$133,('DR_Contracted Energy'!L28/'DR_Contracted Energy'!L$131)*L$133),0)</f>
        <v>0</v>
      </c>
      <c r="M30" s="166" cm="1">
        <f t="array" ref="M30">IFERROR(_xlfn.IFS($H30="MW",0,$D30=$D$132,('DR_Contracted Energy'!M28/'DR_Contracted Energy'!M$130)*M$132,$D30=$D$133,('DR_Contracted Energy'!M28/'DR_Contracted Energy'!M$131)*M$133),0)</f>
        <v>0</v>
      </c>
      <c r="N30" s="166" cm="1">
        <f t="array" ref="N30">IFERROR(_xlfn.IFS($H30="MW",0,$D30=$D$132,('DR_Contracted Energy'!N28/'DR_Contracted Energy'!N$130)*N$132,$D30=$D$133,('DR_Contracted Energy'!N28/'DR_Contracted Energy'!N$131)*N$133),0)</f>
        <v>0</v>
      </c>
      <c r="O30" s="166" cm="1">
        <f t="array" ref="O30">IFERROR(_xlfn.IFS($H30="MW",0,$D30=$D$132,('DR_Contracted Energy'!O28/'DR_Contracted Energy'!O$130)*O$132,$D30=$D$133,('DR_Contracted Energy'!O28/'DR_Contracted Energy'!O$131)*O$133),0)</f>
        <v>0</v>
      </c>
      <c r="P30" s="166" cm="1">
        <f t="array" ref="P30">IFERROR(_xlfn.IFS($H30="MW",0,$D30=$D$132,('DR_Contracted Energy'!P28/'DR_Contracted Energy'!P$130)*P$132,$D30=$D$133,('DR_Contracted Energy'!P28/'DR_Contracted Energy'!P$131)*P$133),0)</f>
        <v>0</v>
      </c>
      <c r="Q30" s="166" cm="1">
        <f t="array" ref="Q30">IFERROR(_xlfn.IFS($H30="MW",0,$D30=$D$132,('DR_Contracted Energy'!Q28/'DR_Contracted Energy'!Q$130)*Q$132,$D30=$D$133,('DR_Contracted Energy'!Q28/'DR_Contracted Energy'!Q$131)*Q$133),0)</f>
        <v>0</v>
      </c>
      <c r="R30" s="166" cm="1">
        <f t="array" ref="R30">IFERROR(_xlfn.IFS($H30="MW",0,$D30=$D$132,('DR_Contracted Energy'!R28/'DR_Contracted Energy'!R$130)*R$132,$D30=$D$133,('DR_Contracted Energy'!R28/'DR_Contracted Energy'!R$131)*R$133),0)</f>
        <v>0</v>
      </c>
      <c r="S30" s="166" cm="1">
        <f t="array" ref="S30">IFERROR(_xlfn.IFS($H30="MW",0,$D30=$D$132,('DR_Contracted Energy'!S28/'DR_Contracted Energy'!S$130)*S$132,$D30=$D$133,('DR_Contracted Energy'!S28/'DR_Contracted Energy'!S$131)*S$133),0)</f>
        <v>0</v>
      </c>
      <c r="T30" s="166" cm="1">
        <f t="array" ref="T30">IFERROR(_xlfn.IFS($H30="MW",0,$D30=$D$132,('DR_Contracted Energy'!T28/'DR_Contracted Energy'!T$130)*T$132,$D30=$D$133,('DR_Contracted Energy'!T28/'DR_Contracted Energy'!T$131)*T$133),0)</f>
        <v>0</v>
      </c>
      <c r="U30" s="166" cm="1">
        <f t="array" ref="U30">IFERROR(_xlfn.IFS($H30="MW",0,$D30=$D$132,('DR_Contracted Energy'!U28/'DR_Contracted Energy'!U$130)*U$132,$D30=$D$133,('DR_Contracted Energy'!U28/'DR_Contracted Energy'!U$131)*U$133),0)</f>
        <v>0</v>
      </c>
      <c r="V30" s="166" cm="1">
        <f t="array" ref="V30">IFERROR(_xlfn.IFS($H30="MW",0,$D30=$D$132,('DR_Contracted Energy'!V28/'DR_Contracted Energy'!V$130)*V$132,$D30=$D$133,('DR_Contracted Energy'!V28/'DR_Contracted Energy'!V$131)*V$133),0)</f>
        <v>0</v>
      </c>
      <c r="W30" s="166" cm="1">
        <f t="array" ref="W30">IFERROR(_xlfn.IFS($H30="MW",0,$D30=$D$132,('DR_Contracted Energy'!W28/'DR_Contracted Energy'!W$130)*W$132,$D30=$D$133,('DR_Contracted Energy'!W28/'DR_Contracted Energy'!W$131)*W$133),0)</f>
        <v>0</v>
      </c>
      <c r="X30" s="166" cm="1">
        <f t="array" ref="X30">IFERROR(_xlfn.IFS($H30="MW",0,$D30=$D$132,('DR_Contracted Energy'!X28/'DR_Contracted Energy'!X$130)*X$132,$D30=$D$133,('DR_Contracted Energy'!X28/'DR_Contracted Energy'!X$131)*X$133),0)</f>
        <v>0</v>
      </c>
      <c r="Y30" s="166" cm="1">
        <f t="array" ref="Y30">IFERROR(_xlfn.IFS($H30="MW",0,$D30=$D$132,('DR_Contracted Energy'!Y28/'DR_Contracted Energy'!Y$130)*Y$132,$D30=$D$133,('DR_Contracted Energy'!Y28/'DR_Contracted Energy'!Y$131)*Y$133),0)</f>
        <v>0</v>
      </c>
      <c r="Z30" s="166" cm="1">
        <f t="array" ref="Z30">IFERROR(_xlfn.IFS($H30="MW",0,$D30=$D$132,('DR_Contracted Energy'!Z28/'DR_Contracted Energy'!Z$130)*Z$132,$D30=$D$133,('DR_Contracted Energy'!Z28/'DR_Contracted Energy'!Z$131)*Z$133),0)</f>
        <v>0</v>
      </c>
      <c r="AA30" s="166" cm="1">
        <f t="array" ref="AA30">IFERROR(_xlfn.IFS($H30="MW",0,$D30=$D$132,('DR_Contracted Energy'!AA28/'DR_Contracted Energy'!AA$130)*AA$132,$D30=$D$133,('DR_Contracted Energy'!AA28/'DR_Contracted Energy'!AA$131)*AA$133),0)</f>
        <v>0</v>
      </c>
      <c r="AB30" s="166" cm="1">
        <f t="array" ref="AB30">IFERROR(_xlfn.IFS($H30="MW",0,$D30=$D$132,('DR_Contracted Energy'!AB28/'DR_Contracted Energy'!AB$130)*AB$132,$D30=$D$133,('DR_Contracted Energy'!AB28/'DR_Contracted Energy'!AB$131)*AB$133),0)</f>
        <v>0</v>
      </c>
      <c r="AC30" s="166" cm="1">
        <f t="array" ref="AC30">IFERROR(_xlfn.IFS($H30="MW",0,$D30=$D$132,('DR_Contracted Energy'!AC28/'DR_Contracted Energy'!AC$130)*AC$132,$D30=$D$133,('DR_Contracted Energy'!AC28/'DR_Contracted Energy'!AC$131)*AC$133),0)</f>
        <v>0</v>
      </c>
      <c r="AD30" s="166"/>
      <c r="AE30" s="16" t="str">
        <f t="shared" si="1"/>
        <v>FALSE</v>
      </c>
    </row>
    <row r="31" spans="3:31" ht="28.8" x14ac:dyDescent="0.3">
      <c r="C31" s="7">
        <f t="shared" ref="C31:G31" si="10">C30</f>
        <v>10</v>
      </c>
      <c r="D31" s="146" t="str">
        <f t="shared" si="10"/>
        <v>Distribution Utility 1 (DU1)</v>
      </c>
      <c r="E31" s="146">
        <f t="shared" si="10"/>
        <v>0</v>
      </c>
      <c r="F31" s="108">
        <f t="shared" si="10"/>
        <v>0</v>
      </c>
      <c r="G31">
        <f t="shared" si="10"/>
        <v>0</v>
      </c>
      <c r="H31" s="16" t="str">
        <f>'C. Details of Existing PSAs'!O26</f>
        <v>MWh</v>
      </c>
      <c r="I31" s="166" cm="1">
        <f t="array" ref="I31">IFERROR(_xlfn.IFS($H31="MW",0,$D31=$D$132,('DR_Contracted Energy'!I29/'DR_Contracted Energy'!I$130)*I$132,$D31=$D$133,('DR_Contracted Energy'!I29/'DR_Contracted Energy'!I$131)*I$133),0)</f>
        <v>0</v>
      </c>
      <c r="J31" s="166" cm="1">
        <f t="array" ref="J31">IFERROR(_xlfn.IFS($H31="MW",0,$D31=$D$132,('DR_Contracted Energy'!J29/'DR_Contracted Energy'!J$130)*J$132,$D31=$D$133,('DR_Contracted Energy'!J29/'DR_Contracted Energy'!J$131)*J$133),0)</f>
        <v>0</v>
      </c>
      <c r="K31" s="166" cm="1">
        <f t="array" ref="K31">IFERROR(_xlfn.IFS($H31="MW",0,$D31=$D$132,('DR_Contracted Energy'!K29/'DR_Contracted Energy'!K$130)*K$132,$D31=$D$133,('DR_Contracted Energy'!K29/'DR_Contracted Energy'!K$131)*K$133),0)</f>
        <v>0</v>
      </c>
      <c r="L31" s="166" cm="1">
        <f t="array" ref="L31">IFERROR(_xlfn.IFS($H31="MW",0,$D31=$D$132,('DR_Contracted Energy'!L29/'DR_Contracted Energy'!L$130)*L$132,$D31=$D$133,('DR_Contracted Energy'!L29/'DR_Contracted Energy'!L$131)*L$133),0)</f>
        <v>0</v>
      </c>
      <c r="M31" s="166" cm="1">
        <f t="array" ref="M31">IFERROR(_xlfn.IFS($H31="MW",0,$D31=$D$132,('DR_Contracted Energy'!M29/'DR_Contracted Energy'!M$130)*M$132,$D31=$D$133,('DR_Contracted Energy'!M29/'DR_Contracted Energy'!M$131)*M$133),0)</f>
        <v>0</v>
      </c>
      <c r="N31" s="166" cm="1">
        <f t="array" ref="N31">IFERROR(_xlfn.IFS($H31="MW",0,$D31=$D$132,('DR_Contracted Energy'!N29/'DR_Contracted Energy'!N$130)*N$132,$D31=$D$133,('DR_Contracted Energy'!N29/'DR_Contracted Energy'!N$131)*N$133),0)</f>
        <v>0</v>
      </c>
      <c r="O31" s="166" cm="1">
        <f t="array" ref="O31">IFERROR(_xlfn.IFS($H31="MW",0,$D31=$D$132,('DR_Contracted Energy'!O29/'DR_Contracted Energy'!O$130)*O$132,$D31=$D$133,('DR_Contracted Energy'!O29/'DR_Contracted Energy'!O$131)*O$133),0)</f>
        <v>0</v>
      </c>
      <c r="P31" s="166" cm="1">
        <f t="array" ref="P31">IFERROR(_xlfn.IFS($H31="MW",0,$D31=$D$132,('DR_Contracted Energy'!P29/'DR_Contracted Energy'!P$130)*P$132,$D31=$D$133,('DR_Contracted Energy'!P29/'DR_Contracted Energy'!P$131)*P$133),0)</f>
        <v>0</v>
      </c>
      <c r="Q31" s="166" cm="1">
        <f t="array" ref="Q31">IFERROR(_xlfn.IFS($H31="MW",0,$D31=$D$132,('DR_Contracted Energy'!Q29/'DR_Contracted Energy'!Q$130)*Q$132,$D31=$D$133,('DR_Contracted Energy'!Q29/'DR_Contracted Energy'!Q$131)*Q$133),0)</f>
        <v>0</v>
      </c>
      <c r="R31" s="166" cm="1">
        <f t="array" ref="R31">IFERROR(_xlfn.IFS($H31="MW",0,$D31=$D$132,('DR_Contracted Energy'!R29/'DR_Contracted Energy'!R$130)*R$132,$D31=$D$133,('DR_Contracted Energy'!R29/'DR_Contracted Energy'!R$131)*R$133),0)</f>
        <v>0</v>
      </c>
      <c r="S31" s="166" cm="1">
        <f t="array" ref="S31">IFERROR(_xlfn.IFS($H31="MW",0,$D31=$D$132,('DR_Contracted Energy'!S29/'DR_Contracted Energy'!S$130)*S$132,$D31=$D$133,('DR_Contracted Energy'!S29/'DR_Contracted Energy'!S$131)*S$133),0)</f>
        <v>0</v>
      </c>
      <c r="T31" s="166" cm="1">
        <f t="array" ref="T31">IFERROR(_xlfn.IFS($H31="MW",0,$D31=$D$132,('DR_Contracted Energy'!T29/'DR_Contracted Energy'!T$130)*T$132,$D31=$D$133,('DR_Contracted Energy'!T29/'DR_Contracted Energy'!T$131)*T$133),0)</f>
        <v>0</v>
      </c>
      <c r="U31" s="166" cm="1">
        <f t="array" ref="U31">IFERROR(_xlfn.IFS($H31="MW",0,$D31=$D$132,('DR_Contracted Energy'!U29/'DR_Contracted Energy'!U$130)*U$132,$D31=$D$133,('DR_Contracted Energy'!U29/'DR_Contracted Energy'!U$131)*U$133),0)</f>
        <v>0</v>
      </c>
      <c r="V31" s="166" cm="1">
        <f t="array" ref="V31">IFERROR(_xlfn.IFS($H31="MW",0,$D31=$D$132,('DR_Contracted Energy'!V29/'DR_Contracted Energy'!V$130)*V$132,$D31=$D$133,('DR_Contracted Energy'!V29/'DR_Contracted Energy'!V$131)*V$133),0)</f>
        <v>0</v>
      </c>
      <c r="W31" s="166" cm="1">
        <f t="array" ref="W31">IFERROR(_xlfn.IFS($H31="MW",0,$D31=$D$132,('DR_Contracted Energy'!W29/'DR_Contracted Energy'!W$130)*W$132,$D31=$D$133,('DR_Contracted Energy'!W29/'DR_Contracted Energy'!W$131)*W$133),0)</f>
        <v>0</v>
      </c>
      <c r="X31" s="166" cm="1">
        <f t="array" ref="X31">IFERROR(_xlfn.IFS($H31="MW",0,$D31=$D$132,('DR_Contracted Energy'!X29/'DR_Contracted Energy'!X$130)*X$132,$D31=$D$133,('DR_Contracted Energy'!X29/'DR_Contracted Energy'!X$131)*X$133),0)</f>
        <v>0</v>
      </c>
      <c r="Y31" s="166" cm="1">
        <f t="array" ref="Y31">IFERROR(_xlfn.IFS($H31="MW",0,$D31=$D$132,('DR_Contracted Energy'!Y29/'DR_Contracted Energy'!Y$130)*Y$132,$D31=$D$133,('DR_Contracted Energy'!Y29/'DR_Contracted Energy'!Y$131)*Y$133),0)</f>
        <v>0</v>
      </c>
      <c r="Z31" s="166" cm="1">
        <f t="array" ref="Z31">IFERROR(_xlfn.IFS($H31="MW",0,$D31=$D$132,('DR_Contracted Energy'!Z29/'DR_Contracted Energy'!Z$130)*Z$132,$D31=$D$133,('DR_Contracted Energy'!Z29/'DR_Contracted Energy'!Z$131)*Z$133),0)</f>
        <v>0</v>
      </c>
      <c r="AA31" s="166" cm="1">
        <f t="array" ref="AA31">IFERROR(_xlfn.IFS($H31="MW",0,$D31=$D$132,('DR_Contracted Energy'!AA29/'DR_Contracted Energy'!AA$130)*AA$132,$D31=$D$133,('DR_Contracted Energy'!AA29/'DR_Contracted Energy'!AA$131)*AA$133),0)</f>
        <v>0</v>
      </c>
      <c r="AB31" s="166" cm="1">
        <f t="array" ref="AB31">IFERROR(_xlfn.IFS($H31="MW",0,$D31=$D$132,('DR_Contracted Energy'!AB29/'DR_Contracted Energy'!AB$130)*AB$132,$D31=$D$133,('DR_Contracted Energy'!AB29/'DR_Contracted Energy'!AB$131)*AB$133),0)</f>
        <v>0</v>
      </c>
      <c r="AC31" s="166" cm="1">
        <f t="array" ref="AC31">IFERROR(_xlfn.IFS($H31="MW",0,$D31=$D$132,('DR_Contracted Energy'!AC29/'DR_Contracted Energy'!AC$130)*AC$132,$D31=$D$133,('DR_Contracted Energy'!AC29/'DR_Contracted Energy'!AC$131)*AC$133),0)</f>
        <v>0</v>
      </c>
      <c r="AD31" s="166"/>
      <c r="AE31" s="16" t="str">
        <f t="shared" si="1"/>
        <v>FALSE</v>
      </c>
    </row>
    <row r="32" spans="3:31" ht="28.8" x14ac:dyDescent="0.3">
      <c r="C32" s="7">
        <f>'C. Details of Existing PSAs'!C27</f>
        <v>11</v>
      </c>
      <c r="D32" s="146" t="str">
        <f>'C. Details of Existing PSAs'!D27</f>
        <v>Distribution Utility 1 (DU1)</v>
      </c>
      <c r="E32" s="146">
        <f>'C. Details of Existing PSAs'!E27</f>
        <v>0</v>
      </c>
      <c r="F32" s="108">
        <f>'C. Details of Existing PSAs'!F27</f>
        <v>0</v>
      </c>
      <c r="G32">
        <f>'C. Details of Existing PSAs'!G27</f>
        <v>0</v>
      </c>
      <c r="H32" s="16" t="str">
        <f>'C. Details of Existing PSAs'!O27</f>
        <v>MW</v>
      </c>
      <c r="I32" s="166" cm="1">
        <f t="array" ref="I32">IFERROR(_xlfn.IFS($H32="MW",0,$D32=$D$132,('DR_Contracted Energy'!I30/'DR_Contracted Energy'!I$130)*I$132,$D32=$D$133,('DR_Contracted Energy'!I30/'DR_Contracted Energy'!I$131)*I$133),0)</f>
        <v>0</v>
      </c>
      <c r="J32" s="166" cm="1">
        <f t="array" ref="J32">IFERROR(_xlfn.IFS($H32="MW",0,$D32=$D$132,('DR_Contracted Energy'!J30/'DR_Contracted Energy'!J$130)*J$132,$D32=$D$133,('DR_Contracted Energy'!J30/'DR_Contracted Energy'!J$131)*J$133),0)</f>
        <v>0</v>
      </c>
      <c r="K32" s="166" cm="1">
        <f t="array" ref="K32">IFERROR(_xlfn.IFS($H32="MW",0,$D32=$D$132,('DR_Contracted Energy'!K30/'DR_Contracted Energy'!K$130)*K$132,$D32=$D$133,('DR_Contracted Energy'!K30/'DR_Contracted Energy'!K$131)*K$133),0)</f>
        <v>0</v>
      </c>
      <c r="L32" s="166" cm="1">
        <f t="array" ref="L32">IFERROR(_xlfn.IFS($H32="MW",0,$D32=$D$132,('DR_Contracted Energy'!L30/'DR_Contracted Energy'!L$130)*L$132,$D32=$D$133,('DR_Contracted Energy'!L30/'DR_Contracted Energy'!L$131)*L$133),0)</f>
        <v>0</v>
      </c>
      <c r="M32" s="166" cm="1">
        <f t="array" ref="M32">IFERROR(_xlfn.IFS($H32="MW",0,$D32=$D$132,('DR_Contracted Energy'!M30/'DR_Contracted Energy'!M$130)*M$132,$D32=$D$133,('DR_Contracted Energy'!M30/'DR_Contracted Energy'!M$131)*M$133),0)</f>
        <v>0</v>
      </c>
      <c r="N32" s="166" cm="1">
        <f t="array" ref="N32">IFERROR(_xlfn.IFS($H32="MW",0,$D32=$D$132,('DR_Contracted Energy'!N30/'DR_Contracted Energy'!N$130)*N$132,$D32=$D$133,('DR_Contracted Energy'!N30/'DR_Contracted Energy'!N$131)*N$133),0)</f>
        <v>0</v>
      </c>
      <c r="O32" s="166" cm="1">
        <f t="array" ref="O32">IFERROR(_xlfn.IFS($H32="MW",0,$D32=$D$132,('DR_Contracted Energy'!O30/'DR_Contracted Energy'!O$130)*O$132,$D32=$D$133,('DR_Contracted Energy'!O30/'DR_Contracted Energy'!O$131)*O$133),0)</f>
        <v>0</v>
      </c>
      <c r="P32" s="166" cm="1">
        <f t="array" ref="P32">IFERROR(_xlfn.IFS($H32="MW",0,$D32=$D$132,('DR_Contracted Energy'!P30/'DR_Contracted Energy'!P$130)*P$132,$D32=$D$133,('DR_Contracted Energy'!P30/'DR_Contracted Energy'!P$131)*P$133),0)</f>
        <v>0</v>
      </c>
      <c r="Q32" s="166" cm="1">
        <f t="array" ref="Q32">IFERROR(_xlfn.IFS($H32="MW",0,$D32=$D$132,('DR_Contracted Energy'!Q30/'DR_Contracted Energy'!Q$130)*Q$132,$D32=$D$133,('DR_Contracted Energy'!Q30/'DR_Contracted Energy'!Q$131)*Q$133),0)</f>
        <v>0</v>
      </c>
      <c r="R32" s="166" cm="1">
        <f t="array" ref="R32">IFERROR(_xlfn.IFS($H32="MW",0,$D32=$D$132,('DR_Contracted Energy'!R30/'DR_Contracted Energy'!R$130)*R$132,$D32=$D$133,('DR_Contracted Energy'!R30/'DR_Contracted Energy'!R$131)*R$133),0)</f>
        <v>0</v>
      </c>
      <c r="S32" s="166" cm="1">
        <f t="array" ref="S32">IFERROR(_xlfn.IFS($H32="MW",0,$D32=$D$132,('DR_Contracted Energy'!S30/'DR_Contracted Energy'!S$130)*S$132,$D32=$D$133,('DR_Contracted Energy'!S30/'DR_Contracted Energy'!S$131)*S$133),0)</f>
        <v>0</v>
      </c>
      <c r="T32" s="166" cm="1">
        <f t="array" ref="T32">IFERROR(_xlfn.IFS($H32="MW",0,$D32=$D$132,('DR_Contracted Energy'!T30/'DR_Contracted Energy'!T$130)*T$132,$D32=$D$133,('DR_Contracted Energy'!T30/'DR_Contracted Energy'!T$131)*T$133),0)</f>
        <v>0</v>
      </c>
      <c r="U32" s="166" cm="1">
        <f t="array" ref="U32">IFERROR(_xlfn.IFS($H32="MW",0,$D32=$D$132,('DR_Contracted Energy'!U30/'DR_Contracted Energy'!U$130)*U$132,$D32=$D$133,('DR_Contracted Energy'!U30/'DR_Contracted Energy'!U$131)*U$133),0)</f>
        <v>0</v>
      </c>
      <c r="V32" s="166" cm="1">
        <f t="array" ref="V32">IFERROR(_xlfn.IFS($H32="MW",0,$D32=$D$132,('DR_Contracted Energy'!V30/'DR_Contracted Energy'!V$130)*V$132,$D32=$D$133,('DR_Contracted Energy'!V30/'DR_Contracted Energy'!V$131)*V$133),0)</f>
        <v>0</v>
      </c>
      <c r="W32" s="166" cm="1">
        <f t="array" ref="W32">IFERROR(_xlfn.IFS($H32="MW",0,$D32=$D$132,('DR_Contracted Energy'!W30/'DR_Contracted Energy'!W$130)*W$132,$D32=$D$133,('DR_Contracted Energy'!W30/'DR_Contracted Energy'!W$131)*W$133),0)</f>
        <v>0</v>
      </c>
      <c r="X32" s="166" cm="1">
        <f t="array" ref="X32">IFERROR(_xlfn.IFS($H32="MW",0,$D32=$D$132,('DR_Contracted Energy'!X30/'DR_Contracted Energy'!X$130)*X$132,$D32=$D$133,('DR_Contracted Energy'!X30/'DR_Contracted Energy'!X$131)*X$133),0)</f>
        <v>0</v>
      </c>
      <c r="Y32" s="166" cm="1">
        <f t="array" ref="Y32">IFERROR(_xlfn.IFS($H32="MW",0,$D32=$D$132,('DR_Contracted Energy'!Y30/'DR_Contracted Energy'!Y$130)*Y$132,$D32=$D$133,('DR_Contracted Energy'!Y30/'DR_Contracted Energy'!Y$131)*Y$133),0)</f>
        <v>0</v>
      </c>
      <c r="Z32" s="166" cm="1">
        <f t="array" ref="Z32">IFERROR(_xlfn.IFS($H32="MW",0,$D32=$D$132,('DR_Contracted Energy'!Z30/'DR_Contracted Energy'!Z$130)*Z$132,$D32=$D$133,('DR_Contracted Energy'!Z30/'DR_Contracted Energy'!Z$131)*Z$133),0)</f>
        <v>0</v>
      </c>
      <c r="AA32" s="166" cm="1">
        <f t="array" ref="AA32">IFERROR(_xlfn.IFS($H32="MW",0,$D32=$D$132,('DR_Contracted Energy'!AA30/'DR_Contracted Energy'!AA$130)*AA$132,$D32=$D$133,('DR_Contracted Energy'!AA30/'DR_Contracted Energy'!AA$131)*AA$133),0)</f>
        <v>0</v>
      </c>
      <c r="AB32" s="166" cm="1">
        <f t="array" ref="AB32">IFERROR(_xlfn.IFS($H32="MW",0,$D32=$D$132,('DR_Contracted Energy'!AB30/'DR_Contracted Energy'!AB$130)*AB$132,$D32=$D$133,('DR_Contracted Energy'!AB30/'DR_Contracted Energy'!AB$131)*AB$133),0)</f>
        <v>0</v>
      </c>
      <c r="AC32" s="166" cm="1">
        <f t="array" ref="AC32">IFERROR(_xlfn.IFS($H32="MW",0,$D32=$D$132,('DR_Contracted Energy'!AC30/'DR_Contracted Energy'!AC$130)*AC$132,$D32=$D$133,('DR_Contracted Energy'!AC30/'DR_Contracted Energy'!AC$131)*AC$133),0)</f>
        <v>0</v>
      </c>
      <c r="AD32" s="166"/>
      <c r="AE32" s="16" t="str">
        <f t="shared" si="1"/>
        <v>FALSE</v>
      </c>
    </row>
    <row r="33" spans="3:31" ht="28.8" x14ac:dyDescent="0.3">
      <c r="C33" s="7">
        <f t="shared" ref="C33:G33" si="11">C32</f>
        <v>11</v>
      </c>
      <c r="D33" s="146" t="str">
        <f t="shared" si="11"/>
        <v>Distribution Utility 1 (DU1)</v>
      </c>
      <c r="E33" s="146">
        <f t="shared" si="11"/>
        <v>0</v>
      </c>
      <c r="F33" s="108">
        <f t="shared" si="11"/>
        <v>0</v>
      </c>
      <c r="G33">
        <f t="shared" si="11"/>
        <v>0</v>
      </c>
      <c r="H33" s="16" t="str">
        <f>'C. Details of Existing PSAs'!O28</f>
        <v>MWh</v>
      </c>
      <c r="I33" s="166" cm="1">
        <f t="array" ref="I33">IFERROR(_xlfn.IFS($H33="MW",0,$D33=$D$132,('DR_Contracted Energy'!I31/'DR_Contracted Energy'!I$130)*I$132,$D33=$D$133,('DR_Contracted Energy'!I31/'DR_Contracted Energy'!I$131)*I$133),0)</f>
        <v>0</v>
      </c>
      <c r="J33" s="166" cm="1">
        <f t="array" ref="J33">IFERROR(_xlfn.IFS($H33="MW",0,$D33=$D$132,('DR_Contracted Energy'!J31/'DR_Contracted Energy'!J$130)*J$132,$D33=$D$133,('DR_Contracted Energy'!J31/'DR_Contracted Energy'!J$131)*J$133),0)</f>
        <v>0</v>
      </c>
      <c r="K33" s="166" cm="1">
        <f t="array" ref="K33">IFERROR(_xlfn.IFS($H33="MW",0,$D33=$D$132,('DR_Contracted Energy'!K31/'DR_Contracted Energy'!K$130)*K$132,$D33=$D$133,('DR_Contracted Energy'!K31/'DR_Contracted Energy'!K$131)*K$133),0)</f>
        <v>0</v>
      </c>
      <c r="L33" s="166" cm="1">
        <f t="array" ref="L33">IFERROR(_xlfn.IFS($H33="MW",0,$D33=$D$132,('DR_Contracted Energy'!L31/'DR_Contracted Energy'!L$130)*L$132,$D33=$D$133,('DR_Contracted Energy'!L31/'DR_Contracted Energy'!L$131)*L$133),0)</f>
        <v>0</v>
      </c>
      <c r="M33" s="166" cm="1">
        <f t="array" ref="M33">IFERROR(_xlfn.IFS($H33="MW",0,$D33=$D$132,('DR_Contracted Energy'!M31/'DR_Contracted Energy'!M$130)*M$132,$D33=$D$133,('DR_Contracted Energy'!M31/'DR_Contracted Energy'!M$131)*M$133),0)</f>
        <v>0</v>
      </c>
      <c r="N33" s="166" cm="1">
        <f t="array" ref="N33">IFERROR(_xlfn.IFS($H33="MW",0,$D33=$D$132,('DR_Contracted Energy'!N31/'DR_Contracted Energy'!N$130)*N$132,$D33=$D$133,('DR_Contracted Energy'!N31/'DR_Contracted Energy'!N$131)*N$133),0)</f>
        <v>0</v>
      </c>
      <c r="O33" s="166" cm="1">
        <f t="array" ref="O33">IFERROR(_xlfn.IFS($H33="MW",0,$D33=$D$132,('DR_Contracted Energy'!O31/'DR_Contracted Energy'!O$130)*O$132,$D33=$D$133,('DR_Contracted Energy'!O31/'DR_Contracted Energy'!O$131)*O$133),0)</f>
        <v>0</v>
      </c>
      <c r="P33" s="166" cm="1">
        <f t="array" ref="P33">IFERROR(_xlfn.IFS($H33="MW",0,$D33=$D$132,('DR_Contracted Energy'!P31/'DR_Contracted Energy'!P$130)*P$132,$D33=$D$133,('DR_Contracted Energy'!P31/'DR_Contracted Energy'!P$131)*P$133),0)</f>
        <v>0</v>
      </c>
      <c r="Q33" s="166" cm="1">
        <f t="array" ref="Q33">IFERROR(_xlfn.IFS($H33="MW",0,$D33=$D$132,('DR_Contracted Energy'!Q31/'DR_Contracted Energy'!Q$130)*Q$132,$D33=$D$133,('DR_Contracted Energy'!Q31/'DR_Contracted Energy'!Q$131)*Q$133),0)</f>
        <v>0</v>
      </c>
      <c r="R33" s="166" cm="1">
        <f t="array" ref="R33">IFERROR(_xlfn.IFS($H33="MW",0,$D33=$D$132,('DR_Contracted Energy'!R31/'DR_Contracted Energy'!R$130)*R$132,$D33=$D$133,('DR_Contracted Energy'!R31/'DR_Contracted Energy'!R$131)*R$133),0)</f>
        <v>0</v>
      </c>
      <c r="S33" s="166" cm="1">
        <f t="array" ref="S33">IFERROR(_xlfn.IFS($H33="MW",0,$D33=$D$132,('DR_Contracted Energy'!S31/'DR_Contracted Energy'!S$130)*S$132,$D33=$D$133,('DR_Contracted Energy'!S31/'DR_Contracted Energy'!S$131)*S$133),0)</f>
        <v>0</v>
      </c>
      <c r="T33" s="166" cm="1">
        <f t="array" ref="T33">IFERROR(_xlfn.IFS($H33="MW",0,$D33=$D$132,('DR_Contracted Energy'!T31/'DR_Contracted Energy'!T$130)*T$132,$D33=$D$133,('DR_Contracted Energy'!T31/'DR_Contracted Energy'!T$131)*T$133),0)</f>
        <v>0</v>
      </c>
      <c r="U33" s="166" cm="1">
        <f t="array" ref="U33">IFERROR(_xlfn.IFS($H33="MW",0,$D33=$D$132,('DR_Contracted Energy'!U31/'DR_Contracted Energy'!U$130)*U$132,$D33=$D$133,('DR_Contracted Energy'!U31/'DR_Contracted Energy'!U$131)*U$133),0)</f>
        <v>0</v>
      </c>
      <c r="V33" s="166" cm="1">
        <f t="array" ref="V33">IFERROR(_xlfn.IFS($H33="MW",0,$D33=$D$132,('DR_Contracted Energy'!V31/'DR_Contracted Energy'!V$130)*V$132,$D33=$D$133,('DR_Contracted Energy'!V31/'DR_Contracted Energy'!V$131)*V$133),0)</f>
        <v>0</v>
      </c>
      <c r="W33" s="166" cm="1">
        <f t="array" ref="W33">IFERROR(_xlfn.IFS($H33="MW",0,$D33=$D$132,('DR_Contracted Energy'!W31/'DR_Contracted Energy'!W$130)*W$132,$D33=$D$133,('DR_Contracted Energy'!W31/'DR_Contracted Energy'!W$131)*W$133),0)</f>
        <v>0</v>
      </c>
      <c r="X33" s="166" cm="1">
        <f t="array" ref="X33">IFERROR(_xlfn.IFS($H33="MW",0,$D33=$D$132,('DR_Contracted Energy'!X31/'DR_Contracted Energy'!X$130)*X$132,$D33=$D$133,('DR_Contracted Energy'!X31/'DR_Contracted Energy'!X$131)*X$133),0)</f>
        <v>0</v>
      </c>
      <c r="Y33" s="166" cm="1">
        <f t="array" ref="Y33">IFERROR(_xlfn.IFS($H33="MW",0,$D33=$D$132,('DR_Contracted Energy'!Y31/'DR_Contracted Energy'!Y$130)*Y$132,$D33=$D$133,('DR_Contracted Energy'!Y31/'DR_Contracted Energy'!Y$131)*Y$133),0)</f>
        <v>0</v>
      </c>
      <c r="Z33" s="166" cm="1">
        <f t="array" ref="Z33">IFERROR(_xlfn.IFS($H33="MW",0,$D33=$D$132,('DR_Contracted Energy'!Z31/'DR_Contracted Energy'!Z$130)*Z$132,$D33=$D$133,('DR_Contracted Energy'!Z31/'DR_Contracted Energy'!Z$131)*Z$133),0)</f>
        <v>0</v>
      </c>
      <c r="AA33" s="166" cm="1">
        <f t="array" ref="AA33">IFERROR(_xlfn.IFS($H33="MW",0,$D33=$D$132,('DR_Contracted Energy'!AA31/'DR_Contracted Energy'!AA$130)*AA$132,$D33=$D$133,('DR_Contracted Energy'!AA31/'DR_Contracted Energy'!AA$131)*AA$133),0)</f>
        <v>0</v>
      </c>
      <c r="AB33" s="166" cm="1">
        <f t="array" ref="AB33">IFERROR(_xlfn.IFS($H33="MW",0,$D33=$D$132,('DR_Contracted Energy'!AB31/'DR_Contracted Energy'!AB$130)*AB$132,$D33=$D$133,('DR_Contracted Energy'!AB31/'DR_Contracted Energy'!AB$131)*AB$133),0)</f>
        <v>0</v>
      </c>
      <c r="AC33" s="166" cm="1">
        <f t="array" ref="AC33">IFERROR(_xlfn.IFS($H33="MW",0,$D33=$D$132,('DR_Contracted Energy'!AC31/'DR_Contracted Energy'!AC$130)*AC$132,$D33=$D$133,('DR_Contracted Energy'!AC31/'DR_Contracted Energy'!AC$131)*AC$133),0)</f>
        <v>0</v>
      </c>
      <c r="AD33" s="166"/>
      <c r="AE33" s="16" t="str">
        <f t="shared" si="1"/>
        <v>FALSE</v>
      </c>
    </row>
    <row r="34" spans="3:31" ht="28.8" x14ac:dyDescent="0.3">
      <c r="C34" s="7">
        <f>'C. Details of Existing PSAs'!C29</f>
        <v>12</v>
      </c>
      <c r="D34" s="146" t="str">
        <f>'C. Details of Existing PSAs'!D29</f>
        <v>Distribution Utility 1 (DU1)</v>
      </c>
      <c r="E34" s="146">
        <f>'C. Details of Existing PSAs'!E29</f>
        <v>0</v>
      </c>
      <c r="F34" s="108">
        <f>'C. Details of Existing PSAs'!F29</f>
        <v>0</v>
      </c>
      <c r="G34">
        <f>'C. Details of Existing PSAs'!G29</f>
        <v>0</v>
      </c>
      <c r="H34" s="16" t="str">
        <f>'C. Details of Existing PSAs'!O29</f>
        <v>MW</v>
      </c>
      <c r="I34" s="166" cm="1">
        <f t="array" ref="I34">IFERROR(_xlfn.IFS($H34="MW",0,$D34=$D$132,('DR_Contracted Energy'!I32/'DR_Contracted Energy'!I$130)*I$132,$D34=$D$133,('DR_Contracted Energy'!I32/'DR_Contracted Energy'!I$131)*I$133),0)</f>
        <v>0</v>
      </c>
      <c r="J34" s="166" cm="1">
        <f t="array" ref="J34">IFERROR(_xlfn.IFS($H34="MW",0,$D34=$D$132,('DR_Contracted Energy'!J32/'DR_Contracted Energy'!J$130)*J$132,$D34=$D$133,('DR_Contracted Energy'!J32/'DR_Contracted Energy'!J$131)*J$133),0)</f>
        <v>0</v>
      </c>
      <c r="K34" s="166" cm="1">
        <f t="array" ref="K34">IFERROR(_xlfn.IFS($H34="MW",0,$D34=$D$132,('DR_Contracted Energy'!K32/'DR_Contracted Energy'!K$130)*K$132,$D34=$D$133,('DR_Contracted Energy'!K32/'DR_Contracted Energy'!K$131)*K$133),0)</f>
        <v>0</v>
      </c>
      <c r="L34" s="166" cm="1">
        <f t="array" ref="L34">IFERROR(_xlfn.IFS($H34="MW",0,$D34=$D$132,('DR_Contracted Energy'!L32/'DR_Contracted Energy'!L$130)*L$132,$D34=$D$133,('DR_Contracted Energy'!L32/'DR_Contracted Energy'!L$131)*L$133),0)</f>
        <v>0</v>
      </c>
      <c r="M34" s="166" cm="1">
        <f t="array" ref="M34">IFERROR(_xlfn.IFS($H34="MW",0,$D34=$D$132,('DR_Contracted Energy'!M32/'DR_Contracted Energy'!M$130)*M$132,$D34=$D$133,('DR_Contracted Energy'!M32/'DR_Contracted Energy'!M$131)*M$133),0)</f>
        <v>0</v>
      </c>
      <c r="N34" s="166" cm="1">
        <f t="array" ref="N34">IFERROR(_xlfn.IFS($H34="MW",0,$D34=$D$132,('DR_Contracted Energy'!N32/'DR_Contracted Energy'!N$130)*N$132,$D34=$D$133,('DR_Contracted Energy'!N32/'DR_Contracted Energy'!N$131)*N$133),0)</f>
        <v>0</v>
      </c>
      <c r="O34" s="166" cm="1">
        <f t="array" ref="O34">IFERROR(_xlfn.IFS($H34="MW",0,$D34=$D$132,('DR_Contracted Energy'!O32/'DR_Contracted Energy'!O$130)*O$132,$D34=$D$133,('DR_Contracted Energy'!O32/'DR_Contracted Energy'!O$131)*O$133),0)</f>
        <v>0</v>
      </c>
      <c r="P34" s="166" cm="1">
        <f t="array" ref="P34">IFERROR(_xlfn.IFS($H34="MW",0,$D34=$D$132,('DR_Contracted Energy'!P32/'DR_Contracted Energy'!P$130)*P$132,$D34=$D$133,('DR_Contracted Energy'!P32/'DR_Contracted Energy'!P$131)*P$133),0)</f>
        <v>0</v>
      </c>
      <c r="Q34" s="166" cm="1">
        <f t="array" ref="Q34">IFERROR(_xlfn.IFS($H34="MW",0,$D34=$D$132,('DR_Contracted Energy'!Q32/'DR_Contracted Energy'!Q$130)*Q$132,$D34=$D$133,('DR_Contracted Energy'!Q32/'DR_Contracted Energy'!Q$131)*Q$133),0)</f>
        <v>0</v>
      </c>
      <c r="R34" s="166" cm="1">
        <f t="array" ref="R34">IFERROR(_xlfn.IFS($H34="MW",0,$D34=$D$132,('DR_Contracted Energy'!R32/'DR_Contracted Energy'!R$130)*R$132,$D34=$D$133,('DR_Contracted Energy'!R32/'DR_Contracted Energy'!R$131)*R$133),0)</f>
        <v>0</v>
      </c>
      <c r="S34" s="166" cm="1">
        <f t="array" ref="S34">IFERROR(_xlfn.IFS($H34="MW",0,$D34=$D$132,('DR_Contracted Energy'!S32/'DR_Contracted Energy'!S$130)*S$132,$D34=$D$133,('DR_Contracted Energy'!S32/'DR_Contracted Energy'!S$131)*S$133),0)</f>
        <v>0</v>
      </c>
      <c r="T34" s="166" cm="1">
        <f t="array" ref="T34">IFERROR(_xlfn.IFS($H34="MW",0,$D34=$D$132,('DR_Contracted Energy'!T32/'DR_Contracted Energy'!T$130)*T$132,$D34=$D$133,('DR_Contracted Energy'!T32/'DR_Contracted Energy'!T$131)*T$133),0)</f>
        <v>0</v>
      </c>
      <c r="U34" s="166" cm="1">
        <f t="array" ref="U34">IFERROR(_xlfn.IFS($H34="MW",0,$D34=$D$132,('DR_Contracted Energy'!U32/'DR_Contracted Energy'!U$130)*U$132,$D34=$D$133,('DR_Contracted Energy'!U32/'DR_Contracted Energy'!U$131)*U$133),0)</f>
        <v>0</v>
      </c>
      <c r="V34" s="166" cm="1">
        <f t="array" ref="V34">IFERROR(_xlfn.IFS($H34="MW",0,$D34=$D$132,('DR_Contracted Energy'!V32/'DR_Contracted Energy'!V$130)*V$132,$D34=$D$133,('DR_Contracted Energy'!V32/'DR_Contracted Energy'!V$131)*V$133),0)</f>
        <v>0</v>
      </c>
      <c r="W34" s="166" cm="1">
        <f t="array" ref="W34">IFERROR(_xlfn.IFS($H34="MW",0,$D34=$D$132,('DR_Contracted Energy'!W32/'DR_Contracted Energy'!W$130)*W$132,$D34=$D$133,('DR_Contracted Energy'!W32/'DR_Contracted Energy'!W$131)*W$133),0)</f>
        <v>0</v>
      </c>
      <c r="X34" s="166" cm="1">
        <f t="array" ref="X34">IFERROR(_xlfn.IFS($H34="MW",0,$D34=$D$132,('DR_Contracted Energy'!X32/'DR_Contracted Energy'!X$130)*X$132,$D34=$D$133,('DR_Contracted Energy'!X32/'DR_Contracted Energy'!X$131)*X$133),0)</f>
        <v>0</v>
      </c>
      <c r="Y34" s="166" cm="1">
        <f t="array" ref="Y34">IFERROR(_xlfn.IFS($H34="MW",0,$D34=$D$132,('DR_Contracted Energy'!Y32/'DR_Contracted Energy'!Y$130)*Y$132,$D34=$D$133,('DR_Contracted Energy'!Y32/'DR_Contracted Energy'!Y$131)*Y$133),0)</f>
        <v>0</v>
      </c>
      <c r="Z34" s="166" cm="1">
        <f t="array" ref="Z34">IFERROR(_xlfn.IFS($H34="MW",0,$D34=$D$132,('DR_Contracted Energy'!Z32/'DR_Contracted Energy'!Z$130)*Z$132,$D34=$D$133,('DR_Contracted Energy'!Z32/'DR_Contracted Energy'!Z$131)*Z$133),0)</f>
        <v>0</v>
      </c>
      <c r="AA34" s="166" cm="1">
        <f t="array" ref="AA34">IFERROR(_xlfn.IFS($H34="MW",0,$D34=$D$132,('DR_Contracted Energy'!AA32/'DR_Contracted Energy'!AA$130)*AA$132,$D34=$D$133,('DR_Contracted Energy'!AA32/'DR_Contracted Energy'!AA$131)*AA$133),0)</f>
        <v>0</v>
      </c>
      <c r="AB34" s="166" cm="1">
        <f t="array" ref="AB34">IFERROR(_xlfn.IFS($H34="MW",0,$D34=$D$132,('DR_Contracted Energy'!AB32/'DR_Contracted Energy'!AB$130)*AB$132,$D34=$D$133,('DR_Contracted Energy'!AB32/'DR_Contracted Energy'!AB$131)*AB$133),0)</f>
        <v>0</v>
      </c>
      <c r="AC34" s="166" cm="1">
        <f t="array" ref="AC34">IFERROR(_xlfn.IFS($H34="MW",0,$D34=$D$132,('DR_Contracted Energy'!AC32/'DR_Contracted Energy'!AC$130)*AC$132,$D34=$D$133,('DR_Contracted Energy'!AC32/'DR_Contracted Energy'!AC$131)*AC$133),0)</f>
        <v>0</v>
      </c>
      <c r="AD34" s="166"/>
      <c r="AE34" s="16" t="str">
        <f t="shared" si="1"/>
        <v>FALSE</v>
      </c>
    </row>
    <row r="35" spans="3:31" ht="28.8" x14ac:dyDescent="0.3">
      <c r="C35" s="7">
        <f t="shared" ref="C35:G35" si="12">C34</f>
        <v>12</v>
      </c>
      <c r="D35" s="146" t="str">
        <f t="shared" si="12"/>
        <v>Distribution Utility 1 (DU1)</v>
      </c>
      <c r="E35" s="146">
        <f t="shared" si="12"/>
        <v>0</v>
      </c>
      <c r="F35" s="108">
        <f t="shared" si="12"/>
        <v>0</v>
      </c>
      <c r="G35">
        <f t="shared" si="12"/>
        <v>0</v>
      </c>
      <c r="H35" s="16" t="str">
        <f>'C. Details of Existing PSAs'!O30</f>
        <v>MWh</v>
      </c>
      <c r="I35" s="166" cm="1">
        <f t="array" ref="I35">IFERROR(_xlfn.IFS($H35="MW",0,$D35=$D$132,('DR_Contracted Energy'!I33/'DR_Contracted Energy'!I$130)*I$132,$D35=$D$133,('DR_Contracted Energy'!I33/'DR_Contracted Energy'!I$131)*I$133),0)</f>
        <v>0</v>
      </c>
      <c r="J35" s="166" cm="1">
        <f t="array" ref="J35">IFERROR(_xlfn.IFS($H35="MW",0,$D35=$D$132,('DR_Contracted Energy'!J33/'DR_Contracted Energy'!J$130)*J$132,$D35=$D$133,('DR_Contracted Energy'!J33/'DR_Contracted Energy'!J$131)*J$133),0)</f>
        <v>0</v>
      </c>
      <c r="K35" s="166" cm="1">
        <f t="array" ref="K35">IFERROR(_xlfn.IFS($H35="MW",0,$D35=$D$132,('DR_Contracted Energy'!K33/'DR_Contracted Energy'!K$130)*K$132,$D35=$D$133,('DR_Contracted Energy'!K33/'DR_Contracted Energy'!K$131)*K$133),0)</f>
        <v>0</v>
      </c>
      <c r="L35" s="166" cm="1">
        <f t="array" ref="L35">IFERROR(_xlfn.IFS($H35="MW",0,$D35=$D$132,('DR_Contracted Energy'!L33/'DR_Contracted Energy'!L$130)*L$132,$D35=$D$133,('DR_Contracted Energy'!L33/'DR_Contracted Energy'!L$131)*L$133),0)</f>
        <v>0</v>
      </c>
      <c r="M35" s="166" cm="1">
        <f t="array" ref="M35">IFERROR(_xlfn.IFS($H35="MW",0,$D35=$D$132,('DR_Contracted Energy'!M33/'DR_Contracted Energy'!M$130)*M$132,$D35=$D$133,('DR_Contracted Energy'!M33/'DR_Contracted Energy'!M$131)*M$133),0)</f>
        <v>0</v>
      </c>
      <c r="N35" s="166" cm="1">
        <f t="array" ref="N35">IFERROR(_xlfn.IFS($H35="MW",0,$D35=$D$132,('DR_Contracted Energy'!N33/'DR_Contracted Energy'!N$130)*N$132,$D35=$D$133,('DR_Contracted Energy'!N33/'DR_Contracted Energy'!N$131)*N$133),0)</f>
        <v>0</v>
      </c>
      <c r="O35" s="166" cm="1">
        <f t="array" ref="O35">IFERROR(_xlfn.IFS($H35="MW",0,$D35=$D$132,('DR_Contracted Energy'!O33/'DR_Contracted Energy'!O$130)*O$132,$D35=$D$133,('DR_Contracted Energy'!O33/'DR_Contracted Energy'!O$131)*O$133),0)</f>
        <v>0</v>
      </c>
      <c r="P35" s="166" cm="1">
        <f t="array" ref="P35">IFERROR(_xlfn.IFS($H35="MW",0,$D35=$D$132,('DR_Contracted Energy'!P33/'DR_Contracted Energy'!P$130)*P$132,$D35=$D$133,('DR_Contracted Energy'!P33/'DR_Contracted Energy'!P$131)*P$133),0)</f>
        <v>0</v>
      </c>
      <c r="Q35" s="166" cm="1">
        <f t="array" ref="Q35">IFERROR(_xlfn.IFS($H35="MW",0,$D35=$D$132,('DR_Contracted Energy'!Q33/'DR_Contracted Energy'!Q$130)*Q$132,$D35=$D$133,('DR_Contracted Energy'!Q33/'DR_Contracted Energy'!Q$131)*Q$133),0)</f>
        <v>0</v>
      </c>
      <c r="R35" s="166" cm="1">
        <f t="array" ref="R35">IFERROR(_xlfn.IFS($H35="MW",0,$D35=$D$132,('DR_Contracted Energy'!R33/'DR_Contracted Energy'!R$130)*R$132,$D35=$D$133,('DR_Contracted Energy'!R33/'DR_Contracted Energy'!R$131)*R$133),0)</f>
        <v>0</v>
      </c>
      <c r="S35" s="166" cm="1">
        <f t="array" ref="S35">IFERROR(_xlfn.IFS($H35="MW",0,$D35=$D$132,('DR_Contracted Energy'!S33/'DR_Contracted Energy'!S$130)*S$132,$D35=$D$133,('DR_Contracted Energy'!S33/'DR_Contracted Energy'!S$131)*S$133),0)</f>
        <v>0</v>
      </c>
      <c r="T35" s="166" cm="1">
        <f t="array" ref="T35">IFERROR(_xlfn.IFS($H35="MW",0,$D35=$D$132,('DR_Contracted Energy'!T33/'DR_Contracted Energy'!T$130)*T$132,$D35=$D$133,('DR_Contracted Energy'!T33/'DR_Contracted Energy'!T$131)*T$133),0)</f>
        <v>0</v>
      </c>
      <c r="U35" s="166" cm="1">
        <f t="array" ref="U35">IFERROR(_xlfn.IFS($H35="MW",0,$D35=$D$132,('DR_Contracted Energy'!U33/'DR_Contracted Energy'!U$130)*U$132,$D35=$D$133,('DR_Contracted Energy'!U33/'DR_Contracted Energy'!U$131)*U$133),0)</f>
        <v>0</v>
      </c>
      <c r="V35" s="166" cm="1">
        <f t="array" ref="V35">IFERROR(_xlfn.IFS($H35="MW",0,$D35=$D$132,('DR_Contracted Energy'!V33/'DR_Contracted Energy'!V$130)*V$132,$D35=$D$133,('DR_Contracted Energy'!V33/'DR_Contracted Energy'!V$131)*V$133),0)</f>
        <v>0</v>
      </c>
      <c r="W35" s="166" cm="1">
        <f t="array" ref="W35">IFERROR(_xlfn.IFS($H35="MW",0,$D35=$D$132,('DR_Contracted Energy'!W33/'DR_Contracted Energy'!W$130)*W$132,$D35=$D$133,('DR_Contracted Energy'!W33/'DR_Contracted Energy'!W$131)*W$133),0)</f>
        <v>0</v>
      </c>
      <c r="X35" s="166" cm="1">
        <f t="array" ref="X35">IFERROR(_xlfn.IFS($H35="MW",0,$D35=$D$132,('DR_Contracted Energy'!X33/'DR_Contracted Energy'!X$130)*X$132,$D35=$D$133,('DR_Contracted Energy'!X33/'DR_Contracted Energy'!X$131)*X$133),0)</f>
        <v>0</v>
      </c>
      <c r="Y35" s="166" cm="1">
        <f t="array" ref="Y35">IFERROR(_xlfn.IFS($H35="MW",0,$D35=$D$132,('DR_Contracted Energy'!Y33/'DR_Contracted Energy'!Y$130)*Y$132,$D35=$D$133,('DR_Contracted Energy'!Y33/'DR_Contracted Energy'!Y$131)*Y$133),0)</f>
        <v>0</v>
      </c>
      <c r="Z35" s="166" cm="1">
        <f t="array" ref="Z35">IFERROR(_xlfn.IFS($H35="MW",0,$D35=$D$132,('DR_Contracted Energy'!Z33/'DR_Contracted Energy'!Z$130)*Z$132,$D35=$D$133,('DR_Contracted Energy'!Z33/'DR_Contracted Energy'!Z$131)*Z$133),0)</f>
        <v>0</v>
      </c>
      <c r="AA35" s="166" cm="1">
        <f t="array" ref="AA35">IFERROR(_xlfn.IFS($H35="MW",0,$D35=$D$132,('DR_Contracted Energy'!AA33/'DR_Contracted Energy'!AA$130)*AA$132,$D35=$D$133,('DR_Contracted Energy'!AA33/'DR_Contracted Energy'!AA$131)*AA$133),0)</f>
        <v>0</v>
      </c>
      <c r="AB35" s="166" cm="1">
        <f t="array" ref="AB35">IFERROR(_xlfn.IFS($H35="MW",0,$D35=$D$132,('DR_Contracted Energy'!AB33/'DR_Contracted Energy'!AB$130)*AB$132,$D35=$D$133,('DR_Contracted Energy'!AB33/'DR_Contracted Energy'!AB$131)*AB$133),0)</f>
        <v>0</v>
      </c>
      <c r="AC35" s="166" cm="1">
        <f t="array" ref="AC35">IFERROR(_xlfn.IFS($H35="MW",0,$D35=$D$132,('DR_Contracted Energy'!AC33/'DR_Contracted Energy'!AC$130)*AC$132,$D35=$D$133,('DR_Contracted Energy'!AC33/'DR_Contracted Energy'!AC$131)*AC$133),0)</f>
        <v>0</v>
      </c>
      <c r="AD35" s="166"/>
      <c r="AE35" s="16" t="str">
        <f t="shared" si="1"/>
        <v>FALSE</v>
      </c>
    </row>
    <row r="36" spans="3:31" ht="28.8" x14ac:dyDescent="0.3">
      <c r="C36" s="7">
        <f>'C. Details of Existing PSAs'!C31</f>
        <v>13</v>
      </c>
      <c r="D36" s="146" t="str">
        <f>'C. Details of Existing PSAs'!D31</f>
        <v>Distribution Utility 1 (DU1)</v>
      </c>
      <c r="E36" s="146">
        <f>'C. Details of Existing PSAs'!E31</f>
        <v>0</v>
      </c>
      <c r="F36" s="108">
        <f>'C. Details of Existing PSAs'!F31</f>
        <v>0</v>
      </c>
      <c r="G36">
        <f>'C. Details of Existing PSAs'!G31</f>
        <v>0</v>
      </c>
      <c r="H36" s="16" t="str">
        <f>'C. Details of Existing PSAs'!O31</f>
        <v>MW</v>
      </c>
      <c r="I36" s="166" cm="1">
        <f t="array" ref="I36">IFERROR(_xlfn.IFS($H36="MW",0,$D36=$D$132,('DR_Contracted Energy'!I34/'DR_Contracted Energy'!I$130)*I$132,$D36=$D$133,('DR_Contracted Energy'!I34/'DR_Contracted Energy'!I$131)*I$133),0)</f>
        <v>0</v>
      </c>
      <c r="J36" s="166" cm="1">
        <f t="array" ref="J36">IFERROR(_xlfn.IFS($H36="MW",0,$D36=$D$132,('DR_Contracted Energy'!J34/'DR_Contracted Energy'!J$130)*J$132,$D36=$D$133,('DR_Contracted Energy'!J34/'DR_Contracted Energy'!J$131)*J$133),0)</f>
        <v>0</v>
      </c>
      <c r="K36" s="166" cm="1">
        <f t="array" ref="K36">IFERROR(_xlfn.IFS($H36="MW",0,$D36=$D$132,('DR_Contracted Energy'!K34/'DR_Contracted Energy'!K$130)*K$132,$D36=$D$133,('DR_Contracted Energy'!K34/'DR_Contracted Energy'!K$131)*K$133),0)</f>
        <v>0</v>
      </c>
      <c r="L36" s="166" cm="1">
        <f t="array" ref="L36">IFERROR(_xlfn.IFS($H36="MW",0,$D36=$D$132,('DR_Contracted Energy'!L34/'DR_Contracted Energy'!L$130)*L$132,$D36=$D$133,('DR_Contracted Energy'!L34/'DR_Contracted Energy'!L$131)*L$133),0)</f>
        <v>0</v>
      </c>
      <c r="M36" s="166" cm="1">
        <f t="array" ref="M36">IFERROR(_xlfn.IFS($H36="MW",0,$D36=$D$132,('DR_Contracted Energy'!M34/'DR_Contracted Energy'!M$130)*M$132,$D36=$D$133,('DR_Contracted Energy'!M34/'DR_Contracted Energy'!M$131)*M$133),0)</f>
        <v>0</v>
      </c>
      <c r="N36" s="166" cm="1">
        <f t="array" ref="N36">IFERROR(_xlfn.IFS($H36="MW",0,$D36=$D$132,('DR_Contracted Energy'!N34/'DR_Contracted Energy'!N$130)*N$132,$D36=$D$133,('DR_Contracted Energy'!N34/'DR_Contracted Energy'!N$131)*N$133),0)</f>
        <v>0</v>
      </c>
      <c r="O36" s="166" cm="1">
        <f t="array" ref="O36">IFERROR(_xlfn.IFS($H36="MW",0,$D36=$D$132,('DR_Contracted Energy'!O34/'DR_Contracted Energy'!O$130)*O$132,$D36=$D$133,('DR_Contracted Energy'!O34/'DR_Contracted Energy'!O$131)*O$133),0)</f>
        <v>0</v>
      </c>
      <c r="P36" s="166" cm="1">
        <f t="array" ref="P36">IFERROR(_xlfn.IFS($H36="MW",0,$D36=$D$132,('DR_Contracted Energy'!P34/'DR_Contracted Energy'!P$130)*P$132,$D36=$D$133,('DR_Contracted Energy'!P34/'DR_Contracted Energy'!P$131)*P$133),0)</f>
        <v>0</v>
      </c>
      <c r="Q36" s="166" cm="1">
        <f t="array" ref="Q36">IFERROR(_xlfn.IFS($H36="MW",0,$D36=$D$132,('DR_Contracted Energy'!Q34/'DR_Contracted Energy'!Q$130)*Q$132,$D36=$D$133,('DR_Contracted Energy'!Q34/'DR_Contracted Energy'!Q$131)*Q$133),0)</f>
        <v>0</v>
      </c>
      <c r="R36" s="166" cm="1">
        <f t="array" ref="R36">IFERROR(_xlfn.IFS($H36="MW",0,$D36=$D$132,('DR_Contracted Energy'!R34/'DR_Contracted Energy'!R$130)*R$132,$D36=$D$133,('DR_Contracted Energy'!R34/'DR_Contracted Energy'!R$131)*R$133),0)</f>
        <v>0</v>
      </c>
      <c r="S36" s="166" cm="1">
        <f t="array" ref="S36">IFERROR(_xlfn.IFS($H36="MW",0,$D36=$D$132,('DR_Contracted Energy'!S34/'DR_Contracted Energy'!S$130)*S$132,$D36=$D$133,('DR_Contracted Energy'!S34/'DR_Contracted Energy'!S$131)*S$133),0)</f>
        <v>0</v>
      </c>
      <c r="T36" s="166" cm="1">
        <f t="array" ref="T36">IFERROR(_xlfn.IFS($H36="MW",0,$D36=$D$132,('DR_Contracted Energy'!T34/'DR_Contracted Energy'!T$130)*T$132,$D36=$D$133,('DR_Contracted Energy'!T34/'DR_Contracted Energy'!T$131)*T$133),0)</f>
        <v>0</v>
      </c>
      <c r="U36" s="166" cm="1">
        <f t="array" ref="U36">IFERROR(_xlfn.IFS($H36="MW",0,$D36=$D$132,('DR_Contracted Energy'!U34/'DR_Contracted Energy'!U$130)*U$132,$D36=$D$133,('DR_Contracted Energy'!U34/'DR_Contracted Energy'!U$131)*U$133),0)</f>
        <v>0</v>
      </c>
      <c r="V36" s="166" cm="1">
        <f t="array" ref="V36">IFERROR(_xlfn.IFS($H36="MW",0,$D36=$D$132,('DR_Contracted Energy'!V34/'DR_Contracted Energy'!V$130)*V$132,$D36=$D$133,('DR_Contracted Energy'!V34/'DR_Contracted Energy'!V$131)*V$133),0)</f>
        <v>0</v>
      </c>
      <c r="W36" s="166" cm="1">
        <f t="array" ref="W36">IFERROR(_xlfn.IFS($H36="MW",0,$D36=$D$132,('DR_Contracted Energy'!W34/'DR_Contracted Energy'!W$130)*W$132,$D36=$D$133,('DR_Contracted Energy'!W34/'DR_Contracted Energy'!W$131)*W$133),0)</f>
        <v>0</v>
      </c>
      <c r="X36" s="166" cm="1">
        <f t="array" ref="X36">IFERROR(_xlfn.IFS($H36="MW",0,$D36=$D$132,('DR_Contracted Energy'!X34/'DR_Contracted Energy'!X$130)*X$132,$D36=$D$133,('DR_Contracted Energy'!X34/'DR_Contracted Energy'!X$131)*X$133),0)</f>
        <v>0</v>
      </c>
      <c r="Y36" s="166" cm="1">
        <f t="array" ref="Y36">IFERROR(_xlfn.IFS($H36="MW",0,$D36=$D$132,('DR_Contracted Energy'!Y34/'DR_Contracted Energy'!Y$130)*Y$132,$D36=$D$133,('DR_Contracted Energy'!Y34/'DR_Contracted Energy'!Y$131)*Y$133),0)</f>
        <v>0</v>
      </c>
      <c r="Z36" s="166" cm="1">
        <f t="array" ref="Z36">IFERROR(_xlfn.IFS($H36="MW",0,$D36=$D$132,('DR_Contracted Energy'!Z34/'DR_Contracted Energy'!Z$130)*Z$132,$D36=$D$133,('DR_Contracted Energy'!Z34/'DR_Contracted Energy'!Z$131)*Z$133),0)</f>
        <v>0</v>
      </c>
      <c r="AA36" s="166" cm="1">
        <f t="array" ref="AA36">IFERROR(_xlfn.IFS($H36="MW",0,$D36=$D$132,('DR_Contracted Energy'!AA34/'DR_Contracted Energy'!AA$130)*AA$132,$D36=$D$133,('DR_Contracted Energy'!AA34/'DR_Contracted Energy'!AA$131)*AA$133),0)</f>
        <v>0</v>
      </c>
      <c r="AB36" s="166" cm="1">
        <f t="array" ref="AB36">IFERROR(_xlfn.IFS($H36="MW",0,$D36=$D$132,('DR_Contracted Energy'!AB34/'DR_Contracted Energy'!AB$130)*AB$132,$D36=$D$133,('DR_Contracted Energy'!AB34/'DR_Contracted Energy'!AB$131)*AB$133),0)</f>
        <v>0</v>
      </c>
      <c r="AC36" s="166" cm="1">
        <f t="array" ref="AC36">IFERROR(_xlfn.IFS($H36="MW",0,$D36=$D$132,('DR_Contracted Energy'!AC34/'DR_Contracted Energy'!AC$130)*AC$132,$D36=$D$133,('DR_Contracted Energy'!AC34/'DR_Contracted Energy'!AC$131)*AC$133),0)</f>
        <v>0</v>
      </c>
      <c r="AD36" s="166"/>
      <c r="AE36" s="16" t="str">
        <f t="shared" si="1"/>
        <v>FALSE</v>
      </c>
    </row>
    <row r="37" spans="3:31" ht="28.8" x14ac:dyDescent="0.3">
      <c r="C37" s="7">
        <f t="shared" ref="C37:G37" si="13">C36</f>
        <v>13</v>
      </c>
      <c r="D37" s="146" t="str">
        <f t="shared" si="13"/>
        <v>Distribution Utility 1 (DU1)</v>
      </c>
      <c r="E37" s="146">
        <f t="shared" si="13"/>
        <v>0</v>
      </c>
      <c r="F37" s="108">
        <f t="shared" si="13"/>
        <v>0</v>
      </c>
      <c r="G37">
        <f t="shared" si="13"/>
        <v>0</v>
      </c>
      <c r="H37" s="16" t="str">
        <f>'C. Details of Existing PSAs'!O32</f>
        <v>MWh</v>
      </c>
      <c r="I37" s="166" cm="1">
        <f t="array" ref="I37">IFERROR(_xlfn.IFS($H37="MW",0,$D37=$D$132,('DR_Contracted Energy'!I35/'DR_Contracted Energy'!I$130)*I$132,$D37=$D$133,('DR_Contracted Energy'!I35/'DR_Contracted Energy'!I$131)*I$133),0)</f>
        <v>0</v>
      </c>
      <c r="J37" s="166" cm="1">
        <f t="array" ref="J37">IFERROR(_xlfn.IFS($H37="MW",0,$D37=$D$132,('DR_Contracted Energy'!J35/'DR_Contracted Energy'!J$130)*J$132,$D37=$D$133,('DR_Contracted Energy'!J35/'DR_Contracted Energy'!J$131)*J$133),0)</f>
        <v>0</v>
      </c>
      <c r="K37" s="166" cm="1">
        <f t="array" ref="K37">IFERROR(_xlfn.IFS($H37="MW",0,$D37=$D$132,('DR_Contracted Energy'!K35/'DR_Contracted Energy'!K$130)*K$132,$D37=$D$133,('DR_Contracted Energy'!K35/'DR_Contracted Energy'!K$131)*K$133),0)</f>
        <v>0</v>
      </c>
      <c r="L37" s="166" cm="1">
        <f t="array" ref="L37">IFERROR(_xlfn.IFS($H37="MW",0,$D37=$D$132,('DR_Contracted Energy'!L35/'DR_Contracted Energy'!L$130)*L$132,$D37=$D$133,('DR_Contracted Energy'!L35/'DR_Contracted Energy'!L$131)*L$133),0)</f>
        <v>0</v>
      </c>
      <c r="M37" s="166" cm="1">
        <f t="array" ref="M37">IFERROR(_xlfn.IFS($H37="MW",0,$D37=$D$132,('DR_Contracted Energy'!M35/'DR_Contracted Energy'!M$130)*M$132,$D37=$D$133,('DR_Contracted Energy'!M35/'DR_Contracted Energy'!M$131)*M$133),0)</f>
        <v>0</v>
      </c>
      <c r="N37" s="166" cm="1">
        <f t="array" ref="N37">IFERROR(_xlfn.IFS($H37="MW",0,$D37=$D$132,('DR_Contracted Energy'!N35/'DR_Contracted Energy'!N$130)*N$132,$D37=$D$133,('DR_Contracted Energy'!N35/'DR_Contracted Energy'!N$131)*N$133),0)</f>
        <v>0</v>
      </c>
      <c r="O37" s="166" cm="1">
        <f t="array" ref="O37">IFERROR(_xlfn.IFS($H37="MW",0,$D37=$D$132,('DR_Contracted Energy'!O35/'DR_Contracted Energy'!O$130)*O$132,$D37=$D$133,('DR_Contracted Energy'!O35/'DR_Contracted Energy'!O$131)*O$133),0)</f>
        <v>0</v>
      </c>
      <c r="P37" s="166" cm="1">
        <f t="array" ref="P37">IFERROR(_xlfn.IFS($H37="MW",0,$D37=$D$132,('DR_Contracted Energy'!P35/'DR_Contracted Energy'!P$130)*P$132,$D37=$D$133,('DR_Contracted Energy'!P35/'DR_Contracted Energy'!P$131)*P$133),0)</f>
        <v>0</v>
      </c>
      <c r="Q37" s="166" cm="1">
        <f t="array" ref="Q37">IFERROR(_xlfn.IFS($H37="MW",0,$D37=$D$132,('DR_Contracted Energy'!Q35/'DR_Contracted Energy'!Q$130)*Q$132,$D37=$D$133,('DR_Contracted Energy'!Q35/'DR_Contracted Energy'!Q$131)*Q$133),0)</f>
        <v>0</v>
      </c>
      <c r="R37" s="166" cm="1">
        <f t="array" ref="R37">IFERROR(_xlfn.IFS($H37="MW",0,$D37=$D$132,('DR_Contracted Energy'!R35/'DR_Contracted Energy'!R$130)*R$132,$D37=$D$133,('DR_Contracted Energy'!R35/'DR_Contracted Energy'!R$131)*R$133),0)</f>
        <v>0</v>
      </c>
      <c r="S37" s="166" cm="1">
        <f t="array" ref="S37">IFERROR(_xlfn.IFS($H37="MW",0,$D37=$D$132,('DR_Contracted Energy'!S35/'DR_Contracted Energy'!S$130)*S$132,$D37=$D$133,('DR_Contracted Energy'!S35/'DR_Contracted Energy'!S$131)*S$133),0)</f>
        <v>0</v>
      </c>
      <c r="T37" s="166" cm="1">
        <f t="array" ref="T37">IFERROR(_xlfn.IFS($H37="MW",0,$D37=$D$132,('DR_Contracted Energy'!T35/'DR_Contracted Energy'!T$130)*T$132,$D37=$D$133,('DR_Contracted Energy'!T35/'DR_Contracted Energy'!T$131)*T$133),0)</f>
        <v>0</v>
      </c>
      <c r="U37" s="166" cm="1">
        <f t="array" ref="U37">IFERROR(_xlfn.IFS($H37="MW",0,$D37=$D$132,('DR_Contracted Energy'!U35/'DR_Contracted Energy'!U$130)*U$132,$D37=$D$133,('DR_Contracted Energy'!U35/'DR_Contracted Energy'!U$131)*U$133),0)</f>
        <v>0</v>
      </c>
      <c r="V37" s="166" cm="1">
        <f t="array" ref="V37">IFERROR(_xlfn.IFS($H37="MW",0,$D37=$D$132,('DR_Contracted Energy'!V35/'DR_Contracted Energy'!V$130)*V$132,$D37=$D$133,('DR_Contracted Energy'!V35/'DR_Contracted Energy'!V$131)*V$133),0)</f>
        <v>0</v>
      </c>
      <c r="W37" s="166" cm="1">
        <f t="array" ref="W37">IFERROR(_xlfn.IFS($H37="MW",0,$D37=$D$132,('DR_Contracted Energy'!W35/'DR_Contracted Energy'!W$130)*W$132,$D37=$D$133,('DR_Contracted Energy'!W35/'DR_Contracted Energy'!W$131)*W$133),0)</f>
        <v>0</v>
      </c>
      <c r="X37" s="166" cm="1">
        <f t="array" ref="X37">IFERROR(_xlfn.IFS($H37="MW",0,$D37=$D$132,('DR_Contracted Energy'!X35/'DR_Contracted Energy'!X$130)*X$132,$D37=$D$133,('DR_Contracted Energy'!X35/'DR_Contracted Energy'!X$131)*X$133),0)</f>
        <v>0</v>
      </c>
      <c r="Y37" s="166" cm="1">
        <f t="array" ref="Y37">IFERROR(_xlfn.IFS($H37="MW",0,$D37=$D$132,('DR_Contracted Energy'!Y35/'DR_Contracted Energy'!Y$130)*Y$132,$D37=$D$133,('DR_Contracted Energy'!Y35/'DR_Contracted Energy'!Y$131)*Y$133),0)</f>
        <v>0</v>
      </c>
      <c r="Z37" s="166" cm="1">
        <f t="array" ref="Z37">IFERROR(_xlfn.IFS($H37="MW",0,$D37=$D$132,('DR_Contracted Energy'!Z35/'DR_Contracted Energy'!Z$130)*Z$132,$D37=$D$133,('DR_Contracted Energy'!Z35/'DR_Contracted Energy'!Z$131)*Z$133),0)</f>
        <v>0</v>
      </c>
      <c r="AA37" s="166" cm="1">
        <f t="array" ref="AA37">IFERROR(_xlfn.IFS($H37="MW",0,$D37=$D$132,('DR_Contracted Energy'!AA35/'DR_Contracted Energy'!AA$130)*AA$132,$D37=$D$133,('DR_Contracted Energy'!AA35/'DR_Contracted Energy'!AA$131)*AA$133),0)</f>
        <v>0</v>
      </c>
      <c r="AB37" s="166" cm="1">
        <f t="array" ref="AB37">IFERROR(_xlfn.IFS($H37="MW",0,$D37=$D$132,('DR_Contracted Energy'!AB35/'DR_Contracted Energy'!AB$130)*AB$132,$D37=$D$133,('DR_Contracted Energy'!AB35/'DR_Contracted Energy'!AB$131)*AB$133),0)</f>
        <v>0</v>
      </c>
      <c r="AC37" s="166" cm="1">
        <f t="array" ref="AC37">IFERROR(_xlfn.IFS($H37="MW",0,$D37=$D$132,('DR_Contracted Energy'!AC35/'DR_Contracted Energy'!AC$130)*AC$132,$D37=$D$133,('DR_Contracted Energy'!AC35/'DR_Contracted Energy'!AC$131)*AC$133),0)</f>
        <v>0</v>
      </c>
      <c r="AD37" s="166"/>
      <c r="AE37" s="16" t="str">
        <f t="shared" si="1"/>
        <v>FALSE</v>
      </c>
    </row>
    <row r="38" spans="3:31" ht="28.8" x14ac:dyDescent="0.3">
      <c r="C38" s="7">
        <f>'C. Details of Existing PSAs'!C33</f>
        <v>14</v>
      </c>
      <c r="D38" s="146" t="str">
        <f>'C. Details of Existing PSAs'!D33</f>
        <v>Distribution Utility 1 (DU1)</v>
      </c>
      <c r="E38" s="146">
        <f>'C. Details of Existing PSAs'!E33</f>
        <v>0</v>
      </c>
      <c r="F38" s="108">
        <f>'C. Details of Existing PSAs'!F33</f>
        <v>0</v>
      </c>
      <c r="G38">
        <f>'C. Details of Existing PSAs'!G33</f>
        <v>0</v>
      </c>
      <c r="H38" s="16" t="str">
        <f>'C. Details of Existing PSAs'!O33</f>
        <v>MW</v>
      </c>
      <c r="I38" s="166" cm="1">
        <f t="array" ref="I38">IFERROR(_xlfn.IFS($H38="MW",0,$D38=$D$132,('DR_Contracted Energy'!I36/'DR_Contracted Energy'!I$130)*I$132,$D38=$D$133,('DR_Contracted Energy'!I36/'DR_Contracted Energy'!I$131)*I$133),0)</f>
        <v>0</v>
      </c>
      <c r="J38" s="166" cm="1">
        <f t="array" ref="J38">IFERROR(_xlfn.IFS($H38="MW",0,$D38=$D$132,('DR_Contracted Energy'!J36/'DR_Contracted Energy'!J$130)*J$132,$D38=$D$133,('DR_Contracted Energy'!J36/'DR_Contracted Energy'!J$131)*J$133),0)</f>
        <v>0</v>
      </c>
      <c r="K38" s="166" cm="1">
        <f t="array" ref="K38">IFERROR(_xlfn.IFS($H38="MW",0,$D38=$D$132,('DR_Contracted Energy'!K36/'DR_Contracted Energy'!K$130)*K$132,$D38=$D$133,('DR_Contracted Energy'!K36/'DR_Contracted Energy'!K$131)*K$133),0)</f>
        <v>0</v>
      </c>
      <c r="L38" s="166" cm="1">
        <f t="array" ref="L38">IFERROR(_xlfn.IFS($H38="MW",0,$D38=$D$132,('DR_Contracted Energy'!L36/'DR_Contracted Energy'!L$130)*L$132,$D38=$D$133,('DR_Contracted Energy'!L36/'DR_Contracted Energy'!L$131)*L$133),0)</f>
        <v>0</v>
      </c>
      <c r="M38" s="166" cm="1">
        <f t="array" ref="M38">IFERROR(_xlfn.IFS($H38="MW",0,$D38=$D$132,('DR_Contracted Energy'!M36/'DR_Contracted Energy'!M$130)*M$132,$D38=$D$133,('DR_Contracted Energy'!M36/'DR_Contracted Energy'!M$131)*M$133),0)</f>
        <v>0</v>
      </c>
      <c r="N38" s="166" cm="1">
        <f t="array" ref="N38">IFERROR(_xlfn.IFS($H38="MW",0,$D38=$D$132,('DR_Contracted Energy'!N36/'DR_Contracted Energy'!N$130)*N$132,$D38=$D$133,('DR_Contracted Energy'!N36/'DR_Contracted Energy'!N$131)*N$133),0)</f>
        <v>0</v>
      </c>
      <c r="O38" s="166" cm="1">
        <f t="array" ref="O38">IFERROR(_xlfn.IFS($H38="MW",0,$D38=$D$132,('DR_Contracted Energy'!O36/'DR_Contracted Energy'!O$130)*O$132,$D38=$D$133,('DR_Contracted Energy'!O36/'DR_Contracted Energy'!O$131)*O$133),0)</f>
        <v>0</v>
      </c>
      <c r="P38" s="166" cm="1">
        <f t="array" ref="P38">IFERROR(_xlfn.IFS($H38="MW",0,$D38=$D$132,('DR_Contracted Energy'!P36/'DR_Contracted Energy'!P$130)*P$132,$D38=$D$133,('DR_Contracted Energy'!P36/'DR_Contracted Energy'!P$131)*P$133),0)</f>
        <v>0</v>
      </c>
      <c r="Q38" s="166" cm="1">
        <f t="array" ref="Q38">IFERROR(_xlfn.IFS($H38="MW",0,$D38=$D$132,('DR_Contracted Energy'!Q36/'DR_Contracted Energy'!Q$130)*Q$132,$D38=$D$133,('DR_Contracted Energy'!Q36/'DR_Contracted Energy'!Q$131)*Q$133),0)</f>
        <v>0</v>
      </c>
      <c r="R38" s="166" cm="1">
        <f t="array" ref="R38">IFERROR(_xlfn.IFS($H38="MW",0,$D38=$D$132,('DR_Contracted Energy'!R36/'DR_Contracted Energy'!R$130)*R$132,$D38=$D$133,('DR_Contracted Energy'!R36/'DR_Contracted Energy'!R$131)*R$133),0)</f>
        <v>0</v>
      </c>
      <c r="S38" s="166" cm="1">
        <f t="array" ref="S38">IFERROR(_xlfn.IFS($H38="MW",0,$D38=$D$132,('DR_Contracted Energy'!S36/'DR_Contracted Energy'!S$130)*S$132,$D38=$D$133,('DR_Contracted Energy'!S36/'DR_Contracted Energy'!S$131)*S$133),0)</f>
        <v>0</v>
      </c>
      <c r="T38" s="166" cm="1">
        <f t="array" ref="T38">IFERROR(_xlfn.IFS($H38="MW",0,$D38=$D$132,('DR_Contracted Energy'!T36/'DR_Contracted Energy'!T$130)*T$132,$D38=$D$133,('DR_Contracted Energy'!T36/'DR_Contracted Energy'!T$131)*T$133),0)</f>
        <v>0</v>
      </c>
      <c r="U38" s="166" cm="1">
        <f t="array" ref="U38">IFERROR(_xlfn.IFS($H38="MW",0,$D38=$D$132,('DR_Contracted Energy'!U36/'DR_Contracted Energy'!U$130)*U$132,$D38=$D$133,('DR_Contracted Energy'!U36/'DR_Contracted Energy'!U$131)*U$133),0)</f>
        <v>0</v>
      </c>
      <c r="V38" s="166" cm="1">
        <f t="array" ref="V38">IFERROR(_xlfn.IFS($H38="MW",0,$D38=$D$132,('DR_Contracted Energy'!V36/'DR_Contracted Energy'!V$130)*V$132,$D38=$D$133,('DR_Contracted Energy'!V36/'DR_Contracted Energy'!V$131)*V$133),0)</f>
        <v>0</v>
      </c>
      <c r="W38" s="166" cm="1">
        <f t="array" ref="W38">IFERROR(_xlfn.IFS($H38="MW",0,$D38=$D$132,('DR_Contracted Energy'!W36/'DR_Contracted Energy'!W$130)*W$132,$D38=$D$133,('DR_Contracted Energy'!W36/'DR_Contracted Energy'!W$131)*W$133),0)</f>
        <v>0</v>
      </c>
      <c r="X38" s="166" cm="1">
        <f t="array" ref="X38">IFERROR(_xlfn.IFS($H38="MW",0,$D38=$D$132,('DR_Contracted Energy'!X36/'DR_Contracted Energy'!X$130)*X$132,$D38=$D$133,('DR_Contracted Energy'!X36/'DR_Contracted Energy'!X$131)*X$133),0)</f>
        <v>0</v>
      </c>
      <c r="Y38" s="166" cm="1">
        <f t="array" ref="Y38">IFERROR(_xlfn.IFS($H38="MW",0,$D38=$D$132,('DR_Contracted Energy'!Y36/'DR_Contracted Energy'!Y$130)*Y$132,$D38=$D$133,('DR_Contracted Energy'!Y36/'DR_Contracted Energy'!Y$131)*Y$133),0)</f>
        <v>0</v>
      </c>
      <c r="Z38" s="166" cm="1">
        <f t="array" ref="Z38">IFERROR(_xlfn.IFS($H38="MW",0,$D38=$D$132,('DR_Contracted Energy'!Z36/'DR_Contracted Energy'!Z$130)*Z$132,$D38=$D$133,('DR_Contracted Energy'!Z36/'DR_Contracted Energy'!Z$131)*Z$133),0)</f>
        <v>0</v>
      </c>
      <c r="AA38" s="166" cm="1">
        <f t="array" ref="AA38">IFERROR(_xlfn.IFS($H38="MW",0,$D38=$D$132,('DR_Contracted Energy'!AA36/'DR_Contracted Energy'!AA$130)*AA$132,$D38=$D$133,('DR_Contracted Energy'!AA36/'DR_Contracted Energy'!AA$131)*AA$133),0)</f>
        <v>0</v>
      </c>
      <c r="AB38" s="166" cm="1">
        <f t="array" ref="AB38">IFERROR(_xlfn.IFS($H38="MW",0,$D38=$D$132,('DR_Contracted Energy'!AB36/'DR_Contracted Energy'!AB$130)*AB$132,$D38=$D$133,('DR_Contracted Energy'!AB36/'DR_Contracted Energy'!AB$131)*AB$133),0)</f>
        <v>0</v>
      </c>
      <c r="AC38" s="166" cm="1">
        <f t="array" ref="AC38">IFERROR(_xlfn.IFS($H38="MW",0,$D38=$D$132,('DR_Contracted Energy'!AC36/'DR_Contracted Energy'!AC$130)*AC$132,$D38=$D$133,('DR_Contracted Energy'!AC36/'DR_Contracted Energy'!AC$131)*AC$133),0)</f>
        <v>0</v>
      </c>
      <c r="AD38" s="166"/>
      <c r="AE38" s="16" t="str">
        <f t="shared" si="1"/>
        <v>FALSE</v>
      </c>
    </row>
    <row r="39" spans="3:31" ht="28.8" x14ac:dyDescent="0.3">
      <c r="C39" s="7">
        <f t="shared" ref="C39:G39" si="14">C38</f>
        <v>14</v>
      </c>
      <c r="D39" s="146" t="str">
        <f t="shared" si="14"/>
        <v>Distribution Utility 1 (DU1)</v>
      </c>
      <c r="E39" s="146">
        <f t="shared" si="14"/>
        <v>0</v>
      </c>
      <c r="F39" s="108">
        <f t="shared" si="14"/>
        <v>0</v>
      </c>
      <c r="G39">
        <f t="shared" si="14"/>
        <v>0</v>
      </c>
      <c r="H39" s="16" t="str">
        <f>'C. Details of Existing PSAs'!O34</f>
        <v>MWh</v>
      </c>
      <c r="I39" s="166" cm="1">
        <f t="array" ref="I39">IFERROR(_xlfn.IFS($H39="MW",0,$D39=$D$132,('DR_Contracted Energy'!I37/'DR_Contracted Energy'!I$130)*I$132,$D39=$D$133,('DR_Contracted Energy'!I37/'DR_Contracted Energy'!I$131)*I$133),0)</f>
        <v>0</v>
      </c>
      <c r="J39" s="166" cm="1">
        <f t="array" ref="J39">IFERROR(_xlfn.IFS($H39="MW",0,$D39=$D$132,('DR_Contracted Energy'!J37/'DR_Contracted Energy'!J$130)*J$132,$D39=$D$133,('DR_Contracted Energy'!J37/'DR_Contracted Energy'!J$131)*J$133),0)</f>
        <v>0</v>
      </c>
      <c r="K39" s="166" cm="1">
        <f t="array" ref="K39">IFERROR(_xlfn.IFS($H39="MW",0,$D39=$D$132,('DR_Contracted Energy'!K37/'DR_Contracted Energy'!K$130)*K$132,$D39=$D$133,('DR_Contracted Energy'!K37/'DR_Contracted Energy'!K$131)*K$133),0)</f>
        <v>0</v>
      </c>
      <c r="L39" s="166" cm="1">
        <f t="array" ref="L39">IFERROR(_xlfn.IFS($H39="MW",0,$D39=$D$132,('DR_Contracted Energy'!L37/'DR_Contracted Energy'!L$130)*L$132,$D39=$D$133,('DR_Contracted Energy'!L37/'DR_Contracted Energy'!L$131)*L$133),0)</f>
        <v>0</v>
      </c>
      <c r="M39" s="166" cm="1">
        <f t="array" ref="M39">IFERROR(_xlfn.IFS($H39="MW",0,$D39=$D$132,('DR_Contracted Energy'!M37/'DR_Contracted Energy'!M$130)*M$132,$D39=$D$133,('DR_Contracted Energy'!M37/'DR_Contracted Energy'!M$131)*M$133),0)</f>
        <v>0</v>
      </c>
      <c r="N39" s="166" cm="1">
        <f t="array" ref="N39">IFERROR(_xlfn.IFS($H39="MW",0,$D39=$D$132,('DR_Contracted Energy'!N37/'DR_Contracted Energy'!N$130)*N$132,$D39=$D$133,('DR_Contracted Energy'!N37/'DR_Contracted Energy'!N$131)*N$133),0)</f>
        <v>0</v>
      </c>
      <c r="O39" s="166" cm="1">
        <f t="array" ref="O39">IFERROR(_xlfn.IFS($H39="MW",0,$D39=$D$132,('DR_Contracted Energy'!O37/'DR_Contracted Energy'!O$130)*O$132,$D39=$D$133,('DR_Contracted Energy'!O37/'DR_Contracted Energy'!O$131)*O$133),0)</f>
        <v>0</v>
      </c>
      <c r="P39" s="166" cm="1">
        <f t="array" ref="P39">IFERROR(_xlfn.IFS($H39="MW",0,$D39=$D$132,('DR_Contracted Energy'!P37/'DR_Contracted Energy'!P$130)*P$132,$D39=$D$133,('DR_Contracted Energy'!P37/'DR_Contracted Energy'!P$131)*P$133),0)</f>
        <v>0</v>
      </c>
      <c r="Q39" s="166" cm="1">
        <f t="array" ref="Q39">IFERROR(_xlfn.IFS($H39="MW",0,$D39=$D$132,('DR_Contracted Energy'!Q37/'DR_Contracted Energy'!Q$130)*Q$132,$D39=$D$133,('DR_Contracted Energy'!Q37/'DR_Contracted Energy'!Q$131)*Q$133),0)</f>
        <v>0</v>
      </c>
      <c r="R39" s="166" cm="1">
        <f t="array" ref="R39">IFERROR(_xlfn.IFS($H39="MW",0,$D39=$D$132,('DR_Contracted Energy'!R37/'DR_Contracted Energy'!R$130)*R$132,$D39=$D$133,('DR_Contracted Energy'!R37/'DR_Contracted Energy'!R$131)*R$133),0)</f>
        <v>0</v>
      </c>
      <c r="S39" s="166" cm="1">
        <f t="array" ref="S39">IFERROR(_xlfn.IFS($H39="MW",0,$D39=$D$132,('DR_Contracted Energy'!S37/'DR_Contracted Energy'!S$130)*S$132,$D39=$D$133,('DR_Contracted Energy'!S37/'DR_Contracted Energy'!S$131)*S$133),0)</f>
        <v>0</v>
      </c>
      <c r="T39" s="166" cm="1">
        <f t="array" ref="T39">IFERROR(_xlfn.IFS($H39="MW",0,$D39=$D$132,('DR_Contracted Energy'!T37/'DR_Contracted Energy'!T$130)*T$132,$D39=$D$133,('DR_Contracted Energy'!T37/'DR_Contracted Energy'!T$131)*T$133),0)</f>
        <v>0</v>
      </c>
      <c r="U39" s="166" cm="1">
        <f t="array" ref="U39">IFERROR(_xlfn.IFS($H39="MW",0,$D39=$D$132,('DR_Contracted Energy'!U37/'DR_Contracted Energy'!U$130)*U$132,$D39=$D$133,('DR_Contracted Energy'!U37/'DR_Contracted Energy'!U$131)*U$133),0)</f>
        <v>0</v>
      </c>
      <c r="V39" s="166" cm="1">
        <f t="array" ref="V39">IFERROR(_xlfn.IFS($H39="MW",0,$D39=$D$132,('DR_Contracted Energy'!V37/'DR_Contracted Energy'!V$130)*V$132,$D39=$D$133,('DR_Contracted Energy'!V37/'DR_Contracted Energy'!V$131)*V$133),0)</f>
        <v>0</v>
      </c>
      <c r="W39" s="166" cm="1">
        <f t="array" ref="W39">IFERROR(_xlfn.IFS($H39="MW",0,$D39=$D$132,('DR_Contracted Energy'!W37/'DR_Contracted Energy'!W$130)*W$132,$D39=$D$133,('DR_Contracted Energy'!W37/'DR_Contracted Energy'!W$131)*W$133),0)</f>
        <v>0</v>
      </c>
      <c r="X39" s="166" cm="1">
        <f t="array" ref="X39">IFERROR(_xlfn.IFS($H39="MW",0,$D39=$D$132,('DR_Contracted Energy'!X37/'DR_Contracted Energy'!X$130)*X$132,$D39=$D$133,('DR_Contracted Energy'!X37/'DR_Contracted Energy'!X$131)*X$133),0)</f>
        <v>0</v>
      </c>
      <c r="Y39" s="166" cm="1">
        <f t="array" ref="Y39">IFERROR(_xlfn.IFS($H39="MW",0,$D39=$D$132,('DR_Contracted Energy'!Y37/'DR_Contracted Energy'!Y$130)*Y$132,$D39=$D$133,('DR_Contracted Energy'!Y37/'DR_Contracted Energy'!Y$131)*Y$133),0)</f>
        <v>0</v>
      </c>
      <c r="Z39" s="166" cm="1">
        <f t="array" ref="Z39">IFERROR(_xlfn.IFS($H39="MW",0,$D39=$D$132,('DR_Contracted Energy'!Z37/'DR_Contracted Energy'!Z$130)*Z$132,$D39=$D$133,('DR_Contracted Energy'!Z37/'DR_Contracted Energy'!Z$131)*Z$133),0)</f>
        <v>0</v>
      </c>
      <c r="AA39" s="166" cm="1">
        <f t="array" ref="AA39">IFERROR(_xlfn.IFS($H39="MW",0,$D39=$D$132,('DR_Contracted Energy'!AA37/'DR_Contracted Energy'!AA$130)*AA$132,$D39=$D$133,('DR_Contracted Energy'!AA37/'DR_Contracted Energy'!AA$131)*AA$133),0)</f>
        <v>0</v>
      </c>
      <c r="AB39" s="166" cm="1">
        <f t="array" ref="AB39">IFERROR(_xlfn.IFS($H39="MW",0,$D39=$D$132,('DR_Contracted Energy'!AB37/'DR_Contracted Energy'!AB$130)*AB$132,$D39=$D$133,('DR_Contracted Energy'!AB37/'DR_Contracted Energy'!AB$131)*AB$133),0)</f>
        <v>0</v>
      </c>
      <c r="AC39" s="166" cm="1">
        <f t="array" ref="AC39">IFERROR(_xlfn.IFS($H39="MW",0,$D39=$D$132,('DR_Contracted Energy'!AC37/'DR_Contracted Energy'!AC$130)*AC$132,$D39=$D$133,('DR_Contracted Energy'!AC37/'DR_Contracted Energy'!AC$131)*AC$133),0)</f>
        <v>0</v>
      </c>
      <c r="AD39" s="166"/>
      <c r="AE39" s="16" t="str">
        <f t="shared" si="1"/>
        <v>FALSE</v>
      </c>
    </row>
    <row r="40" spans="3:31" ht="28.8" x14ac:dyDescent="0.3">
      <c r="C40" s="7">
        <f>'C. Details of Existing PSAs'!C35</f>
        <v>15</v>
      </c>
      <c r="D40" s="146" t="str">
        <f>'C. Details of Existing PSAs'!D35</f>
        <v>Distribution Utility 1 (DU1)</v>
      </c>
      <c r="E40" s="146">
        <f>'C. Details of Existing PSAs'!E35</f>
        <v>0</v>
      </c>
      <c r="F40" s="108">
        <f>'C. Details of Existing PSAs'!F35</f>
        <v>0</v>
      </c>
      <c r="G40">
        <f>'C. Details of Existing PSAs'!G35</f>
        <v>0</v>
      </c>
      <c r="H40" s="16" t="str">
        <f>'C. Details of Existing PSAs'!O35</f>
        <v>MW</v>
      </c>
      <c r="I40" s="166" cm="1">
        <f t="array" ref="I40">IFERROR(_xlfn.IFS($H40="MW",0,$D40=$D$132,('DR_Contracted Energy'!I38/'DR_Contracted Energy'!I$130)*I$132,$D40=$D$133,('DR_Contracted Energy'!I38/'DR_Contracted Energy'!I$131)*I$133),0)</f>
        <v>0</v>
      </c>
      <c r="J40" s="166" cm="1">
        <f t="array" ref="J40">IFERROR(_xlfn.IFS($H40="MW",0,$D40=$D$132,('DR_Contracted Energy'!J38/'DR_Contracted Energy'!J$130)*J$132,$D40=$D$133,('DR_Contracted Energy'!J38/'DR_Contracted Energy'!J$131)*J$133),0)</f>
        <v>0</v>
      </c>
      <c r="K40" s="166" cm="1">
        <f t="array" ref="K40">IFERROR(_xlfn.IFS($H40="MW",0,$D40=$D$132,('DR_Contracted Energy'!K38/'DR_Contracted Energy'!K$130)*K$132,$D40=$D$133,('DR_Contracted Energy'!K38/'DR_Contracted Energy'!K$131)*K$133),0)</f>
        <v>0</v>
      </c>
      <c r="L40" s="166" cm="1">
        <f t="array" ref="L40">IFERROR(_xlfn.IFS($H40="MW",0,$D40=$D$132,('DR_Contracted Energy'!L38/'DR_Contracted Energy'!L$130)*L$132,$D40=$D$133,('DR_Contracted Energy'!L38/'DR_Contracted Energy'!L$131)*L$133),0)</f>
        <v>0</v>
      </c>
      <c r="M40" s="166" cm="1">
        <f t="array" ref="M40">IFERROR(_xlfn.IFS($H40="MW",0,$D40=$D$132,('DR_Contracted Energy'!M38/'DR_Contracted Energy'!M$130)*M$132,$D40=$D$133,('DR_Contracted Energy'!M38/'DR_Contracted Energy'!M$131)*M$133),0)</f>
        <v>0</v>
      </c>
      <c r="N40" s="166" cm="1">
        <f t="array" ref="N40">IFERROR(_xlfn.IFS($H40="MW",0,$D40=$D$132,('DR_Contracted Energy'!N38/'DR_Contracted Energy'!N$130)*N$132,$D40=$D$133,('DR_Contracted Energy'!N38/'DR_Contracted Energy'!N$131)*N$133),0)</f>
        <v>0</v>
      </c>
      <c r="O40" s="166" cm="1">
        <f t="array" ref="O40">IFERROR(_xlfn.IFS($H40="MW",0,$D40=$D$132,('DR_Contracted Energy'!O38/'DR_Contracted Energy'!O$130)*O$132,$D40=$D$133,('DR_Contracted Energy'!O38/'DR_Contracted Energy'!O$131)*O$133),0)</f>
        <v>0</v>
      </c>
      <c r="P40" s="166" cm="1">
        <f t="array" ref="P40">IFERROR(_xlfn.IFS($H40="MW",0,$D40=$D$132,('DR_Contracted Energy'!P38/'DR_Contracted Energy'!P$130)*P$132,$D40=$D$133,('DR_Contracted Energy'!P38/'DR_Contracted Energy'!P$131)*P$133),0)</f>
        <v>0</v>
      </c>
      <c r="Q40" s="166" cm="1">
        <f t="array" ref="Q40">IFERROR(_xlfn.IFS($H40="MW",0,$D40=$D$132,('DR_Contracted Energy'!Q38/'DR_Contracted Energy'!Q$130)*Q$132,$D40=$D$133,('DR_Contracted Energy'!Q38/'DR_Contracted Energy'!Q$131)*Q$133),0)</f>
        <v>0</v>
      </c>
      <c r="R40" s="166" cm="1">
        <f t="array" ref="R40">IFERROR(_xlfn.IFS($H40="MW",0,$D40=$D$132,('DR_Contracted Energy'!R38/'DR_Contracted Energy'!R$130)*R$132,$D40=$D$133,('DR_Contracted Energy'!R38/'DR_Contracted Energy'!R$131)*R$133),0)</f>
        <v>0</v>
      </c>
      <c r="S40" s="166" cm="1">
        <f t="array" ref="S40">IFERROR(_xlfn.IFS($H40="MW",0,$D40=$D$132,('DR_Contracted Energy'!S38/'DR_Contracted Energy'!S$130)*S$132,$D40=$D$133,('DR_Contracted Energy'!S38/'DR_Contracted Energy'!S$131)*S$133),0)</f>
        <v>0</v>
      </c>
      <c r="T40" s="166" cm="1">
        <f t="array" ref="T40">IFERROR(_xlfn.IFS($H40="MW",0,$D40=$D$132,('DR_Contracted Energy'!T38/'DR_Contracted Energy'!T$130)*T$132,$D40=$D$133,('DR_Contracted Energy'!T38/'DR_Contracted Energy'!T$131)*T$133),0)</f>
        <v>0</v>
      </c>
      <c r="U40" s="166" cm="1">
        <f t="array" ref="U40">IFERROR(_xlfn.IFS($H40="MW",0,$D40=$D$132,('DR_Contracted Energy'!U38/'DR_Contracted Energy'!U$130)*U$132,$D40=$D$133,('DR_Contracted Energy'!U38/'DR_Contracted Energy'!U$131)*U$133),0)</f>
        <v>0</v>
      </c>
      <c r="V40" s="166" cm="1">
        <f t="array" ref="V40">IFERROR(_xlfn.IFS($H40="MW",0,$D40=$D$132,('DR_Contracted Energy'!V38/'DR_Contracted Energy'!V$130)*V$132,$D40=$D$133,('DR_Contracted Energy'!V38/'DR_Contracted Energy'!V$131)*V$133),0)</f>
        <v>0</v>
      </c>
      <c r="W40" s="166" cm="1">
        <f t="array" ref="W40">IFERROR(_xlfn.IFS($H40="MW",0,$D40=$D$132,('DR_Contracted Energy'!W38/'DR_Contracted Energy'!W$130)*W$132,$D40=$D$133,('DR_Contracted Energy'!W38/'DR_Contracted Energy'!W$131)*W$133),0)</f>
        <v>0</v>
      </c>
      <c r="X40" s="166" cm="1">
        <f t="array" ref="X40">IFERROR(_xlfn.IFS($H40="MW",0,$D40=$D$132,('DR_Contracted Energy'!X38/'DR_Contracted Energy'!X$130)*X$132,$D40=$D$133,('DR_Contracted Energy'!X38/'DR_Contracted Energy'!X$131)*X$133),0)</f>
        <v>0</v>
      </c>
      <c r="Y40" s="166" cm="1">
        <f t="array" ref="Y40">IFERROR(_xlfn.IFS($H40="MW",0,$D40=$D$132,('DR_Contracted Energy'!Y38/'DR_Contracted Energy'!Y$130)*Y$132,$D40=$D$133,('DR_Contracted Energy'!Y38/'DR_Contracted Energy'!Y$131)*Y$133),0)</f>
        <v>0</v>
      </c>
      <c r="Z40" s="166" cm="1">
        <f t="array" ref="Z40">IFERROR(_xlfn.IFS($H40="MW",0,$D40=$D$132,('DR_Contracted Energy'!Z38/'DR_Contracted Energy'!Z$130)*Z$132,$D40=$D$133,('DR_Contracted Energy'!Z38/'DR_Contracted Energy'!Z$131)*Z$133),0)</f>
        <v>0</v>
      </c>
      <c r="AA40" s="166" cm="1">
        <f t="array" ref="AA40">IFERROR(_xlfn.IFS($H40="MW",0,$D40=$D$132,('DR_Contracted Energy'!AA38/'DR_Contracted Energy'!AA$130)*AA$132,$D40=$D$133,('DR_Contracted Energy'!AA38/'DR_Contracted Energy'!AA$131)*AA$133),0)</f>
        <v>0</v>
      </c>
      <c r="AB40" s="166" cm="1">
        <f t="array" ref="AB40">IFERROR(_xlfn.IFS($H40="MW",0,$D40=$D$132,('DR_Contracted Energy'!AB38/'DR_Contracted Energy'!AB$130)*AB$132,$D40=$D$133,('DR_Contracted Energy'!AB38/'DR_Contracted Energy'!AB$131)*AB$133),0)</f>
        <v>0</v>
      </c>
      <c r="AC40" s="166" cm="1">
        <f t="array" ref="AC40">IFERROR(_xlfn.IFS($H40="MW",0,$D40=$D$132,('DR_Contracted Energy'!AC38/'DR_Contracted Energy'!AC$130)*AC$132,$D40=$D$133,('DR_Contracted Energy'!AC38/'DR_Contracted Energy'!AC$131)*AC$133),0)</f>
        <v>0</v>
      </c>
      <c r="AD40" s="166"/>
      <c r="AE40" s="16" t="str">
        <f t="shared" si="1"/>
        <v>FALSE</v>
      </c>
    </row>
    <row r="41" spans="3:31" ht="28.8" x14ac:dyDescent="0.3">
      <c r="C41" s="7">
        <f t="shared" ref="C41:G41" si="15">C40</f>
        <v>15</v>
      </c>
      <c r="D41" s="146" t="str">
        <f t="shared" si="15"/>
        <v>Distribution Utility 1 (DU1)</v>
      </c>
      <c r="E41" s="146">
        <f t="shared" si="15"/>
        <v>0</v>
      </c>
      <c r="F41" s="108">
        <f t="shared" si="15"/>
        <v>0</v>
      </c>
      <c r="G41">
        <f t="shared" si="15"/>
        <v>0</v>
      </c>
      <c r="H41" s="16" t="str">
        <f>'C. Details of Existing PSAs'!O36</f>
        <v>MWh</v>
      </c>
      <c r="I41" s="166" cm="1">
        <f t="array" ref="I41">IFERROR(_xlfn.IFS($H41="MW",0,$D41=$D$132,('DR_Contracted Energy'!I39/'DR_Contracted Energy'!I$130)*I$132,$D41=$D$133,('DR_Contracted Energy'!I39/'DR_Contracted Energy'!I$131)*I$133),0)</f>
        <v>0</v>
      </c>
      <c r="J41" s="166" cm="1">
        <f t="array" ref="J41">IFERROR(_xlfn.IFS($H41="MW",0,$D41=$D$132,('DR_Contracted Energy'!J39/'DR_Contracted Energy'!J$130)*J$132,$D41=$D$133,('DR_Contracted Energy'!J39/'DR_Contracted Energy'!J$131)*J$133),0)</f>
        <v>0</v>
      </c>
      <c r="K41" s="166" cm="1">
        <f t="array" ref="K41">IFERROR(_xlfn.IFS($H41="MW",0,$D41=$D$132,('DR_Contracted Energy'!K39/'DR_Contracted Energy'!K$130)*K$132,$D41=$D$133,('DR_Contracted Energy'!K39/'DR_Contracted Energy'!K$131)*K$133),0)</f>
        <v>0</v>
      </c>
      <c r="L41" s="166" cm="1">
        <f t="array" ref="L41">IFERROR(_xlfn.IFS($H41="MW",0,$D41=$D$132,('DR_Contracted Energy'!L39/'DR_Contracted Energy'!L$130)*L$132,$D41=$D$133,('DR_Contracted Energy'!L39/'DR_Contracted Energy'!L$131)*L$133),0)</f>
        <v>0</v>
      </c>
      <c r="M41" s="166" cm="1">
        <f t="array" ref="M41">IFERROR(_xlfn.IFS($H41="MW",0,$D41=$D$132,('DR_Contracted Energy'!M39/'DR_Contracted Energy'!M$130)*M$132,$D41=$D$133,('DR_Contracted Energy'!M39/'DR_Contracted Energy'!M$131)*M$133),0)</f>
        <v>0</v>
      </c>
      <c r="N41" s="166" cm="1">
        <f t="array" ref="N41">IFERROR(_xlfn.IFS($H41="MW",0,$D41=$D$132,('DR_Contracted Energy'!N39/'DR_Contracted Energy'!N$130)*N$132,$D41=$D$133,('DR_Contracted Energy'!N39/'DR_Contracted Energy'!N$131)*N$133),0)</f>
        <v>0</v>
      </c>
      <c r="O41" s="166" cm="1">
        <f t="array" ref="O41">IFERROR(_xlfn.IFS($H41="MW",0,$D41=$D$132,('DR_Contracted Energy'!O39/'DR_Contracted Energy'!O$130)*O$132,$D41=$D$133,('DR_Contracted Energy'!O39/'DR_Contracted Energy'!O$131)*O$133),0)</f>
        <v>0</v>
      </c>
      <c r="P41" s="166" cm="1">
        <f t="array" ref="P41">IFERROR(_xlfn.IFS($H41="MW",0,$D41=$D$132,('DR_Contracted Energy'!P39/'DR_Contracted Energy'!P$130)*P$132,$D41=$D$133,('DR_Contracted Energy'!P39/'DR_Contracted Energy'!P$131)*P$133),0)</f>
        <v>0</v>
      </c>
      <c r="Q41" s="166" cm="1">
        <f t="array" ref="Q41">IFERROR(_xlfn.IFS($H41="MW",0,$D41=$D$132,('DR_Contracted Energy'!Q39/'DR_Contracted Energy'!Q$130)*Q$132,$D41=$D$133,('DR_Contracted Energy'!Q39/'DR_Contracted Energy'!Q$131)*Q$133),0)</f>
        <v>0</v>
      </c>
      <c r="R41" s="166" cm="1">
        <f t="array" ref="R41">IFERROR(_xlfn.IFS($H41="MW",0,$D41=$D$132,('DR_Contracted Energy'!R39/'DR_Contracted Energy'!R$130)*R$132,$D41=$D$133,('DR_Contracted Energy'!R39/'DR_Contracted Energy'!R$131)*R$133),0)</f>
        <v>0</v>
      </c>
      <c r="S41" s="166" cm="1">
        <f t="array" ref="S41">IFERROR(_xlfn.IFS($H41="MW",0,$D41=$D$132,('DR_Contracted Energy'!S39/'DR_Contracted Energy'!S$130)*S$132,$D41=$D$133,('DR_Contracted Energy'!S39/'DR_Contracted Energy'!S$131)*S$133),0)</f>
        <v>0</v>
      </c>
      <c r="T41" s="166" cm="1">
        <f t="array" ref="T41">IFERROR(_xlfn.IFS($H41="MW",0,$D41=$D$132,('DR_Contracted Energy'!T39/'DR_Contracted Energy'!T$130)*T$132,$D41=$D$133,('DR_Contracted Energy'!T39/'DR_Contracted Energy'!T$131)*T$133),0)</f>
        <v>0</v>
      </c>
      <c r="U41" s="166" cm="1">
        <f t="array" ref="U41">IFERROR(_xlfn.IFS($H41="MW",0,$D41=$D$132,('DR_Contracted Energy'!U39/'DR_Contracted Energy'!U$130)*U$132,$D41=$D$133,('DR_Contracted Energy'!U39/'DR_Contracted Energy'!U$131)*U$133),0)</f>
        <v>0</v>
      </c>
      <c r="V41" s="166" cm="1">
        <f t="array" ref="V41">IFERROR(_xlfn.IFS($H41="MW",0,$D41=$D$132,('DR_Contracted Energy'!V39/'DR_Contracted Energy'!V$130)*V$132,$D41=$D$133,('DR_Contracted Energy'!V39/'DR_Contracted Energy'!V$131)*V$133),0)</f>
        <v>0</v>
      </c>
      <c r="W41" s="166" cm="1">
        <f t="array" ref="W41">IFERROR(_xlfn.IFS($H41="MW",0,$D41=$D$132,('DR_Contracted Energy'!W39/'DR_Contracted Energy'!W$130)*W$132,$D41=$D$133,('DR_Contracted Energy'!W39/'DR_Contracted Energy'!W$131)*W$133),0)</f>
        <v>0</v>
      </c>
      <c r="X41" s="166" cm="1">
        <f t="array" ref="X41">IFERROR(_xlfn.IFS($H41="MW",0,$D41=$D$132,('DR_Contracted Energy'!X39/'DR_Contracted Energy'!X$130)*X$132,$D41=$D$133,('DR_Contracted Energy'!X39/'DR_Contracted Energy'!X$131)*X$133),0)</f>
        <v>0</v>
      </c>
      <c r="Y41" s="166" cm="1">
        <f t="array" ref="Y41">IFERROR(_xlfn.IFS($H41="MW",0,$D41=$D$132,('DR_Contracted Energy'!Y39/'DR_Contracted Energy'!Y$130)*Y$132,$D41=$D$133,('DR_Contracted Energy'!Y39/'DR_Contracted Energy'!Y$131)*Y$133),0)</f>
        <v>0</v>
      </c>
      <c r="Z41" s="166" cm="1">
        <f t="array" ref="Z41">IFERROR(_xlfn.IFS($H41="MW",0,$D41=$D$132,('DR_Contracted Energy'!Z39/'DR_Contracted Energy'!Z$130)*Z$132,$D41=$D$133,('DR_Contracted Energy'!Z39/'DR_Contracted Energy'!Z$131)*Z$133),0)</f>
        <v>0</v>
      </c>
      <c r="AA41" s="166" cm="1">
        <f t="array" ref="AA41">IFERROR(_xlfn.IFS($H41="MW",0,$D41=$D$132,('DR_Contracted Energy'!AA39/'DR_Contracted Energy'!AA$130)*AA$132,$D41=$D$133,('DR_Contracted Energy'!AA39/'DR_Contracted Energy'!AA$131)*AA$133),0)</f>
        <v>0</v>
      </c>
      <c r="AB41" s="166" cm="1">
        <f t="array" ref="AB41">IFERROR(_xlfn.IFS($H41="MW",0,$D41=$D$132,('DR_Contracted Energy'!AB39/'DR_Contracted Energy'!AB$130)*AB$132,$D41=$D$133,('DR_Contracted Energy'!AB39/'DR_Contracted Energy'!AB$131)*AB$133),0)</f>
        <v>0</v>
      </c>
      <c r="AC41" s="166" cm="1">
        <f t="array" ref="AC41">IFERROR(_xlfn.IFS($H41="MW",0,$D41=$D$132,('DR_Contracted Energy'!AC39/'DR_Contracted Energy'!AC$130)*AC$132,$D41=$D$133,('DR_Contracted Energy'!AC39/'DR_Contracted Energy'!AC$131)*AC$133),0)</f>
        <v>0</v>
      </c>
      <c r="AD41" s="166"/>
      <c r="AE41" s="16" t="str">
        <f t="shared" si="1"/>
        <v>FALSE</v>
      </c>
    </row>
    <row r="42" spans="3:31" ht="28.8" x14ac:dyDescent="0.3">
      <c r="C42" s="7">
        <f>'C. Details of Existing PSAs'!C37</f>
        <v>16</v>
      </c>
      <c r="D42" s="146" t="str">
        <f>'C. Details of Existing PSAs'!D37</f>
        <v>Distribution Utility 1 (DU1)</v>
      </c>
      <c r="E42" s="146">
        <f>'C. Details of Existing PSAs'!E37</f>
        <v>0</v>
      </c>
      <c r="F42" s="108">
        <f>'C. Details of Existing PSAs'!F37</f>
        <v>0</v>
      </c>
      <c r="G42">
        <f>'C. Details of Existing PSAs'!G37</f>
        <v>0</v>
      </c>
      <c r="H42" s="16" t="str">
        <f>'C. Details of Existing PSAs'!O37</f>
        <v>MW</v>
      </c>
      <c r="I42" s="166" cm="1">
        <f t="array" ref="I42">IFERROR(_xlfn.IFS($H42="MW",0,$D42=$D$132,('DR_Contracted Energy'!I40/'DR_Contracted Energy'!I$130)*I$132,$D42=$D$133,('DR_Contracted Energy'!I40/'DR_Contracted Energy'!I$131)*I$133),0)</f>
        <v>0</v>
      </c>
      <c r="J42" s="166" cm="1">
        <f t="array" ref="J42">IFERROR(_xlfn.IFS($H42="MW",0,$D42=$D$132,('DR_Contracted Energy'!J40/'DR_Contracted Energy'!J$130)*J$132,$D42=$D$133,('DR_Contracted Energy'!J40/'DR_Contracted Energy'!J$131)*J$133),0)</f>
        <v>0</v>
      </c>
      <c r="K42" s="166" cm="1">
        <f t="array" ref="K42">IFERROR(_xlfn.IFS($H42="MW",0,$D42=$D$132,('DR_Contracted Energy'!K40/'DR_Contracted Energy'!K$130)*K$132,$D42=$D$133,('DR_Contracted Energy'!K40/'DR_Contracted Energy'!K$131)*K$133),0)</f>
        <v>0</v>
      </c>
      <c r="L42" s="166" cm="1">
        <f t="array" ref="L42">IFERROR(_xlfn.IFS($H42="MW",0,$D42=$D$132,('DR_Contracted Energy'!L40/'DR_Contracted Energy'!L$130)*L$132,$D42=$D$133,('DR_Contracted Energy'!L40/'DR_Contracted Energy'!L$131)*L$133),0)</f>
        <v>0</v>
      </c>
      <c r="M42" s="166" cm="1">
        <f t="array" ref="M42">IFERROR(_xlfn.IFS($H42="MW",0,$D42=$D$132,('DR_Contracted Energy'!M40/'DR_Contracted Energy'!M$130)*M$132,$D42=$D$133,('DR_Contracted Energy'!M40/'DR_Contracted Energy'!M$131)*M$133),0)</f>
        <v>0</v>
      </c>
      <c r="N42" s="166" cm="1">
        <f t="array" ref="N42">IFERROR(_xlfn.IFS($H42="MW",0,$D42=$D$132,('DR_Contracted Energy'!N40/'DR_Contracted Energy'!N$130)*N$132,$D42=$D$133,('DR_Contracted Energy'!N40/'DR_Contracted Energy'!N$131)*N$133),0)</f>
        <v>0</v>
      </c>
      <c r="O42" s="166" cm="1">
        <f t="array" ref="O42">IFERROR(_xlfn.IFS($H42="MW",0,$D42=$D$132,('DR_Contracted Energy'!O40/'DR_Contracted Energy'!O$130)*O$132,$D42=$D$133,('DR_Contracted Energy'!O40/'DR_Contracted Energy'!O$131)*O$133),0)</f>
        <v>0</v>
      </c>
      <c r="P42" s="166" cm="1">
        <f t="array" ref="P42">IFERROR(_xlfn.IFS($H42="MW",0,$D42=$D$132,('DR_Contracted Energy'!P40/'DR_Contracted Energy'!P$130)*P$132,$D42=$D$133,('DR_Contracted Energy'!P40/'DR_Contracted Energy'!P$131)*P$133),0)</f>
        <v>0</v>
      </c>
      <c r="Q42" s="166" cm="1">
        <f t="array" ref="Q42">IFERROR(_xlfn.IFS($H42="MW",0,$D42=$D$132,('DR_Contracted Energy'!Q40/'DR_Contracted Energy'!Q$130)*Q$132,$D42=$D$133,('DR_Contracted Energy'!Q40/'DR_Contracted Energy'!Q$131)*Q$133),0)</f>
        <v>0</v>
      </c>
      <c r="R42" s="166" cm="1">
        <f t="array" ref="R42">IFERROR(_xlfn.IFS($H42="MW",0,$D42=$D$132,('DR_Contracted Energy'!R40/'DR_Contracted Energy'!R$130)*R$132,$D42=$D$133,('DR_Contracted Energy'!R40/'DR_Contracted Energy'!R$131)*R$133),0)</f>
        <v>0</v>
      </c>
      <c r="S42" s="166" cm="1">
        <f t="array" ref="S42">IFERROR(_xlfn.IFS($H42="MW",0,$D42=$D$132,('DR_Contracted Energy'!S40/'DR_Contracted Energy'!S$130)*S$132,$D42=$D$133,('DR_Contracted Energy'!S40/'DR_Contracted Energy'!S$131)*S$133),0)</f>
        <v>0</v>
      </c>
      <c r="T42" s="166" cm="1">
        <f t="array" ref="T42">IFERROR(_xlfn.IFS($H42="MW",0,$D42=$D$132,('DR_Contracted Energy'!T40/'DR_Contracted Energy'!T$130)*T$132,$D42=$D$133,('DR_Contracted Energy'!T40/'DR_Contracted Energy'!T$131)*T$133),0)</f>
        <v>0</v>
      </c>
      <c r="U42" s="166" cm="1">
        <f t="array" ref="U42">IFERROR(_xlfn.IFS($H42="MW",0,$D42=$D$132,('DR_Contracted Energy'!U40/'DR_Contracted Energy'!U$130)*U$132,$D42=$D$133,('DR_Contracted Energy'!U40/'DR_Contracted Energy'!U$131)*U$133),0)</f>
        <v>0</v>
      </c>
      <c r="V42" s="166" cm="1">
        <f t="array" ref="V42">IFERROR(_xlfn.IFS($H42="MW",0,$D42=$D$132,('DR_Contracted Energy'!V40/'DR_Contracted Energy'!V$130)*V$132,$D42=$D$133,('DR_Contracted Energy'!V40/'DR_Contracted Energy'!V$131)*V$133),0)</f>
        <v>0</v>
      </c>
      <c r="W42" s="166" cm="1">
        <f t="array" ref="W42">IFERROR(_xlfn.IFS($H42="MW",0,$D42=$D$132,('DR_Contracted Energy'!W40/'DR_Contracted Energy'!W$130)*W$132,$D42=$D$133,('DR_Contracted Energy'!W40/'DR_Contracted Energy'!W$131)*W$133),0)</f>
        <v>0</v>
      </c>
      <c r="X42" s="166" cm="1">
        <f t="array" ref="X42">IFERROR(_xlfn.IFS($H42="MW",0,$D42=$D$132,('DR_Contracted Energy'!X40/'DR_Contracted Energy'!X$130)*X$132,$D42=$D$133,('DR_Contracted Energy'!X40/'DR_Contracted Energy'!X$131)*X$133),0)</f>
        <v>0</v>
      </c>
      <c r="Y42" s="166" cm="1">
        <f t="array" ref="Y42">IFERROR(_xlfn.IFS($H42="MW",0,$D42=$D$132,('DR_Contracted Energy'!Y40/'DR_Contracted Energy'!Y$130)*Y$132,$D42=$D$133,('DR_Contracted Energy'!Y40/'DR_Contracted Energy'!Y$131)*Y$133),0)</f>
        <v>0</v>
      </c>
      <c r="Z42" s="166" cm="1">
        <f t="array" ref="Z42">IFERROR(_xlfn.IFS($H42="MW",0,$D42=$D$132,('DR_Contracted Energy'!Z40/'DR_Contracted Energy'!Z$130)*Z$132,$D42=$D$133,('DR_Contracted Energy'!Z40/'DR_Contracted Energy'!Z$131)*Z$133),0)</f>
        <v>0</v>
      </c>
      <c r="AA42" s="166" cm="1">
        <f t="array" ref="AA42">IFERROR(_xlfn.IFS($H42="MW",0,$D42=$D$132,('DR_Contracted Energy'!AA40/'DR_Contracted Energy'!AA$130)*AA$132,$D42=$D$133,('DR_Contracted Energy'!AA40/'DR_Contracted Energy'!AA$131)*AA$133),0)</f>
        <v>0</v>
      </c>
      <c r="AB42" s="166" cm="1">
        <f t="array" ref="AB42">IFERROR(_xlfn.IFS($H42="MW",0,$D42=$D$132,('DR_Contracted Energy'!AB40/'DR_Contracted Energy'!AB$130)*AB$132,$D42=$D$133,('DR_Contracted Energy'!AB40/'DR_Contracted Energy'!AB$131)*AB$133),0)</f>
        <v>0</v>
      </c>
      <c r="AC42" s="166" cm="1">
        <f t="array" ref="AC42">IFERROR(_xlfn.IFS($H42="MW",0,$D42=$D$132,('DR_Contracted Energy'!AC40/'DR_Contracted Energy'!AC$130)*AC$132,$D42=$D$133,('DR_Contracted Energy'!AC40/'DR_Contracted Energy'!AC$131)*AC$133),0)</f>
        <v>0</v>
      </c>
      <c r="AD42" s="166"/>
      <c r="AE42" s="16" t="str">
        <f t="shared" si="1"/>
        <v>FALSE</v>
      </c>
    </row>
    <row r="43" spans="3:31" ht="28.8" x14ac:dyDescent="0.3">
      <c r="C43" s="7">
        <f t="shared" ref="C43:G43" si="16">C42</f>
        <v>16</v>
      </c>
      <c r="D43" s="146" t="str">
        <f t="shared" si="16"/>
        <v>Distribution Utility 1 (DU1)</v>
      </c>
      <c r="E43" s="146">
        <f t="shared" si="16"/>
        <v>0</v>
      </c>
      <c r="F43" s="108">
        <f t="shared" si="16"/>
        <v>0</v>
      </c>
      <c r="G43">
        <f t="shared" si="16"/>
        <v>0</v>
      </c>
      <c r="H43" s="16" t="str">
        <f>'C. Details of Existing PSAs'!O38</f>
        <v>MWh</v>
      </c>
      <c r="I43" s="166" cm="1">
        <f t="array" ref="I43">IFERROR(_xlfn.IFS($H43="MW",0,$D43=$D$132,('DR_Contracted Energy'!I41/'DR_Contracted Energy'!I$130)*I$132,$D43=$D$133,('DR_Contracted Energy'!I41/'DR_Contracted Energy'!I$131)*I$133),0)</f>
        <v>0</v>
      </c>
      <c r="J43" s="166" cm="1">
        <f t="array" ref="J43">IFERROR(_xlfn.IFS($H43="MW",0,$D43=$D$132,('DR_Contracted Energy'!J41/'DR_Contracted Energy'!J$130)*J$132,$D43=$D$133,('DR_Contracted Energy'!J41/'DR_Contracted Energy'!J$131)*J$133),0)</f>
        <v>0</v>
      </c>
      <c r="K43" s="166" cm="1">
        <f t="array" ref="K43">IFERROR(_xlfn.IFS($H43="MW",0,$D43=$D$132,('DR_Contracted Energy'!K41/'DR_Contracted Energy'!K$130)*K$132,$D43=$D$133,('DR_Contracted Energy'!K41/'DR_Contracted Energy'!K$131)*K$133),0)</f>
        <v>0</v>
      </c>
      <c r="L43" s="166" cm="1">
        <f t="array" ref="L43">IFERROR(_xlfn.IFS($H43="MW",0,$D43=$D$132,('DR_Contracted Energy'!L41/'DR_Contracted Energy'!L$130)*L$132,$D43=$D$133,('DR_Contracted Energy'!L41/'DR_Contracted Energy'!L$131)*L$133),0)</f>
        <v>0</v>
      </c>
      <c r="M43" s="166" cm="1">
        <f t="array" ref="M43">IFERROR(_xlfn.IFS($H43="MW",0,$D43=$D$132,('DR_Contracted Energy'!M41/'DR_Contracted Energy'!M$130)*M$132,$D43=$D$133,('DR_Contracted Energy'!M41/'DR_Contracted Energy'!M$131)*M$133),0)</f>
        <v>0</v>
      </c>
      <c r="N43" s="166" cm="1">
        <f t="array" ref="N43">IFERROR(_xlfn.IFS($H43="MW",0,$D43=$D$132,('DR_Contracted Energy'!N41/'DR_Contracted Energy'!N$130)*N$132,$D43=$D$133,('DR_Contracted Energy'!N41/'DR_Contracted Energy'!N$131)*N$133),0)</f>
        <v>0</v>
      </c>
      <c r="O43" s="166" cm="1">
        <f t="array" ref="O43">IFERROR(_xlfn.IFS($H43="MW",0,$D43=$D$132,('DR_Contracted Energy'!O41/'DR_Contracted Energy'!O$130)*O$132,$D43=$D$133,('DR_Contracted Energy'!O41/'DR_Contracted Energy'!O$131)*O$133),0)</f>
        <v>0</v>
      </c>
      <c r="P43" s="166" cm="1">
        <f t="array" ref="P43">IFERROR(_xlfn.IFS($H43="MW",0,$D43=$D$132,('DR_Contracted Energy'!P41/'DR_Contracted Energy'!P$130)*P$132,$D43=$D$133,('DR_Contracted Energy'!P41/'DR_Contracted Energy'!P$131)*P$133),0)</f>
        <v>0</v>
      </c>
      <c r="Q43" s="166" cm="1">
        <f t="array" ref="Q43">IFERROR(_xlfn.IFS($H43="MW",0,$D43=$D$132,('DR_Contracted Energy'!Q41/'DR_Contracted Energy'!Q$130)*Q$132,$D43=$D$133,('DR_Contracted Energy'!Q41/'DR_Contracted Energy'!Q$131)*Q$133),0)</f>
        <v>0</v>
      </c>
      <c r="R43" s="166" cm="1">
        <f t="array" ref="R43">IFERROR(_xlfn.IFS($H43="MW",0,$D43=$D$132,('DR_Contracted Energy'!R41/'DR_Contracted Energy'!R$130)*R$132,$D43=$D$133,('DR_Contracted Energy'!R41/'DR_Contracted Energy'!R$131)*R$133),0)</f>
        <v>0</v>
      </c>
      <c r="S43" s="166" cm="1">
        <f t="array" ref="S43">IFERROR(_xlfn.IFS($H43="MW",0,$D43=$D$132,('DR_Contracted Energy'!S41/'DR_Contracted Energy'!S$130)*S$132,$D43=$D$133,('DR_Contracted Energy'!S41/'DR_Contracted Energy'!S$131)*S$133),0)</f>
        <v>0</v>
      </c>
      <c r="T43" s="166" cm="1">
        <f t="array" ref="T43">IFERROR(_xlfn.IFS($H43="MW",0,$D43=$D$132,('DR_Contracted Energy'!T41/'DR_Contracted Energy'!T$130)*T$132,$D43=$D$133,('DR_Contracted Energy'!T41/'DR_Contracted Energy'!T$131)*T$133),0)</f>
        <v>0</v>
      </c>
      <c r="U43" s="166" cm="1">
        <f t="array" ref="U43">IFERROR(_xlfn.IFS($H43="MW",0,$D43=$D$132,('DR_Contracted Energy'!U41/'DR_Contracted Energy'!U$130)*U$132,$D43=$D$133,('DR_Contracted Energy'!U41/'DR_Contracted Energy'!U$131)*U$133),0)</f>
        <v>0</v>
      </c>
      <c r="V43" s="166" cm="1">
        <f t="array" ref="V43">IFERROR(_xlfn.IFS($H43="MW",0,$D43=$D$132,('DR_Contracted Energy'!V41/'DR_Contracted Energy'!V$130)*V$132,$D43=$D$133,('DR_Contracted Energy'!V41/'DR_Contracted Energy'!V$131)*V$133),0)</f>
        <v>0</v>
      </c>
      <c r="W43" s="166" cm="1">
        <f t="array" ref="W43">IFERROR(_xlfn.IFS($H43="MW",0,$D43=$D$132,('DR_Contracted Energy'!W41/'DR_Contracted Energy'!W$130)*W$132,$D43=$D$133,('DR_Contracted Energy'!W41/'DR_Contracted Energy'!W$131)*W$133),0)</f>
        <v>0</v>
      </c>
      <c r="X43" s="166" cm="1">
        <f t="array" ref="X43">IFERROR(_xlfn.IFS($H43="MW",0,$D43=$D$132,('DR_Contracted Energy'!X41/'DR_Contracted Energy'!X$130)*X$132,$D43=$D$133,('DR_Contracted Energy'!X41/'DR_Contracted Energy'!X$131)*X$133),0)</f>
        <v>0</v>
      </c>
      <c r="Y43" s="166" cm="1">
        <f t="array" ref="Y43">IFERROR(_xlfn.IFS($H43="MW",0,$D43=$D$132,('DR_Contracted Energy'!Y41/'DR_Contracted Energy'!Y$130)*Y$132,$D43=$D$133,('DR_Contracted Energy'!Y41/'DR_Contracted Energy'!Y$131)*Y$133),0)</f>
        <v>0</v>
      </c>
      <c r="Z43" s="166" cm="1">
        <f t="array" ref="Z43">IFERROR(_xlfn.IFS($H43="MW",0,$D43=$D$132,('DR_Contracted Energy'!Z41/'DR_Contracted Energy'!Z$130)*Z$132,$D43=$D$133,('DR_Contracted Energy'!Z41/'DR_Contracted Energy'!Z$131)*Z$133),0)</f>
        <v>0</v>
      </c>
      <c r="AA43" s="166" cm="1">
        <f t="array" ref="AA43">IFERROR(_xlfn.IFS($H43="MW",0,$D43=$D$132,('DR_Contracted Energy'!AA41/'DR_Contracted Energy'!AA$130)*AA$132,$D43=$D$133,('DR_Contracted Energy'!AA41/'DR_Contracted Energy'!AA$131)*AA$133),0)</f>
        <v>0</v>
      </c>
      <c r="AB43" s="166" cm="1">
        <f t="array" ref="AB43">IFERROR(_xlfn.IFS($H43="MW",0,$D43=$D$132,('DR_Contracted Energy'!AB41/'DR_Contracted Energy'!AB$130)*AB$132,$D43=$D$133,('DR_Contracted Energy'!AB41/'DR_Contracted Energy'!AB$131)*AB$133),0)</f>
        <v>0</v>
      </c>
      <c r="AC43" s="166" cm="1">
        <f t="array" ref="AC43">IFERROR(_xlfn.IFS($H43="MW",0,$D43=$D$132,('DR_Contracted Energy'!AC41/'DR_Contracted Energy'!AC$130)*AC$132,$D43=$D$133,('DR_Contracted Energy'!AC41/'DR_Contracted Energy'!AC$131)*AC$133),0)</f>
        <v>0</v>
      </c>
      <c r="AD43" s="166"/>
      <c r="AE43" s="16" t="str">
        <f t="shared" si="1"/>
        <v>FALSE</v>
      </c>
    </row>
    <row r="44" spans="3:31" ht="28.8" x14ac:dyDescent="0.3">
      <c r="C44" s="7">
        <f>'C. Details of Existing PSAs'!C39</f>
        <v>17</v>
      </c>
      <c r="D44" s="146" t="str">
        <f>'C. Details of Existing PSAs'!D39</f>
        <v>Distribution Utility 1 (DU1)</v>
      </c>
      <c r="E44" s="146">
        <f>'C. Details of Existing PSAs'!E39</f>
        <v>0</v>
      </c>
      <c r="F44" s="108">
        <f>'C. Details of Existing PSAs'!F39</f>
        <v>0</v>
      </c>
      <c r="G44">
        <f>'C. Details of Existing PSAs'!G39</f>
        <v>0</v>
      </c>
      <c r="H44" s="16" t="str">
        <f>'C. Details of Existing PSAs'!O39</f>
        <v>MW</v>
      </c>
      <c r="I44" s="166" cm="1">
        <f t="array" ref="I44">IFERROR(_xlfn.IFS($H44="MW",0,$D44=$D$132,('DR_Contracted Energy'!I42/'DR_Contracted Energy'!I$130)*I$132,$D44=$D$133,('DR_Contracted Energy'!I42/'DR_Contracted Energy'!I$131)*I$133),0)</f>
        <v>0</v>
      </c>
      <c r="J44" s="166" cm="1">
        <f t="array" ref="J44">IFERROR(_xlfn.IFS($H44="MW",0,$D44=$D$132,('DR_Contracted Energy'!J42/'DR_Contracted Energy'!J$130)*J$132,$D44=$D$133,('DR_Contracted Energy'!J42/'DR_Contracted Energy'!J$131)*J$133),0)</f>
        <v>0</v>
      </c>
      <c r="K44" s="166" cm="1">
        <f t="array" ref="K44">IFERROR(_xlfn.IFS($H44="MW",0,$D44=$D$132,('DR_Contracted Energy'!K42/'DR_Contracted Energy'!K$130)*K$132,$D44=$D$133,('DR_Contracted Energy'!K42/'DR_Contracted Energy'!K$131)*K$133),0)</f>
        <v>0</v>
      </c>
      <c r="L44" s="166" cm="1">
        <f t="array" ref="L44">IFERROR(_xlfn.IFS($H44="MW",0,$D44=$D$132,('DR_Contracted Energy'!L42/'DR_Contracted Energy'!L$130)*L$132,$D44=$D$133,('DR_Contracted Energy'!L42/'DR_Contracted Energy'!L$131)*L$133),0)</f>
        <v>0</v>
      </c>
      <c r="M44" s="166" cm="1">
        <f t="array" ref="M44">IFERROR(_xlfn.IFS($H44="MW",0,$D44=$D$132,('DR_Contracted Energy'!M42/'DR_Contracted Energy'!M$130)*M$132,$D44=$D$133,('DR_Contracted Energy'!M42/'DR_Contracted Energy'!M$131)*M$133),0)</f>
        <v>0</v>
      </c>
      <c r="N44" s="166" cm="1">
        <f t="array" ref="N44">IFERROR(_xlfn.IFS($H44="MW",0,$D44=$D$132,('DR_Contracted Energy'!N42/'DR_Contracted Energy'!N$130)*N$132,$D44=$D$133,('DR_Contracted Energy'!N42/'DR_Contracted Energy'!N$131)*N$133),0)</f>
        <v>0</v>
      </c>
      <c r="O44" s="166" cm="1">
        <f t="array" ref="O44">IFERROR(_xlfn.IFS($H44="MW",0,$D44=$D$132,('DR_Contracted Energy'!O42/'DR_Contracted Energy'!O$130)*O$132,$D44=$D$133,('DR_Contracted Energy'!O42/'DR_Contracted Energy'!O$131)*O$133),0)</f>
        <v>0</v>
      </c>
      <c r="P44" s="166" cm="1">
        <f t="array" ref="P44">IFERROR(_xlfn.IFS($H44="MW",0,$D44=$D$132,('DR_Contracted Energy'!P42/'DR_Contracted Energy'!P$130)*P$132,$D44=$D$133,('DR_Contracted Energy'!P42/'DR_Contracted Energy'!P$131)*P$133),0)</f>
        <v>0</v>
      </c>
      <c r="Q44" s="166" cm="1">
        <f t="array" ref="Q44">IFERROR(_xlfn.IFS($H44="MW",0,$D44=$D$132,('DR_Contracted Energy'!Q42/'DR_Contracted Energy'!Q$130)*Q$132,$D44=$D$133,('DR_Contracted Energy'!Q42/'DR_Contracted Energy'!Q$131)*Q$133),0)</f>
        <v>0</v>
      </c>
      <c r="R44" s="166" cm="1">
        <f t="array" ref="R44">IFERROR(_xlfn.IFS($H44="MW",0,$D44=$D$132,('DR_Contracted Energy'!R42/'DR_Contracted Energy'!R$130)*R$132,$D44=$D$133,('DR_Contracted Energy'!R42/'DR_Contracted Energy'!R$131)*R$133),0)</f>
        <v>0</v>
      </c>
      <c r="S44" s="166" cm="1">
        <f t="array" ref="S44">IFERROR(_xlfn.IFS($H44="MW",0,$D44=$D$132,('DR_Contracted Energy'!S42/'DR_Contracted Energy'!S$130)*S$132,$D44=$D$133,('DR_Contracted Energy'!S42/'DR_Contracted Energy'!S$131)*S$133),0)</f>
        <v>0</v>
      </c>
      <c r="T44" s="166" cm="1">
        <f t="array" ref="T44">IFERROR(_xlfn.IFS($H44="MW",0,$D44=$D$132,('DR_Contracted Energy'!T42/'DR_Contracted Energy'!T$130)*T$132,$D44=$D$133,('DR_Contracted Energy'!T42/'DR_Contracted Energy'!T$131)*T$133),0)</f>
        <v>0</v>
      </c>
      <c r="U44" s="166" cm="1">
        <f t="array" ref="U44">IFERROR(_xlfn.IFS($H44="MW",0,$D44=$D$132,('DR_Contracted Energy'!U42/'DR_Contracted Energy'!U$130)*U$132,$D44=$D$133,('DR_Contracted Energy'!U42/'DR_Contracted Energy'!U$131)*U$133),0)</f>
        <v>0</v>
      </c>
      <c r="V44" s="166" cm="1">
        <f t="array" ref="V44">IFERROR(_xlfn.IFS($H44="MW",0,$D44=$D$132,('DR_Contracted Energy'!V42/'DR_Contracted Energy'!V$130)*V$132,$D44=$D$133,('DR_Contracted Energy'!V42/'DR_Contracted Energy'!V$131)*V$133),0)</f>
        <v>0</v>
      </c>
      <c r="W44" s="166" cm="1">
        <f t="array" ref="W44">IFERROR(_xlfn.IFS($H44="MW",0,$D44=$D$132,('DR_Contracted Energy'!W42/'DR_Contracted Energy'!W$130)*W$132,$D44=$D$133,('DR_Contracted Energy'!W42/'DR_Contracted Energy'!W$131)*W$133),0)</f>
        <v>0</v>
      </c>
      <c r="X44" s="166" cm="1">
        <f t="array" ref="X44">IFERROR(_xlfn.IFS($H44="MW",0,$D44=$D$132,('DR_Contracted Energy'!X42/'DR_Contracted Energy'!X$130)*X$132,$D44=$D$133,('DR_Contracted Energy'!X42/'DR_Contracted Energy'!X$131)*X$133),0)</f>
        <v>0</v>
      </c>
      <c r="Y44" s="166" cm="1">
        <f t="array" ref="Y44">IFERROR(_xlfn.IFS($H44="MW",0,$D44=$D$132,('DR_Contracted Energy'!Y42/'DR_Contracted Energy'!Y$130)*Y$132,$D44=$D$133,('DR_Contracted Energy'!Y42/'DR_Contracted Energy'!Y$131)*Y$133),0)</f>
        <v>0</v>
      </c>
      <c r="Z44" s="166" cm="1">
        <f t="array" ref="Z44">IFERROR(_xlfn.IFS($H44="MW",0,$D44=$D$132,('DR_Contracted Energy'!Z42/'DR_Contracted Energy'!Z$130)*Z$132,$D44=$D$133,('DR_Contracted Energy'!Z42/'DR_Contracted Energy'!Z$131)*Z$133),0)</f>
        <v>0</v>
      </c>
      <c r="AA44" s="166" cm="1">
        <f t="array" ref="AA44">IFERROR(_xlfn.IFS($H44="MW",0,$D44=$D$132,('DR_Contracted Energy'!AA42/'DR_Contracted Energy'!AA$130)*AA$132,$D44=$D$133,('DR_Contracted Energy'!AA42/'DR_Contracted Energy'!AA$131)*AA$133),0)</f>
        <v>0</v>
      </c>
      <c r="AB44" s="166" cm="1">
        <f t="array" ref="AB44">IFERROR(_xlfn.IFS($H44="MW",0,$D44=$D$132,('DR_Contracted Energy'!AB42/'DR_Contracted Energy'!AB$130)*AB$132,$D44=$D$133,('DR_Contracted Energy'!AB42/'DR_Contracted Energy'!AB$131)*AB$133),0)</f>
        <v>0</v>
      </c>
      <c r="AC44" s="166" cm="1">
        <f t="array" ref="AC44">IFERROR(_xlfn.IFS($H44="MW",0,$D44=$D$132,('DR_Contracted Energy'!AC42/'DR_Contracted Energy'!AC$130)*AC$132,$D44=$D$133,('DR_Contracted Energy'!AC42/'DR_Contracted Energy'!AC$131)*AC$133),0)</f>
        <v>0</v>
      </c>
      <c r="AD44" s="166"/>
      <c r="AE44" s="16" t="str">
        <f t="shared" si="1"/>
        <v>FALSE</v>
      </c>
    </row>
    <row r="45" spans="3:31" ht="28.8" x14ac:dyDescent="0.3">
      <c r="C45" s="7">
        <f t="shared" ref="C45:G45" si="17">C44</f>
        <v>17</v>
      </c>
      <c r="D45" s="146" t="str">
        <f t="shared" si="17"/>
        <v>Distribution Utility 1 (DU1)</v>
      </c>
      <c r="E45" s="146">
        <f t="shared" si="17"/>
        <v>0</v>
      </c>
      <c r="F45" s="108">
        <f t="shared" si="17"/>
        <v>0</v>
      </c>
      <c r="G45">
        <f t="shared" si="17"/>
        <v>0</v>
      </c>
      <c r="H45" s="16" t="str">
        <f>'C. Details of Existing PSAs'!O40</f>
        <v>MWh</v>
      </c>
      <c r="I45" s="166" cm="1">
        <f t="array" ref="I45">IFERROR(_xlfn.IFS($H45="MW",0,$D45=$D$132,('DR_Contracted Energy'!I43/'DR_Contracted Energy'!I$130)*I$132,$D45=$D$133,('DR_Contracted Energy'!I43/'DR_Contracted Energy'!I$131)*I$133),0)</f>
        <v>0</v>
      </c>
      <c r="J45" s="166" cm="1">
        <f t="array" ref="J45">IFERROR(_xlfn.IFS($H45="MW",0,$D45=$D$132,('DR_Contracted Energy'!J43/'DR_Contracted Energy'!J$130)*J$132,$D45=$D$133,('DR_Contracted Energy'!J43/'DR_Contracted Energy'!J$131)*J$133),0)</f>
        <v>0</v>
      </c>
      <c r="K45" s="166" cm="1">
        <f t="array" ref="K45">IFERROR(_xlfn.IFS($H45="MW",0,$D45=$D$132,('DR_Contracted Energy'!K43/'DR_Contracted Energy'!K$130)*K$132,$D45=$D$133,('DR_Contracted Energy'!K43/'DR_Contracted Energy'!K$131)*K$133),0)</f>
        <v>0</v>
      </c>
      <c r="L45" s="166" cm="1">
        <f t="array" ref="L45">IFERROR(_xlfn.IFS($H45="MW",0,$D45=$D$132,('DR_Contracted Energy'!L43/'DR_Contracted Energy'!L$130)*L$132,$D45=$D$133,('DR_Contracted Energy'!L43/'DR_Contracted Energy'!L$131)*L$133),0)</f>
        <v>0</v>
      </c>
      <c r="M45" s="166" cm="1">
        <f t="array" ref="M45">IFERROR(_xlfn.IFS($H45="MW",0,$D45=$D$132,('DR_Contracted Energy'!M43/'DR_Contracted Energy'!M$130)*M$132,$D45=$D$133,('DR_Contracted Energy'!M43/'DR_Contracted Energy'!M$131)*M$133),0)</f>
        <v>0</v>
      </c>
      <c r="N45" s="166" cm="1">
        <f t="array" ref="N45">IFERROR(_xlfn.IFS($H45="MW",0,$D45=$D$132,('DR_Contracted Energy'!N43/'DR_Contracted Energy'!N$130)*N$132,$D45=$D$133,('DR_Contracted Energy'!N43/'DR_Contracted Energy'!N$131)*N$133),0)</f>
        <v>0</v>
      </c>
      <c r="O45" s="166" cm="1">
        <f t="array" ref="O45">IFERROR(_xlfn.IFS($H45="MW",0,$D45=$D$132,('DR_Contracted Energy'!O43/'DR_Contracted Energy'!O$130)*O$132,$D45=$D$133,('DR_Contracted Energy'!O43/'DR_Contracted Energy'!O$131)*O$133),0)</f>
        <v>0</v>
      </c>
      <c r="P45" s="166" cm="1">
        <f t="array" ref="P45">IFERROR(_xlfn.IFS($H45="MW",0,$D45=$D$132,('DR_Contracted Energy'!P43/'DR_Contracted Energy'!P$130)*P$132,$D45=$D$133,('DR_Contracted Energy'!P43/'DR_Contracted Energy'!P$131)*P$133),0)</f>
        <v>0</v>
      </c>
      <c r="Q45" s="166" cm="1">
        <f t="array" ref="Q45">IFERROR(_xlfn.IFS($H45="MW",0,$D45=$D$132,('DR_Contracted Energy'!Q43/'DR_Contracted Energy'!Q$130)*Q$132,$D45=$D$133,('DR_Contracted Energy'!Q43/'DR_Contracted Energy'!Q$131)*Q$133),0)</f>
        <v>0</v>
      </c>
      <c r="R45" s="166" cm="1">
        <f t="array" ref="R45">IFERROR(_xlfn.IFS($H45="MW",0,$D45=$D$132,('DR_Contracted Energy'!R43/'DR_Contracted Energy'!R$130)*R$132,$D45=$D$133,('DR_Contracted Energy'!R43/'DR_Contracted Energy'!R$131)*R$133),0)</f>
        <v>0</v>
      </c>
      <c r="S45" s="166" cm="1">
        <f t="array" ref="S45">IFERROR(_xlfn.IFS($H45="MW",0,$D45=$D$132,('DR_Contracted Energy'!S43/'DR_Contracted Energy'!S$130)*S$132,$D45=$D$133,('DR_Contracted Energy'!S43/'DR_Contracted Energy'!S$131)*S$133),0)</f>
        <v>0</v>
      </c>
      <c r="T45" s="166" cm="1">
        <f t="array" ref="T45">IFERROR(_xlfn.IFS($H45="MW",0,$D45=$D$132,('DR_Contracted Energy'!T43/'DR_Contracted Energy'!T$130)*T$132,$D45=$D$133,('DR_Contracted Energy'!T43/'DR_Contracted Energy'!T$131)*T$133),0)</f>
        <v>0</v>
      </c>
      <c r="U45" s="166" cm="1">
        <f t="array" ref="U45">IFERROR(_xlfn.IFS($H45="MW",0,$D45=$D$132,('DR_Contracted Energy'!U43/'DR_Contracted Energy'!U$130)*U$132,$D45=$D$133,('DR_Contracted Energy'!U43/'DR_Contracted Energy'!U$131)*U$133),0)</f>
        <v>0</v>
      </c>
      <c r="V45" s="166" cm="1">
        <f t="array" ref="V45">IFERROR(_xlfn.IFS($H45="MW",0,$D45=$D$132,('DR_Contracted Energy'!V43/'DR_Contracted Energy'!V$130)*V$132,$D45=$D$133,('DR_Contracted Energy'!V43/'DR_Contracted Energy'!V$131)*V$133),0)</f>
        <v>0</v>
      </c>
      <c r="W45" s="166" cm="1">
        <f t="array" ref="W45">IFERROR(_xlfn.IFS($H45="MW",0,$D45=$D$132,('DR_Contracted Energy'!W43/'DR_Contracted Energy'!W$130)*W$132,$D45=$D$133,('DR_Contracted Energy'!W43/'DR_Contracted Energy'!W$131)*W$133),0)</f>
        <v>0</v>
      </c>
      <c r="X45" s="166" cm="1">
        <f t="array" ref="X45">IFERROR(_xlfn.IFS($H45="MW",0,$D45=$D$132,('DR_Contracted Energy'!X43/'DR_Contracted Energy'!X$130)*X$132,$D45=$D$133,('DR_Contracted Energy'!X43/'DR_Contracted Energy'!X$131)*X$133),0)</f>
        <v>0</v>
      </c>
      <c r="Y45" s="166" cm="1">
        <f t="array" ref="Y45">IFERROR(_xlfn.IFS($H45="MW",0,$D45=$D$132,('DR_Contracted Energy'!Y43/'DR_Contracted Energy'!Y$130)*Y$132,$D45=$D$133,('DR_Contracted Energy'!Y43/'DR_Contracted Energy'!Y$131)*Y$133),0)</f>
        <v>0</v>
      </c>
      <c r="Z45" s="166" cm="1">
        <f t="array" ref="Z45">IFERROR(_xlfn.IFS($H45="MW",0,$D45=$D$132,('DR_Contracted Energy'!Z43/'DR_Contracted Energy'!Z$130)*Z$132,$D45=$D$133,('DR_Contracted Energy'!Z43/'DR_Contracted Energy'!Z$131)*Z$133),0)</f>
        <v>0</v>
      </c>
      <c r="AA45" s="166" cm="1">
        <f t="array" ref="AA45">IFERROR(_xlfn.IFS($H45="MW",0,$D45=$D$132,('DR_Contracted Energy'!AA43/'DR_Contracted Energy'!AA$130)*AA$132,$D45=$D$133,('DR_Contracted Energy'!AA43/'DR_Contracted Energy'!AA$131)*AA$133),0)</f>
        <v>0</v>
      </c>
      <c r="AB45" s="166" cm="1">
        <f t="array" ref="AB45">IFERROR(_xlfn.IFS($H45="MW",0,$D45=$D$132,('DR_Contracted Energy'!AB43/'DR_Contracted Energy'!AB$130)*AB$132,$D45=$D$133,('DR_Contracted Energy'!AB43/'DR_Contracted Energy'!AB$131)*AB$133),0)</f>
        <v>0</v>
      </c>
      <c r="AC45" s="166" cm="1">
        <f t="array" ref="AC45">IFERROR(_xlfn.IFS($H45="MW",0,$D45=$D$132,('DR_Contracted Energy'!AC43/'DR_Contracted Energy'!AC$130)*AC$132,$D45=$D$133,('DR_Contracted Energy'!AC43/'DR_Contracted Energy'!AC$131)*AC$133),0)</f>
        <v>0</v>
      </c>
      <c r="AD45" s="166"/>
      <c r="AE45" s="16" t="str">
        <f t="shared" si="1"/>
        <v>FALSE</v>
      </c>
    </row>
    <row r="46" spans="3:31" ht="28.8" x14ac:dyDescent="0.3">
      <c r="C46" s="7">
        <f>'C. Details of Existing PSAs'!C41</f>
        <v>18</v>
      </c>
      <c r="D46" s="146" t="str">
        <f>'C. Details of Existing PSAs'!D41</f>
        <v>Distribution Utility 1 (DU1)</v>
      </c>
      <c r="E46" s="146">
        <f>'C. Details of Existing PSAs'!E41</f>
        <v>0</v>
      </c>
      <c r="F46" s="108">
        <f>'C. Details of Existing PSAs'!F41</f>
        <v>0</v>
      </c>
      <c r="G46">
        <f>'C. Details of Existing PSAs'!G41</f>
        <v>0</v>
      </c>
      <c r="H46" s="16" t="str">
        <f>'C. Details of Existing PSAs'!O41</f>
        <v>MW</v>
      </c>
      <c r="I46" s="166" cm="1">
        <f t="array" ref="I46">IFERROR(_xlfn.IFS($H46="MW",0,$D46=$D$132,('DR_Contracted Energy'!I44/'DR_Contracted Energy'!I$130)*I$132,$D46=$D$133,('DR_Contracted Energy'!I44/'DR_Contracted Energy'!I$131)*I$133),0)</f>
        <v>0</v>
      </c>
      <c r="J46" s="166" cm="1">
        <f t="array" ref="J46">IFERROR(_xlfn.IFS($H46="MW",0,$D46=$D$132,('DR_Contracted Energy'!J44/'DR_Contracted Energy'!J$130)*J$132,$D46=$D$133,('DR_Contracted Energy'!J44/'DR_Contracted Energy'!J$131)*J$133),0)</f>
        <v>0</v>
      </c>
      <c r="K46" s="166" cm="1">
        <f t="array" ref="K46">IFERROR(_xlfn.IFS($H46="MW",0,$D46=$D$132,('DR_Contracted Energy'!K44/'DR_Contracted Energy'!K$130)*K$132,$D46=$D$133,('DR_Contracted Energy'!K44/'DR_Contracted Energy'!K$131)*K$133),0)</f>
        <v>0</v>
      </c>
      <c r="L46" s="166" cm="1">
        <f t="array" ref="L46">IFERROR(_xlfn.IFS($H46="MW",0,$D46=$D$132,('DR_Contracted Energy'!L44/'DR_Contracted Energy'!L$130)*L$132,$D46=$D$133,('DR_Contracted Energy'!L44/'DR_Contracted Energy'!L$131)*L$133),0)</f>
        <v>0</v>
      </c>
      <c r="M46" s="166" cm="1">
        <f t="array" ref="M46">IFERROR(_xlfn.IFS($H46="MW",0,$D46=$D$132,('DR_Contracted Energy'!M44/'DR_Contracted Energy'!M$130)*M$132,$D46=$D$133,('DR_Contracted Energy'!M44/'DR_Contracted Energy'!M$131)*M$133),0)</f>
        <v>0</v>
      </c>
      <c r="N46" s="166" cm="1">
        <f t="array" ref="N46">IFERROR(_xlfn.IFS($H46="MW",0,$D46=$D$132,('DR_Contracted Energy'!N44/'DR_Contracted Energy'!N$130)*N$132,$D46=$D$133,('DR_Contracted Energy'!N44/'DR_Contracted Energy'!N$131)*N$133),0)</f>
        <v>0</v>
      </c>
      <c r="O46" s="166" cm="1">
        <f t="array" ref="O46">IFERROR(_xlfn.IFS($H46="MW",0,$D46=$D$132,('DR_Contracted Energy'!O44/'DR_Contracted Energy'!O$130)*O$132,$D46=$D$133,('DR_Contracted Energy'!O44/'DR_Contracted Energy'!O$131)*O$133),0)</f>
        <v>0</v>
      </c>
      <c r="P46" s="166" cm="1">
        <f t="array" ref="P46">IFERROR(_xlfn.IFS($H46="MW",0,$D46=$D$132,('DR_Contracted Energy'!P44/'DR_Contracted Energy'!P$130)*P$132,$D46=$D$133,('DR_Contracted Energy'!P44/'DR_Contracted Energy'!P$131)*P$133),0)</f>
        <v>0</v>
      </c>
      <c r="Q46" s="166" cm="1">
        <f t="array" ref="Q46">IFERROR(_xlfn.IFS($H46="MW",0,$D46=$D$132,('DR_Contracted Energy'!Q44/'DR_Contracted Energy'!Q$130)*Q$132,$D46=$D$133,('DR_Contracted Energy'!Q44/'DR_Contracted Energy'!Q$131)*Q$133),0)</f>
        <v>0</v>
      </c>
      <c r="R46" s="166" cm="1">
        <f t="array" ref="R46">IFERROR(_xlfn.IFS($H46="MW",0,$D46=$D$132,('DR_Contracted Energy'!R44/'DR_Contracted Energy'!R$130)*R$132,$D46=$D$133,('DR_Contracted Energy'!R44/'DR_Contracted Energy'!R$131)*R$133),0)</f>
        <v>0</v>
      </c>
      <c r="S46" s="166" cm="1">
        <f t="array" ref="S46">IFERROR(_xlfn.IFS($H46="MW",0,$D46=$D$132,('DR_Contracted Energy'!S44/'DR_Contracted Energy'!S$130)*S$132,$D46=$D$133,('DR_Contracted Energy'!S44/'DR_Contracted Energy'!S$131)*S$133),0)</f>
        <v>0</v>
      </c>
      <c r="T46" s="166" cm="1">
        <f t="array" ref="T46">IFERROR(_xlfn.IFS($H46="MW",0,$D46=$D$132,('DR_Contracted Energy'!T44/'DR_Contracted Energy'!T$130)*T$132,$D46=$D$133,('DR_Contracted Energy'!T44/'DR_Contracted Energy'!T$131)*T$133),0)</f>
        <v>0</v>
      </c>
      <c r="U46" s="166" cm="1">
        <f t="array" ref="U46">IFERROR(_xlfn.IFS($H46="MW",0,$D46=$D$132,('DR_Contracted Energy'!U44/'DR_Contracted Energy'!U$130)*U$132,$D46=$D$133,('DR_Contracted Energy'!U44/'DR_Contracted Energy'!U$131)*U$133),0)</f>
        <v>0</v>
      </c>
      <c r="V46" s="166" cm="1">
        <f t="array" ref="V46">IFERROR(_xlfn.IFS($H46="MW",0,$D46=$D$132,('DR_Contracted Energy'!V44/'DR_Contracted Energy'!V$130)*V$132,$D46=$D$133,('DR_Contracted Energy'!V44/'DR_Contracted Energy'!V$131)*V$133),0)</f>
        <v>0</v>
      </c>
      <c r="W46" s="166" cm="1">
        <f t="array" ref="W46">IFERROR(_xlfn.IFS($H46="MW",0,$D46=$D$132,('DR_Contracted Energy'!W44/'DR_Contracted Energy'!W$130)*W$132,$D46=$D$133,('DR_Contracted Energy'!W44/'DR_Contracted Energy'!W$131)*W$133),0)</f>
        <v>0</v>
      </c>
      <c r="X46" s="166" cm="1">
        <f t="array" ref="X46">IFERROR(_xlfn.IFS($H46="MW",0,$D46=$D$132,('DR_Contracted Energy'!X44/'DR_Contracted Energy'!X$130)*X$132,$D46=$D$133,('DR_Contracted Energy'!X44/'DR_Contracted Energy'!X$131)*X$133),0)</f>
        <v>0</v>
      </c>
      <c r="Y46" s="166" cm="1">
        <f t="array" ref="Y46">IFERROR(_xlfn.IFS($H46="MW",0,$D46=$D$132,('DR_Contracted Energy'!Y44/'DR_Contracted Energy'!Y$130)*Y$132,$D46=$D$133,('DR_Contracted Energy'!Y44/'DR_Contracted Energy'!Y$131)*Y$133),0)</f>
        <v>0</v>
      </c>
      <c r="Z46" s="166" cm="1">
        <f t="array" ref="Z46">IFERROR(_xlfn.IFS($H46="MW",0,$D46=$D$132,('DR_Contracted Energy'!Z44/'DR_Contracted Energy'!Z$130)*Z$132,$D46=$D$133,('DR_Contracted Energy'!Z44/'DR_Contracted Energy'!Z$131)*Z$133),0)</f>
        <v>0</v>
      </c>
      <c r="AA46" s="166" cm="1">
        <f t="array" ref="AA46">IFERROR(_xlfn.IFS($H46="MW",0,$D46=$D$132,('DR_Contracted Energy'!AA44/'DR_Contracted Energy'!AA$130)*AA$132,$D46=$D$133,('DR_Contracted Energy'!AA44/'DR_Contracted Energy'!AA$131)*AA$133),0)</f>
        <v>0</v>
      </c>
      <c r="AB46" s="166" cm="1">
        <f t="array" ref="AB46">IFERROR(_xlfn.IFS($H46="MW",0,$D46=$D$132,('DR_Contracted Energy'!AB44/'DR_Contracted Energy'!AB$130)*AB$132,$D46=$D$133,('DR_Contracted Energy'!AB44/'DR_Contracted Energy'!AB$131)*AB$133),0)</f>
        <v>0</v>
      </c>
      <c r="AC46" s="166" cm="1">
        <f t="array" ref="AC46">IFERROR(_xlfn.IFS($H46="MW",0,$D46=$D$132,('DR_Contracted Energy'!AC44/'DR_Contracted Energy'!AC$130)*AC$132,$D46=$D$133,('DR_Contracted Energy'!AC44/'DR_Contracted Energy'!AC$131)*AC$133),0)</f>
        <v>0</v>
      </c>
      <c r="AD46" s="166"/>
      <c r="AE46" s="16" t="str">
        <f t="shared" si="1"/>
        <v>FALSE</v>
      </c>
    </row>
    <row r="47" spans="3:31" ht="28.8" x14ac:dyDescent="0.3">
      <c r="C47" s="7">
        <f t="shared" ref="C47:G47" si="18">C46</f>
        <v>18</v>
      </c>
      <c r="D47" s="146" t="str">
        <f t="shared" si="18"/>
        <v>Distribution Utility 1 (DU1)</v>
      </c>
      <c r="E47" s="146">
        <f t="shared" si="18"/>
        <v>0</v>
      </c>
      <c r="F47" s="108">
        <f t="shared" si="18"/>
        <v>0</v>
      </c>
      <c r="G47">
        <f t="shared" si="18"/>
        <v>0</v>
      </c>
      <c r="H47" s="16" t="str">
        <f>'C. Details of Existing PSAs'!O42</f>
        <v>MWh</v>
      </c>
      <c r="I47" s="166" cm="1">
        <f t="array" ref="I47">IFERROR(_xlfn.IFS($H47="MW",0,$D47=$D$132,('DR_Contracted Energy'!I45/'DR_Contracted Energy'!I$130)*I$132,$D47=$D$133,('DR_Contracted Energy'!I45/'DR_Contracted Energy'!I$131)*I$133),0)</f>
        <v>0</v>
      </c>
      <c r="J47" s="166" cm="1">
        <f t="array" ref="J47">IFERROR(_xlfn.IFS($H47="MW",0,$D47=$D$132,('DR_Contracted Energy'!J45/'DR_Contracted Energy'!J$130)*J$132,$D47=$D$133,('DR_Contracted Energy'!J45/'DR_Contracted Energy'!J$131)*J$133),0)</f>
        <v>0</v>
      </c>
      <c r="K47" s="166" cm="1">
        <f t="array" ref="K47">IFERROR(_xlfn.IFS($H47="MW",0,$D47=$D$132,('DR_Contracted Energy'!K45/'DR_Contracted Energy'!K$130)*K$132,$D47=$D$133,('DR_Contracted Energy'!K45/'DR_Contracted Energy'!K$131)*K$133),0)</f>
        <v>0</v>
      </c>
      <c r="L47" s="166" cm="1">
        <f t="array" ref="L47">IFERROR(_xlfn.IFS($H47="MW",0,$D47=$D$132,('DR_Contracted Energy'!L45/'DR_Contracted Energy'!L$130)*L$132,$D47=$D$133,('DR_Contracted Energy'!L45/'DR_Contracted Energy'!L$131)*L$133),0)</f>
        <v>0</v>
      </c>
      <c r="M47" s="166" cm="1">
        <f t="array" ref="M47">IFERROR(_xlfn.IFS($H47="MW",0,$D47=$D$132,('DR_Contracted Energy'!M45/'DR_Contracted Energy'!M$130)*M$132,$D47=$D$133,('DR_Contracted Energy'!M45/'DR_Contracted Energy'!M$131)*M$133),0)</f>
        <v>0</v>
      </c>
      <c r="N47" s="166" cm="1">
        <f t="array" ref="N47">IFERROR(_xlfn.IFS($H47="MW",0,$D47=$D$132,('DR_Contracted Energy'!N45/'DR_Contracted Energy'!N$130)*N$132,$D47=$D$133,('DR_Contracted Energy'!N45/'DR_Contracted Energy'!N$131)*N$133),0)</f>
        <v>0</v>
      </c>
      <c r="O47" s="166" cm="1">
        <f t="array" ref="O47">IFERROR(_xlfn.IFS($H47="MW",0,$D47=$D$132,('DR_Contracted Energy'!O45/'DR_Contracted Energy'!O$130)*O$132,$D47=$D$133,('DR_Contracted Energy'!O45/'DR_Contracted Energy'!O$131)*O$133),0)</f>
        <v>0</v>
      </c>
      <c r="P47" s="166" cm="1">
        <f t="array" ref="P47">IFERROR(_xlfn.IFS($H47="MW",0,$D47=$D$132,('DR_Contracted Energy'!P45/'DR_Contracted Energy'!P$130)*P$132,$D47=$D$133,('DR_Contracted Energy'!P45/'DR_Contracted Energy'!P$131)*P$133),0)</f>
        <v>0</v>
      </c>
      <c r="Q47" s="166" cm="1">
        <f t="array" ref="Q47">IFERROR(_xlfn.IFS($H47="MW",0,$D47=$D$132,('DR_Contracted Energy'!Q45/'DR_Contracted Energy'!Q$130)*Q$132,$D47=$D$133,('DR_Contracted Energy'!Q45/'DR_Contracted Energy'!Q$131)*Q$133),0)</f>
        <v>0</v>
      </c>
      <c r="R47" s="166" cm="1">
        <f t="array" ref="R47">IFERROR(_xlfn.IFS($H47="MW",0,$D47=$D$132,('DR_Contracted Energy'!R45/'DR_Contracted Energy'!R$130)*R$132,$D47=$D$133,('DR_Contracted Energy'!R45/'DR_Contracted Energy'!R$131)*R$133),0)</f>
        <v>0</v>
      </c>
      <c r="S47" s="166" cm="1">
        <f t="array" ref="S47">IFERROR(_xlfn.IFS($H47="MW",0,$D47=$D$132,('DR_Contracted Energy'!S45/'DR_Contracted Energy'!S$130)*S$132,$D47=$D$133,('DR_Contracted Energy'!S45/'DR_Contracted Energy'!S$131)*S$133),0)</f>
        <v>0</v>
      </c>
      <c r="T47" s="166" cm="1">
        <f t="array" ref="T47">IFERROR(_xlfn.IFS($H47="MW",0,$D47=$D$132,('DR_Contracted Energy'!T45/'DR_Contracted Energy'!T$130)*T$132,$D47=$D$133,('DR_Contracted Energy'!T45/'DR_Contracted Energy'!T$131)*T$133),0)</f>
        <v>0</v>
      </c>
      <c r="U47" s="166" cm="1">
        <f t="array" ref="U47">IFERROR(_xlfn.IFS($H47="MW",0,$D47=$D$132,('DR_Contracted Energy'!U45/'DR_Contracted Energy'!U$130)*U$132,$D47=$D$133,('DR_Contracted Energy'!U45/'DR_Contracted Energy'!U$131)*U$133),0)</f>
        <v>0</v>
      </c>
      <c r="V47" s="166" cm="1">
        <f t="array" ref="V47">IFERROR(_xlfn.IFS($H47="MW",0,$D47=$D$132,('DR_Contracted Energy'!V45/'DR_Contracted Energy'!V$130)*V$132,$D47=$D$133,('DR_Contracted Energy'!V45/'DR_Contracted Energy'!V$131)*V$133),0)</f>
        <v>0</v>
      </c>
      <c r="W47" s="166" cm="1">
        <f t="array" ref="W47">IFERROR(_xlfn.IFS($H47="MW",0,$D47=$D$132,('DR_Contracted Energy'!W45/'DR_Contracted Energy'!W$130)*W$132,$D47=$D$133,('DR_Contracted Energy'!W45/'DR_Contracted Energy'!W$131)*W$133),0)</f>
        <v>0</v>
      </c>
      <c r="X47" s="166" cm="1">
        <f t="array" ref="X47">IFERROR(_xlfn.IFS($H47="MW",0,$D47=$D$132,('DR_Contracted Energy'!X45/'DR_Contracted Energy'!X$130)*X$132,$D47=$D$133,('DR_Contracted Energy'!X45/'DR_Contracted Energy'!X$131)*X$133),0)</f>
        <v>0</v>
      </c>
      <c r="Y47" s="166" cm="1">
        <f t="array" ref="Y47">IFERROR(_xlfn.IFS($H47="MW",0,$D47=$D$132,('DR_Contracted Energy'!Y45/'DR_Contracted Energy'!Y$130)*Y$132,$D47=$D$133,('DR_Contracted Energy'!Y45/'DR_Contracted Energy'!Y$131)*Y$133),0)</f>
        <v>0</v>
      </c>
      <c r="Z47" s="166" cm="1">
        <f t="array" ref="Z47">IFERROR(_xlfn.IFS($H47="MW",0,$D47=$D$132,('DR_Contracted Energy'!Z45/'DR_Contracted Energy'!Z$130)*Z$132,$D47=$D$133,('DR_Contracted Energy'!Z45/'DR_Contracted Energy'!Z$131)*Z$133),0)</f>
        <v>0</v>
      </c>
      <c r="AA47" s="166" cm="1">
        <f t="array" ref="AA47">IFERROR(_xlfn.IFS($H47="MW",0,$D47=$D$132,('DR_Contracted Energy'!AA45/'DR_Contracted Energy'!AA$130)*AA$132,$D47=$D$133,('DR_Contracted Energy'!AA45/'DR_Contracted Energy'!AA$131)*AA$133),0)</f>
        <v>0</v>
      </c>
      <c r="AB47" s="166" cm="1">
        <f t="array" ref="AB47">IFERROR(_xlfn.IFS($H47="MW",0,$D47=$D$132,('DR_Contracted Energy'!AB45/'DR_Contracted Energy'!AB$130)*AB$132,$D47=$D$133,('DR_Contracted Energy'!AB45/'DR_Contracted Energy'!AB$131)*AB$133),0)</f>
        <v>0</v>
      </c>
      <c r="AC47" s="166" cm="1">
        <f t="array" ref="AC47">IFERROR(_xlfn.IFS($H47="MW",0,$D47=$D$132,('DR_Contracted Energy'!AC45/'DR_Contracted Energy'!AC$130)*AC$132,$D47=$D$133,('DR_Contracted Energy'!AC45/'DR_Contracted Energy'!AC$131)*AC$133),0)</f>
        <v>0</v>
      </c>
      <c r="AD47" s="166"/>
      <c r="AE47" s="16" t="str">
        <f t="shared" si="1"/>
        <v>FALSE</v>
      </c>
    </row>
    <row r="48" spans="3:31" ht="28.8" x14ac:dyDescent="0.3">
      <c r="C48" s="7">
        <f>'C. Details of Existing PSAs'!C43</f>
        <v>19</v>
      </c>
      <c r="D48" s="146" t="str">
        <f>'C. Details of Existing PSAs'!D43</f>
        <v>Distribution Utility 1 (DU1)</v>
      </c>
      <c r="E48" s="146">
        <f>'C. Details of Existing PSAs'!E43</f>
        <v>0</v>
      </c>
      <c r="F48" s="108">
        <f>'C. Details of Existing PSAs'!F43</f>
        <v>0</v>
      </c>
      <c r="G48">
        <f>'C. Details of Existing PSAs'!G43</f>
        <v>0</v>
      </c>
      <c r="H48" s="16" t="str">
        <f>'C. Details of Existing PSAs'!O43</f>
        <v>MW</v>
      </c>
      <c r="I48" s="166" cm="1">
        <f t="array" ref="I48">IFERROR(_xlfn.IFS($H48="MW",0,$D48=$D$132,('DR_Contracted Energy'!I46/'DR_Contracted Energy'!I$130)*I$132,$D48=$D$133,('DR_Contracted Energy'!I46/'DR_Contracted Energy'!I$131)*I$133),0)</f>
        <v>0</v>
      </c>
      <c r="J48" s="166" cm="1">
        <f t="array" ref="J48">IFERROR(_xlfn.IFS($H48="MW",0,$D48=$D$132,('DR_Contracted Energy'!J46/'DR_Contracted Energy'!J$130)*J$132,$D48=$D$133,('DR_Contracted Energy'!J46/'DR_Contracted Energy'!J$131)*J$133),0)</f>
        <v>0</v>
      </c>
      <c r="K48" s="166" cm="1">
        <f t="array" ref="K48">IFERROR(_xlfn.IFS($H48="MW",0,$D48=$D$132,('DR_Contracted Energy'!K46/'DR_Contracted Energy'!K$130)*K$132,$D48=$D$133,('DR_Contracted Energy'!K46/'DR_Contracted Energy'!K$131)*K$133),0)</f>
        <v>0</v>
      </c>
      <c r="L48" s="166" cm="1">
        <f t="array" ref="L48">IFERROR(_xlfn.IFS($H48="MW",0,$D48=$D$132,('DR_Contracted Energy'!L46/'DR_Contracted Energy'!L$130)*L$132,$D48=$D$133,('DR_Contracted Energy'!L46/'DR_Contracted Energy'!L$131)*L$133),0)</f>
        <v>0</v>
      </c>
      <c r="M48" s="166" cm="1">
        <f t="array" ref="M48">IFERROR(_xlfn.IFS($H48="MW",0,$D48=$D$132,('DR_Contracted Energy'!M46/'DR_Contracted Energy'!M$130)*M$132,$D48=$D$133,('DR_Contracted Energy'!M46/'DR_Contracted Energy'!M$131)*M$133),0)</f>
        <v>0</v>
      </c>
      <c r="N48" s="166" cm="1">
        <f t="array" ref="N48">IFERROR(_xlfn.IFS($H48="MW",0,$D48=$D$132,('DR_Contracted Energy'!N46/'DR_Contracted Energy'!N$130)*N$132,$D48=$D$133,('DR_Contracted Energy'!N46/'DR_Contracted Energy'!N$131)*N$133),0)</f>
        <v>0</v>
      </c>
      <c r="O48" s="166" cm="1">
        <f t="array" ref="O48">IFERROR(_xlfn.IFS($H48="MW",0,$D48=$D$132,('DR_Contracted Energy'!O46/'DR_Contracted Energy'!O$130)*O$132,$D48=$D$133,('DR_Contracted Energy'!O46/'DR_Contracted Energy'!O$131)*O$133),0)</f>
        <v>0</v>
      </c>
      <c r="P48" s="166" cm="1">
        <f t="array" ref="P48">IFERROR(_xlfn.IFS($H48="MW",0,$D48=$D$132,('DR_Contracted Energy'!P46/'DR_Contracted Energy'!P$130)*P$132,$D48=$D$133,('DR_Contracted Energy'!P46/'DR_Contracted Energy'!P$131)*P$133),0)</f>
        <v>0</v>
      </c>
      <c r="Q48" s="166" cm="1">
        <f t="array" ref="Q48">IFERROR(_xlfn.IFS($H48="MW",0,$D48=$D$132,('DR_Contracted Energy'!Q46/'DR_Contracted Energy'!Q$130)*Q$132,$D48=$D$133,('DR_Contracted Energy'!Q46/'DR_Contracted Energy'!Q$131)*Q$133),0)</f>
        <v>0</v>
      </c>
      <c r="R48" s="166" cm="1">
        <f t="array" ref="R48">IFERROR(_xlfn.IFS($H48="MW",0,$D48=$D$132,('DR_Contracted Energy'!R46/'DR_Contracted Energy'!R$130)*R$132,$D48=$D$133,('DR_Contracted Energy'!R46/'DR_Contracted Energy'!R$131)*R$133),0)</f>
        <v>0</v>
      </c>
      <c r="S48" s="166" cm="1">
        <f t="array" ref="S48">IFERROR(_xlfn.IFS($H48="MW",0,$D48=$D$132,('DR_Contracted Energy'!S46/'DR_Contracted Energy'!S$130)*S$132,$D48=$D$133,('DR_Contracted Energy'!S46/'DR_Contracted Energy'!S$131)*S$133),0)</f>
        <v>0</v>
      </c>
      <c r="T48" s="166" cm="1">
        <f t="array" ref="T48">IFERROR(_xlfn.IFS($H48="MW",0,$D48=$D$132,('DR_Contracted Energy'!T46/'DR_Contracted Energy'!T$130)*T$132,$D48=$D$133,('DR_Contracted Energy'!T46/'DR_Contracted Energy'!T$131)*T$133),0)</f>
        <v>0</v>
      </c>
      <c r="U48" s="166" cm="1">
        <f t="array" ref="U48">IFERROR(_xlfn.IFS($H48="MW",0,$D48=$D$132,('DR_Contracted Energy'!U46/'DR_Contracted Energy'!U$130)*U$132,$D48=$D$133,('DR_Contracted Energy'!U46/'DR_Contracted Energy'!U$131)*U$133),0)</f>
        <v>0</v>
      </c>
      <c r="V48" s="166" cm="1">
        <f t="array" ref="V48">IFERROR(_xlfn.IFS($H48="MW",0,$D48=$D$132,('DR_Contracted Energy'!V46/'DR_Contracted Energy'!V$130)*V$132,$D48=$D$133,('DR_Contracted Energy'!V46/'DR_Contracted Energy'!V$131)*V$133),0)</f>
        <v>0</v>
      </c>
      <c r="W48" s="166" cm="1">
        <f t="array" ref="W48">IFERROR(_xlfn.IFS($H48="MW",0,$D48=$D$132,('DR_Contracted Energy'!W46/'DR_Contracted Energy'!W$130)*W$132,$D48=$D$133,('DR_Contracted Energy'!W46/'DR_Contracted Energy'!W$131)*W$133),0)</f>
        <v>0</v>
      </c>
      <c r="X48" s="166" cm="1">
        <f t="array" ref="X48">IFERROR(_xlfn.IFS($H48="MW",0,$D48=$D$132,('DR_Contracted Energy'!X46/'DR_Contracted Energy'!X$130)*X$132,$D48=$D$133,('DR_Contracted Energy'!X46/'DR_Contracted Energy'!X$131)*X$133),0)</f>
        <v>0</v>
      </c>
      <c r="Y48" s="166" cm="1">
        <f t="array" ref="Y48">IFERROR(_xlfn.IFS($H48="MW",0,$D48=$D$132,('DR_Contracted Energy'!Y46/'DR_Contracted Energy'!Y$130)*Y$132,$D48=$D$133,('DR_Contracted Energy'!Y46/'DR_Contracted Energy'!Y$131)*Y$133),0)</f>
        <v>0</v>
      </c>
      <c r="Z48" s="166" cm="1">
        <f t="array" ref="Z48">IFERROR(_xlfn.IFS($H48="MW",0,$D48=$D$132,('DR_Contracted Energy'!Z46/'DR_Contracted Energy'!Z$130)*Z$132,$D48=$D$133,('DR_Contracted Energy'!Z46/'DR_Contracted Energy'!Z$131)*Z$133),0)</f>
        <v>0</v>
      </c>
      <c r="AA48" s="166" cm="1">
        <f t="array" ref="AA48">IFERROR(_xlfn.IFS($H48="MW",0,$D48=$D$132,('DR_Contracted Energy'!AA46/'DR_Contracted Energy'!AA$130)*AA$132,$D48=$D$133,('DR_Contracted Energy'!AA46/'DR_Contracted Energy'!AA$131)*AA$133),0)</f>
        <v>0</v>
      </c>
      <c r="AB48" s="166" cm="1">
        <f t="array" ref="AB48">IFERROR(_xlfn.IFS($H48="MW",0,$D48=$D$132,('DR_Contracted Energy'!AB46/'DR_Contracted Energy'!AB$130)*AB$132,$D48=$D$133,('DR_Contracted Energy'!AB46/'DR_Contracted Energy'!AB$131)*AB$133),0)</f>
        <v>0</v>
      </c>
      <c r="AC48" s="166" cm="1">
        <f t="array" ref="AC48">IFERROR(_xlfn.IFS($H48="MW",0,$D48=$D$132,('DR_Contracted Energy'!AC46/'DR_Contracted Energy'!AC$130)*AC$132,$D48=$D$133,('DR_Contracted Energy'!AC46/'DR_Contracted Energy'!AC$131)*AC$133),0)</f>
        <v>0</v>
      </c>
      <c r="AD48" s="166"/>
      <c r="AE48" s="16" t="str">
        <f t="shared" si="1"/>
        <v>FALSE</v>
      </c>
    </row>
    <row r="49" spans="3:31" ht="28.8" x14ac:dyDescent="0.3">
      <c r="C49" s="7">
        <f t="shared" ref="C49:G49" si="19">C48</f>
        <v>19</v>
      </c>
      <c r="D49" s="146" t="str">
        <f t="shared" si="19"/>
        <v>Distribution Utility 1 (DU1)</v>
      </c>
      <c r="E49" s="146">
        <f t="shared" si="19"/>
        <v>0</v>
      </c>
      <c r="F49" s="108">
        <f t="shared" si="19"/>
        <v>0</v>
      </c>
      <c r="G49">
        <f t="shared" si="19"/>
        <v>0</v>
      </c>
      <c r="H49" s="16" t="str">
        <f>'C. Details of Existing PSAs'!O44</f>
        <v>MWh</v>
      </c>
      <c r="I49" s="166" cm="1">
        <f t="array" ref="I49">IFERROR(_xlfn.IFS($H49="MW",0,$D49=$D$132,('DR_Contracted Energy'!I47/'DR_Contracted Energy'!I$130)*I$132,$D49=$D$133,('DR_Contracted Energy'!I47/'DR_Contracted Energy'!I$131)*I$133),0)</f>
        <v>0</v>
      </c>
      <c r="J49" s="166" cm="1">
        <f t="array" ref="J49">IFERROR(_xlfn.IFS($H49="MW",0,$D49=$D$132,('DR_Contracted Energy'!J47/'DR_Contracted Energy'!J$130)*J$132,$D49=$D$133,('DR_Contracted Energy'!J47/'DR_Contracted Energy'!J$131)*J$133),0)</f>
        <v>0</v>
      </c>
      <c r="K49" s="166" cm="1">
        <f t="array" ref="K49">IFERROR(_xlfn.IFS($H49="MW",0,$D49=$D$132,('DR_Contracted Energy'!K47/'DR_Contracted Energy'!K$130)*K$132,$D49=$D$133,('DR_Contracted Energy'!K47/'DR_Contracted Energy'!K$131)*K$133),0)</f>
        <v>0</v>
      </c>
      <c r="L49" s="166" cm="1">
        <f t="array" ref="L49">IFERROR(_xlfn.IFS($H49="MW",0,$D49=$D$132,('DR_Contracted Energy'!L47/'DR_Contracted Energy'!L$130)*L$132,$D49=$D$133,('DR_Contracted Energy'!L47/'DR_Contracted Energy'!L$131)*L$133),0)</f>
        <v>0</v>
      </c>
      <c r="M49" s="166" cm="1">
        <f t="array" ref="M49">IFERROR(_xlfn.IFS($H49="MW",0,$D49=$D$132,('DR_Contracted Energy'!M47/'DR_Contracted Energy'!M$130)*M$132,$D49=$D$133,('DR_Contracted Energy'!M47/'DR_Contracted Energy'!M$131)*M$133),0)</f>
        <v>0</v>
      </c>
      <c r="N49" s="166" cm="1">
        <f t="array" ref="N49">IFERROR(_xlfn.IFS($H49="MW",0,$D49=$D$132,('DR_Contracted Energy'!N47/'DR_Contracted Energy'!N$130)*N$132,$D49=$D$133,('DR_Contracted Energy'!N47/'DR_Contracted Energy'!N$131)*N$133),0)</f>
        <v>0</v>
      </c>
      <c r="O49" s="166" cm="1">
        <f t="array" ref="O49">IFERROR(_xlfn.IFS($H49="MW",0,$D49=$D$132,('DR_Contracted Energy'!O47/'DR_Contracted Energy'!O$130)*O$132,$D49=$D$133,('DR_Contracted Energy'!O47/'DR_Contracted Energy'!O$131)*O$133),0)</f>
        <v>0</v>
      </c>
      <c r="P49" s="166" cm="1">
        <f t="array" ref="P49">IFERROR(_xlfn.IFS($H49="MW",0,$D49=$D$132,('DR_Contracted Energy'!P47/'DR_Contracted Energy'!P$130)*P$132,$D49=$D$133,('DR_Contracted Energy'!P47/'DR_Contracted Energy'!P$131)*P$133),0)</f>
        <v>0</v>
      </c>
      <c r="Q49" s="166" cm="1">
        <f t="array" ref="Q49">IFERROR(_xlfn.IFS($H49="MW",0,$D49=$D$132,('DR_Contracted Energy'!Q47/'DR_Contracted Energy'!Q$130)*Q$132,$D49=$D$133,('DR_Contracted Energy'!Q47/'DR_Contracted Energy'!Q$131)*Q$133),0)</f>
        <v>0</v>
      </c>
      <c r="R49" s="166" cm="1">
        <f t="array" ref="R49">IFERROR(_xlfn.IFS($H49="MW",0,$D49=$D$132,('DR_Contracted Energy'!R47/'DR_Contracted Energy'!R$130)*R$132,$D49=$D$133,('DR_Contracted Energy'!R47/'DR_Contracted Energy'!R$131)*R$133),0)</f>
        <v>0</v>
      </c>
      <c r="S49" s="166" cm="1">
        <f t="array" ref="S49">IFERROR(_xlfn.IFS($H49="MW",0,$D49=$D$132,('DR_Contracted Energy'!S47/'DR_Contracted Energy'!S$130)*S$132,$D49=$D$133,('DR_Contracted Energy'!S47/'DR_Contracted Energy'!S$131)*S$133),0)</f>
        <v>0</v>
      </c>
      <c r="T49" s="166" cm="1">
        <f t="array" ref="T49">IFERROR(_xlfn.IFS($H49="MW",0,$D49=$D$132,('DR_Contracted Energy'!T47/'DR_Contracted Energy'!T$130)*T$132,$D49=$D$133,('DR_Contracted Energy'!T47/'DR_Contracted Energy'!T$131)*T$133),0)</f>
        <v>0</v>
      </c>
      <c r="U49" s="166" cm="1">
        <f t="array" ref="U49">IFERROR(_xlfn.IFS($H49="MW",0,$D49=$D$132,('DR_Contracted Energy'!U47/'DR_Contracted Energy'!U$130)*U$132,$D49=$D$133,('DR_Contracted Energy'!U47/'DR_Contracted Energy'!U$131)*U$133),0)</f>
        <v>0</v>
      </c>
      <c r="V49" s="166" cm="1">
        <f t="array" ref="V49">IFERROR(_xlfn.IFS($H49="MW",0,$D49=$D$132,('DR_Contracted Energy'!V47/'DR_Contracted Energy'!V$130)*V$132,$D49=$D$133,('DR_Contracted Energy'!V47/'DR_Contracted Energy'!V$131)*V$133),0)</f>
        <v>0</v>
      </c>
      <c r="W49" s="166" cm="1">
        <f t="array" ref="W49">IFERROR(_xlfn.IFS($H49="MW",0,$D49=$D$132,('DR_Contracted Energy'!W47/'DR_Contracted Energy'!W$130)*W$132,$D49=$D$133,('DR_Contracted Energy'!W47/'DR_Contracted Energy'!W$131)*W$133),0)</f>
        <v>0</v>
      </c>
      <c r="X49" s="166" cm="1">
        <f t="array" ref="X49">IFERROR(_xlfn.IFS($H49="MW",0,$D49=$D$132,('DR_Contracted Energy'!X47/'DR_Contracted Energy'!X$130)*X$132,$D49=$D$133,('DR_Contracted Energy'!X47/'DR_Contracted Energy'!X$131)*X$133),0)</f>
        <v>0</v>
      </c>
      <c r="Y49" s="166" cm="1">
        <f t="array" ref="Y49">IFERROR(_xlfn.IFS($H49="MW",0,$D49=$D$132,('DR_Contracted Energy'!Y47/'DR_Contracted Energy'!Y$130)*Y$132,$D49=$D$133,('DR_Contracted Energy'!Y47/'DR_Contracted Energy'!Y$131)*Y$133),0)</f>
        <v>0</v>
      </c>
      <c r="Z49" s="166" cm="1">
        <f t="array" ref="Z49">IFERROR(_xlfn.IFS($H49="MW",0,$D49=$D$132,('DR_Contracted Energy'!Z47/'DR_Contracted Energy'!Z$130)*Z$132,$D49=$D$133,('DR_Contracted Energy'!Z47/'DR_Contracted Energy'!Z$131)*Z$133),0)</f>
        <v>0</v>
      </c>
      <c r="AA49" s="166" cm="1">
        <f t="array" ref="AA49">IFERROR(_xlfn.IFS($H49="MW",0,$D49=$D$132,('DR_Contracted Energy'!AA47/'DR_Contracted Energy'!AA$130)*AA$132,$D49=$D$133,('DR_Contracted Energy'!AA47/'DR_Contracted Energy'!AA$131)*AA$133),0)</f>
        <v>0</v>
      </c>
      <c r="AB49" s="166" cm="1">
        <f t="array" ref="AB49">IFERROR(_xlfn.IFS($H49="MW",0,$D49=$D$132,('DR_Contracted Energy'!AB47/'DR_Contracted Energy'!AB$130)*AB$132,$D49=$D$133,('DR_Contracted Energy'!AB47/'DR_Contracted Energy'!AB$131)*AB$133),0)</f>
        <v>0</v>
      </c>
      <c r="AC49" s="166" cm="1">
        <f t="array" ref="AC49">IFERROR(_xlfn.IFS($H49="MW",0,$D49=$D$132,('DR_Contracted Energy'!AC47/'DR_Contracted Energy'!AC$130)*AC$132,$D49=$D$133,('DR_Contracted Energy'!AC47/'DR_Contracted Energy'!AC$131)*AC$133),0)</f>
        <v>0</v>
      </c>
      <c r="AD49" s="166"/>
      <c r="AE49" s="16" t="str">
        <f t="shared" si="1"/>
        <v>FALSE</v>
      </c>
    </row>
    <row r="50" spans="3:31" ht="28.8" x14ac:dyDescent="0.3">
      <c r="C50" s="7">
        <f>'C. Details of Existing PSAs'!C45</f>
        <v>20</v>
      </c>
      <c r="D50" s="146" t="str">
        <f>'C. Details of Existing PSAs'!D45</f>
        <v>Distribution Utility 1 (DU1)</v>
      </c>
      <c r="E50" s="146">
        <f>'C. Details of Existing PSAs'!E45</f>
        <v>0</v>
      </c>
      <c r="F50" s="108">
        <f>'C. Details of Existing PSAs'!F45</f>
        <v>0</v>
      </c>
      <c r="G50">
        <f>'C. Details of Existing PSAs'!G45</f>
        <v>0</v>
      </c>
      <c r="H50" s="16" t="str">
        <f>'C. Details of Existing PSAs'!O45</f>
        <v>MW</v>
      </c>
      <c r="I50" s="166" cm="1">
        <f t="array" ref="I50">IFERROR(_xlfn.IFS($H50="MW",0,$D50=$D$132,('DR_Contracted Energy'!I48/'DR_Contracted Energy'!I$130)*I$132,$D50=$D$133,('DR_Contracted Energy'!I48/'DR_Contracted Energy'!I$131)*I$133),0)</f>
        <v>0</v>
      </c>
      <c r="J50" s="166" cm="1">
        <f t="array" ref="J50">IFERROR(_xlfn.IFS($H50="MW",0,$D50=$D$132,('DR_Contracted Energy'!J48/'DR_Contracted Energy'!J$130)*J$132,$D50=$D$133,('DR_Contracted Energy'!J48/'DR_Contracted Energy'!J$131)*J$133),0)</f>
        <v>0</v>
      </c>
      <c r="K50" s="166" cm="1">
        <f t="array" ref="K50">IFERROR(_xlfn.IFS($H50="MW",0,$D50=$D$132,('DR_Contracted Energy'!K48/'DR_Contracted Energy'!K$130)*K$132,$D50=$D$133,('DR_Contracted Energy'!K48/'DR_Contracted Energy'!K$131)*K$133),0)</f>
        <v>0</v>
      </c>
      <c r="L50" s="166" cm="1">
        <f t="array" ref="L50">IFERROR(_xlfn.IFS($H50="MW",0,$D50=$D$132,('DR_Contracted Energy'!L48/'DR_Contracted Energy'!L$130)*L$132,$D50=$D$133,('DR_Contracted Energy'!L48/'DR_Contracted Energy'!L$131)*L$133),0)</f>
        <v>0</v>
      </c>
      <c r="M50" s="166" cm="1">
        <f t="array" ref="M50">IFERROR(_xlfn.IFS($H50="MW",0,$D50=$D$132,('DR_Contracted Energy'!M48/'DR_Contracted Energy'!M$130)*M$132,$D50=$D$133,('DR_Contracted Energy'!M48/'DR_Contracted Energy'!M$131)*M$133),0)</f>
        <v>0</v>
      </c>
      <c r="N50" s="166" cm="1">
        <f t="array" ref="N50">IFERROR(_xlfn.IFS($H50="MW",0,$D50=$D$132,('DR_Contracted Energy'!N48/'DR_Contracted Energy'!N$130)*N$132,$D50=$D$133,('DR_Contracted Energy'!N48/'DR_Contracted Energy'!N$131)*N$133),0)</f>
        <v>0</v>
      </c>
      <c r="O50" s="166" cm="1">
        <f t="array" ref="O50">IFERROR(_xlfn.IFS($H50="MW",0,$D50=$D$132,('DR_Contracted Energy'!O48/'DR_Contracted Energy'!O$130)*O$132,$D50=$D$133,('DR_Contracted Energy'!O48/'DR_Contracted Energy'!O$131)*O$133),0)</f>
        <v>0</v>
      </c>
      <c r="P50" s="166" cm="1">
        <f t="array" ref="P50">IFERROR(_xlfn.IFS($H50="MW",0,$D50=$D$132,('DR_Contracted Energy'!P48/'DR_Contracted Energy'!P$130)*P$132,$D50=$D$133,('DR_Contracted Energy'!P48/'DR_Contracted Energy'!P$131)*P$133),0)</f>
        <v>0</v>
      </c>
      <c r="Q50" s="166" cm="1">
        <f t="array" ref="Q50">IFERROR(_xlfn.IFS($H50="MW",0,$D50=$D$132,('DR_Contracted Energy'!Q48/'DR_Contracted Energy'!Q$130)*Q$132,$D50=$D$133,('DR_Contracted Energy'!Q48/'DR_Contracted Energy'!Q$131)*Q$133),0)</f>
        <v>0</v>
      </c>
      <c r="R50" s="166" cm="1">
        <f t="array" ref="R50">IFERROR(_xlfn.IFS($H50="MW",0,$D50=$D$132,('DR_Contracted Energy'!R48/'DR_Contracted Energy'!R$130)*R$132,$D50=$D$133,('DR_Contracted Energy'!R48/'DR_Contracted Energy'!R$131)*R$133),0)</f>
        <v>0</v>
      </c>
      <c r="S50" s="166" cm="1">
        <f t="array" ref="S50">IFERROR(_xlfn.IFS($H50="MW",0,$D50=$D$132,('DR_Contracted Energy'!S48/'DR_Contracted Energy'!S$130)*S$132,$D50=$D$133,('DR_Contracted Energy'!S48/'DR_Contracted Energy'!S$131)*S$133),0)</f>
        <v>0</v>
      </c>
      <c r="T50" s="166" cm="1">
        <f t="array" ref="T50">IFERROR(_xlfn.IFS($H50="MW",0,$D50=$D$132,('DR_Contracted Energy'!T48/'DR_Contracted Energy'!T$130)*T$132,$D50=$D$133,('DR_Contracted Energy'!T48/'DR_Contracted Energy'!T$131)*T$133),0)</f>
        <v>0</v>
      </c>
      <c r="U50" s="166" cm="1">
        <f t="array" ref="U50">IFERROR(_xlfn.IFS($H50="MW",0,$D50=$D$132,('DR_Contracted Energy'!U48/'DR_Contracted Energy'!U$130)*U$132,$D50=$D$133,('DR_Contracted Energy'!U48/'DR_Contracted Energy'!U$131)*U$133),0)</f>
        <v>0</v>
      </c>
      <c r="V50" s="166" cm="1">
        <f t="array" ref="V50">IFERROR(_xlfn.IFS($H50="MW",0,$D50=$D$132,('DR_Contracted Energy'!V48/'DR_Contracted Energy'!V$130)*V$132,$D50=$D$133,('DR_Contracted Energy'!V48/'DR_Contracted Energy'!V$131)*V$133),0)</f>
        <v>0</v>
      </c>
      <c r="W50" s="166" cm="1">
        <f t="array" ref="W50">IFERROR(_xlfn.IFS($H50="MW",0,$D50=$D$132,('DR_Contracted Energy'!W48/'DR_Contracted Energy'!W$130)*W$132,$D50=$D$133,('DR_Contracted Energy'!W48/'DR_Contracted Energy'!W$131)*W$133),0)</f>
        <v>0</v>
      </c>
      <c r="X50" s="166" cm="1">
        <f t="array" ref="X50">IFERROR(_xlfn.IFS($H50="MW",0,$D50=$D$132,('DR_Contracted Energy'!X48/'DR_Contracted Energy'!X$130)*X$132,$D50=$D$133,('DR_Contracted Energy'!X48/'DR_Contracted Energy'!X$131)*X$133),0)</f>
        <v>0</v>
      </c>
      <c r="Y50" s="166" cm="1">
        <f t="array" ref="Y50">IFERROR(_xlfn.IFS($H50="MW",0,$D50=$D$132,('DR_Contracted Energy'!Y48/'DR_Contracted Energy'!Y$130)*Y$132,$D50=$D$133,('DR_Contracted Energy'!Y48/'DR_Contracted Energy'!Y$131)*Y$133),0)</f>
        <v>0</v>
      </c>
      <c r="Z50" s="166" cm="1">
        <f t="array" ref="Z50">IFERROR(_xlfn.IFS($H50="MW",0,$D50=$D$132,('DR_Contracted Energy'!Z48/'DR_Contracted Energy'!Z$130)*Z$132,$D50=$D$133,('DR_Contracted Energy'!Z48/'DR_Contracted Energy'!Z$131)*Z$133),0)</f>
        <v>0</v>
      </c>
      <c r="AA50" s="166" cm="1">
        <f t="array" ref="AA50">IFERROR(_xlfn.IFS($H50="MW",0,$D50=$D$132,('DR_Contracted Energy'!AA48/'DR_Contracted Energy'!AA$130)*AA$132,$D50=$D$133,('DR_Contracted Energy'!AA48/'DR_Contracted Energy'!AA$131)*AA$133),0)</f>
        <v>0</v>
      </c>
      <c r="AB50" s="166" cm="1">
        <f t="array" ref="AB50">IFERROR(_xlfn.IFS($H50="MW",0,$D50=$D$132,('DR_Contracted Energy'!AB48/'DR_Contracted Energy'!AB$130)*AB$132,$D50=$D$133,('DR_Contracted Energy'!AB48/'DR_Contracted Energy'!AB$131)*AB$133),0)</f>
        <v>0</v>
      </c>
      <c r="AC50" s="166" cm="1">
        <f t="array" ref="AC50">IFERROR(_xlfn.IFS($H50="MW",0,$D50=$D$132,('DR_Contracted Energy'!AC48/'DR_Contracted Energy'!AC$130)*AC$132,$D50=$D$133,('DR_Contracted Energy'!AC48/'DR_Contracted Energy'!AC$131)*AC$133),0)</f>
        <v>0</v>
      </c>
      <c r="AD50" s="166"/>
      <c r="AE50" s="16" t="str">
        <f t="shared" si="1"/>
        <v>FALSE</v>
      </c>
    </row>
    <row r="51" spans="3:31" ht="28.8" x14ac:dyDescent="0.3">
      <c r="C51" s="7">
        <f t="shared" ref="C51:G51" si="20">C50</f>
        <v>20</v>
      </c>
      <c r="D51" s="146" t="str">
        <f t="shared" si="20"/>
        <v>Distribution Utility 1 (DU1)</v>
      </c>
      <c r="E51" s="146">
        <f t="shared" si="20"/>
        <v>0</v>
      </c>
      <c r="F51" s="108">
        <f t="shared" si="20"/>
        <v>0</v>
      </c>
      <c r="G51">
        <f t="shared" si="20"/>
        <v>0</v>
      </c>
      <c r="H51" s="16" t="str">
        <f>'C. Details of Existing PSAs'!O46</f>
        <v>MWh</v>
      </c>
      <c r="I51" s="166" cm="1">
        <f t="array" ref="I51">IFERROR(_xlfn.IFS($H51="MW",0,$D51=$D$132,('DR_Contracted Energy'!I49/'DR_Contracted Energy'!I$130)*I$132,$D51=$D$133,('DR_Contracted Energy'!I49/'DR_Contracted Energy'!I$131)*I$133),0)</f>
        <v>0</v>
      </c>
      <c r="J51" s="166" cm="1">
        <f t="array" ref="J51">IFERROR(_xlfn.IFS($H51="MW",0,$D51=$D$132,('DR_Contracted Energy'!J49/'DR_Contracted Energy'!J$130)*J$132,$D51=$D$133,('DR_Contracted Energy'!J49/'DR_Contracted Energy'!J$131)*J$133),0)</f>
        <v>0</v>
      </c>
      <c r="K51" s="166" cm="1">
        <f t="array" ref="K51">IFERROR(_xlfn.IFS($H51="MW",0,$D51=$D$132,('DR_Contracted Energy'!K49/'DR_Contracted Energy'!K$130)*K$132,$D51=$D$133,('DR_Contracted Energy'!K49/'DR_Contracted Energy'!K$131)*K$133),0)</f>
        <v>0</v>
      </c>
      <c r="L51" s="166" cm="1">
        <f t="array" ref="L51">IFERROR(_xlfn.IFS($H51="MW",0,$D51=$D$132,('DR_Contracted Energy'!L49/'DR_Contracted Energy'!L$130)*L$132,$D51=$D$133,('DR_Contracted Energy'!L49/'DR_Contracted Energy'!L$131)*L$133),0)</f>
        <v>0</v>
      </c>
      <c r="M51" s="166" cm="1">
        <f t="array" ref="M51">IFERROR(_xlfn.IFS($H51="MW",0,$D51=$D$132,('DR_Contracted Energy'!M49/'DR_Contracted Energy'!M$130)*M$132,$D51=$D$133,('DR_Contracted Energy'!M49/'DR_Contracted Energy'!M$131)*M$133),0)</f>
        <v>0</v>
      </c>
      <c r="N51" s="166" cm="1">
        <f t="array" ref="N51">IFERROR(_xlfn.IFS($H51="MW",0,$D51=$D$132,('DR_Contracted Energy'!N49/'DR_Contracted Energy'!N$130)*N$132,$D51=$D$133,('DR_Contracted Energy'!N49/'DR_Contracted Energy'!N$131)*N$133),0)</f>
        <v>0</v>
      </c>
      <c r="O51" s="166" cm="1">
        <f t="array" ref="O51">IFERROR(_xlfn.IFS($H51="MW",0,$D51=$D$132,('DR_Contracted Energy'!O49/'DR_Contracted Energy'!O$130)*O$132,$D51=$D$133,('DR_Contracted Energy'!O49/'DR_Contracted Energy'!O$131)*O$133),0)</f>
        <v>0</v>
      </c>
      <c r="P51" s="166" cm="1">
        <f t="array" ref="P51">IFERROR(_xlfn.IFS($H51="MW",0,$D51=$D$132,('DR_Contracted Energy'!P49/'DR_Contracted Energy'!P$130)*P$132,$D51=$D$133,('DR_Contracted Energy'!P49/'DR_Contracted Energy'!P$131)*P$133),0)</f>
        <v>0</v>
      </c>
      <c r="Q51" s="166" cm="1">
        <f t="array" ref="Q51">IFERROR(_xlfn.IFS($H51="MW",0,$D51=$D$132,('DR_Contracted Energy'!Q49/'DR_Contracted Energy'!Q$130)*Q$132,$D51=$D$133,('DR_Contracted Energy'!Q49/'DR_Contracted Energy'!Q$131)*Q$133),0)</f>
        <v>0</v>
      </c>
      <c r="R51" s="166" cm="1">
        <f t="array" ref="R51">IFERROR(_xlfn.IFS($H51="MW",0,$D51=$D$132,('DR_Contracted Energy'!R49/'DR_Contracted Energy'!R$130)*R$132,$D51=$D$133,('DR_Contracted Energy'!R49/'DR_Contracted Energy'!R$131)*R$133),0)</f>
        <v>0</v>
      </c>
      <c r="S51" s="166" cm="1">
        <f t="array" ref="S51">IFERROR(_xlfn.IFS($H51="MW",0,$D51=$D$132,('DR_Contracted Energy'!S49/'DR_Contracted Energy'!S$130)*S$132,$D51=$D$133,('DR_Contracted Energy'!S49/'DR_Contracted Energy'!S$131)*S$133),0)</f>
        <v>0</v>
      </c>
      <c r="T51" s="166" cm="1">
        <f t="array" ref="T51">IFERROR(_xlfn.IFS($H51="MW",0,$D51=$D$132,('DR_Contracted Energy'!T49/'DR_Contracted Energy'!T$130)*T$132,$D51=$D$133,('DR_Contracted Energy'!T49/'DR_Contracted Energy'!T$131)*T$133),0)</f>
        <v>0</v>
      </c>
      <c r="U51" s="166" cm="1">
        <f t="array" ref="U51">IFERROR(_xlfn.IFS($H51="MW",0,$D51=$D$132,('DR_Contracted Energy'!U49/'DR_Contracted Energy'!U$130)*U$132,$D51=$D$133,('DR_Contracted Energy'!U49/'DR_Contracted Energy'!U$131)*U$133),0)</f>
        <v>0</v>
      </c>
      <c r="V51" s="166" cm="1">
        <f t="array" ref="V51">IFERROR(_xlfn.IFS($H51="MW",0,$D51=$D$132,('DR_Contracted Energy'!V49/'DR_Contracted Energy'!V$130)*V$132,$D51=$D$133,('DR_Contracted Energy'!V49/'DR_Contracted Energy'!V$131)*V$133),0)</f>
        <v>0</v>
      </c>
      <c r="W51" s="166" cm="1">
        <f t="array" ref="W51">IFERROR(_xlfn.IFS($H51="MW",0,$D51=$D$132,('DR_Contracted Energy'!W49/'DR_Contracted Energy'!W$130)*W$132,$D51=$D$133,('DR_Contracted Energy'!W49/'DR_Contracted Energy'!W$131)*W$133),0)</f>
        <v>0</v>
      </c>
      <c r="X51" s="166" cm="1">
        <f t="array" ref="X51">IFERROR(_xlfn.IFS($H51="MW",0,$D51=$D$132,('DR_Contracted Energy'!X49/'DR_Contracted Energy'!X$130)*X$132,$D51=$D$133,('DR_Contracted Energy'!X49/'DR_Contracted Energy'!X$131)*X$133),0)</f>
        <v>0</v>
      </c>
      <c r="Y51" s="166" cm="1">
        <f t="array" ref="Y51">IFERROR(_xlfn.IFS($H51="MW",0,$D51=$D$132,('DR_Contracted Energy'!Y49/'DR_Contracted Energy'!Y$130)*Y$132,$D51=$D$133,('DR_Contracted Energy'!Y49/'DR_Contracted Energy'!Y$131)*Y$133),0)</f>
        <v>0</v>
      </c>
      <c r="Z51" s="166" cm="1">
        <f t="array" ref="Z51">IFERROR(_xlfn.IFS($H51="MW",0,$D51=$D$132,('DR_Contracted Energy'!Z49/'DR_Contracted Energy'!Z$130)*Z$132,$D51=$D$133,('DR_Contracted Energy'!Z49/'DR_Contracted Energy'!Z$131)*Z$133),0)</f>
        <v>0</v>
      </c>
      <c r="AA51" s="166" cm="1">
        <f t="array" ref="AA51">IFERROR(_xlfn.IFS($H51="MW",0,$D51=$D$132,('DR_Contracted Energy'!AA49/'DR_Contracted Energy'!AA$130)*AA$132,$D51=$D$133,('DR_Contracted Energy'!AA49/'DR_Contracted Energy'!AA$131)*AA$133),0)</f>
        <v>0</v>
      </c>
      <c r="AB51" s="166" cm="1">
        <f t="array" ref="AB51">IFERROR(_xlfn.IFS($H51="MW",0,$D51=$D$132,('DR_Contracted Energy'!AB49/'DR_Contracted Energy'!AB$130)*AB$132,$D51=$D$133,('DR_Contracted Energy'!AB49/'DR_Contracted Energy'!AB$131)*AB$133),0)</f>
        <v>0</v>
      </c>
      <c r="AC51" s="166" cm="1">
        <f t="array" ref="AC51">IFERROR(_xlfn.IFS($H51="MW",0,$D51=$D$132,('DR_Contracted Energy'!AC49/'DR_Contracted Energy'!AC$130)*AC$132,$D51=$D$133,('DR_Contracted Energy'!AC49/'DR_Contracted Energy'!AC$131)*AC$133),0)</f>
        <v>0</v>
      </c>
      <c r="AD51" s="166"/>
      <c r="AE51" s="16" t="str">
        <f t="shared" si="1"/>
        <v>FALSE</v>
      </c>
    </row>
    <row r="52" spans="3:31" ht="28.8" x14ac:dyDescent="0.3">
      <c r="C52" s="7">
        <f>'C. Details of Existing PSAs'!C47</f>
        <v>21</v>
      </c>
      <c r="D52" s="146" t="str">
        <f>'C. Details of Existing PSAs'!D47</f>
        <v>Distribution Utility 1 (DU1)</v>
      </c>
      <c r="E52" s="146">
        <f>'C. Details of Existing PSAs'!E47</f>
        <v>0</v>
      </c>
      <c r="F52" s="108">
        <f>'C. Details of Existing PSAs'!F47</f>
        <v>0</v>
      </c>
      <c r="G52">
        <f>'C. Details of Existing PSAs'!G47</f>
        <v>0</v>
      </c>
      <c r="H52" s="16" t="str">
        <f>'C. Details of Existing PSAs'!O47</f>
        <v>MW</v>
      </c>
      <c r="I52" s="166" cm="1">
        <f t="array" ref="I52">IFERROR(_xlfn.IFS($H52="MW",0,$D52=$D$132,('DR_Contracted Energy'!I50/'DR_Contracted Energy'!I$130)*I$132,$D52=$D$133,('DR_Contracted Energy'!I50/'DR_Contracted Energy'!I$131)*I$133),0)</f>
        <v>0</v>
      </c>
      <c r="J52" s="166" cm="1">
        <f t="array" ref="J52">IFERROR(_xlfn.IFS($H52="MW",0,$D52=$D$132,('DR_Contracted Energy'!J50/'DR_Contracted Energy'!J$130)*J$132,$D52=$D$133,('DR_Contracted Energy'!J50/'DR_Contracted Energy'!J$131)*J$133),0)</f>
        <v>0</v>
      </c>
      <c r="K52" s="166" cm="1">
        <f t="array" ref="K52">IFERROR(_xlfn.IFS($H52="MW",0,$D52=$D$132,('DR_Contracted Energy'!K50/'DR_Contracted Energy'!K$130)*K$132,$D52=$D$133,('DR_Contracted Energy'!K50/'DR_Contracted Energy'!K$131)*K$133),0)</f>
        <v>0</v>
      </c>
      <c r="L52" s="166" cm="1">
        <f t="array" ref="L52">IFERROR(_xlfn.IFS($H52="MW",0,$D52=$D$132,('DR_Contracted Energy'!L50/'DR_Contracted Energy'!L$130)*L$132,$D52=$D$133,('DR_Contracted Energy'!L50/'DR_Contracted Energy'!L$131)*L$133),0)</f>
        <v>0</v>
      </c>
      <c r="M52" s="166" cm="1">
        <f t="array" ref="M52">IFERROR(_xlfn.IFS($H52="MW",0,$D52=$D$132,('DR_Contracted Energy'!M50/'DR_Contracted Energy'!M$130)*M$132,$D52=$D$133,('DR_Contracted Energy'!M50/'DR_Contracted Energy'!M$131)*M$133),0)</f>
        <v>0</v>
      </c>
      <c r="N52" s="166" cm="1">
        <f t="array" ref="N52">IFERROR(_xlfn.IFS($H52="MW",0,$D52=$D$132,('DR_Contracted Energy'!N50/'DR_Contracted Energy'!N$130)*N$132,$D52=$D$133,('DR_Contracted Energy'!N50/'DR_Contracted Energy'!N$131)*N$133),0)</f>
        <v>0</v>
      </c>
      <c r="O52" s="166" cm="1">
        <f t="array" ref="O52">IFERROR(_xlfn.IFS($H52="MW",0,$D52=$D$132,('DR_Contracted Energy'!O50/'DR_Contracted Energy'!O$130)*O$132,$D52=$D$133,('DR_Contracted Energy'!O50/'DR_Contracted Energy'!O$131)*O$133),0)</f>
        <v>0</v>
      </c>
      <c r="P52" s="166" cm="1">
        <f t="array" ref="P52">IFERROR(_xlfn.IFS($H52="MW",0,$D52=$D$132,('DR_Contracted Energy'!P50/'DR_Contracted Energy'!P$130)*P$132,$D52=$D$133,('DR_Contracted Energy'!P50/'DR_Contracted Energy'!P$131)*P$133),0)</f>
        <v>0</v>
      </c>
      <c r="Q52" s="166" cm="1">
        <f t="array" ref="Q52">IFERROR(_xlfn.IFS($H52="MW",0,$D52=$D$132,('DR_Contracted Energy'!Q50/'DR_Contracted Energy'!Q$130)*Q$132,$D52=$D$133,('DR_Contracted Energy'!Q50/'DR_Contracted Energy'!Q$131)*Q$133),0)</f>
        <v>0</v>
      </c>
      <c r="R52" s="166" cm="1">
        <f t="array" ref="R52">IFERROR(_xlfn.IFS($H52="MW",0,$D52=$D$132,('DR_Contracted Energy'!R50/'DR_Contracted Energy'!R$130)*R$132,$D52=$D$133,('DR_Contracted Energy'!R50/'DR_Contracted Energy'!R$131)*R$133),0)</f>
        <v>0</v>
      </c>
      <c r="S52" s="166" cm="1">
        <f t="array" ref="S52">IFERROR(_xlfn.IFS($H52="MW",0,$D52=$D$132,('DR_Contracted Energy'!S50/'DR_Contracted Energy'!S$130)*S$132,$D52=$D$133,('DR_Contracted Energy'!S50/'DR_Contracted Energy'!S$131)*S$133),0)</f>
        <v>0</v>
      </c>
      <c r="T52" s="166" cm="1">
        <f t="array" ref="T52">IFERROR(_xlfn.IFS($H52="MW",0,$D52=$D$132,('DR_Contracted Energy'!T50/'DR_Contracted Energy'!T$130)*T$132,$D52=$D$133,('DR_Contracted Energy'!T50/'DR_Contracted Energy'!T$131)*T$133),0)</f>
        <v>0</v>
      </c>
      <c r="U52" s="166" cm="1">
        <f t="array" ref="U52">IFERROR(_xlfn.IFS($H52="MW",0,$D52=$D$132,('DR_Contracted Energy'!U50/'DR_Contracted Energy'!U$130)*U$132,$D52=$D$133,('DR_Contracted Energy'!U50/'DR_Contracted Energy'!U$131)*U$133),0)</f>
        <v>0</v>
      </c>
      <c r="V52" s="166" cm="1">
        <f t="array" ref="V52">IFERROR(_xlfn.IFS($H52="MW",0,$D52=$D$132,('DR_Contracted Energy'!V50/'DR_Contracted Energy'!V$130)*V$132,$D52=$D$133,('DR_Contracted Energy'!V50/'DR_Contracted Energy'!V$131)*V$133),0)</f>
        <v>0</v>
      </c>
      <c r="W52" s="166" cm="1">
        <f t="array" ref="W52">IFERROR(_xlfn.IFS($H52="MW",0,$D52=$D$132,('DR_Contracted Energy'!W50/'DR_Contracted Energy'!W$130)*W$132,$D52=$D$133,('DR_Contracted Energy'!W50/'DR_Contracted Energy'!W$131)*W$133),0)</f>
        <v>0</v>
      </c>
      <c r="X52" s="166" cm="1">
        <f t="array" ref="X52">IFERROR(_xlfn.IFS($H52="MW",0,$D52=$D$132,('DR_Contracted Energy'!X50/'DR_Contracted Energy'!X$130)*X$132,$D52=$D$133,('DR_Contracted Energy'!X50/'DR_Contracted Energy'!X$131)*X$133),0)</f>
        <v>0</v>
      </c>
      <c r="Y52" s="166" cm="1">
        <f t="array" ref="Y52">IFERROR(_xlfn.IFS($H52="MW",0,$D52=$D$132,('DR_Contracted Energy'!Y50/'DR_Contracted Energy'!Y$130)*Y$132,$D52=$D$133,('DR_Contracted Energy'!Y50/'DR_Contracted Energy'!Y$131)*Y$133),0)</f>
        <v>0</v>
      </c>
      <c r="Z52" s="166" cm="1">
        <f t="array" ref="Z52">IFERROR(_xlfn.IFS($H52="MW",0,$D52=$D$132,('DR_Contracted Energy'!Z50/'DR_Contracted Energy'!Z$130)*Z$132,$D52=$D$133,('DR_Contracted Energy'!Z50/'DR_Contracted Energy'!Z$131)*Z$133),0)</f>
        <v>0</v>
      </c>
      <c r="AA52" s="166" cm="1">
        <f t="array" ref="AA52">IFERROR(_xlfn.IFS($H52="MW",0,$D52=$D$132,('DR_Contracted Energy'!AA50/'DR_Contracted Energy'!AA$130)*AA$132,$D52=$D$133,('DR_Contracted Energy'!AA50/'DR_Contracted Energy'!AA$131)*AA$133),0)</f>
        <v>0</v>
      </c>
      <c r="AB52" s="166" cm="1">
        <f t="array" ref="AB52">IFERROR(_xlfn.IFS($H52="MW",0,$D52=$D$132,('DR_Contracted Energy'!AB50/'DR_Contracted Energy'!AB$130)*AB$132,$D52=$D$133,('DR_Contracted Energy'!AB50/'DR_Contracted Energy'!AB$131)*AB$133),0)</f>
        <v>0</v>
      </c>
      <c r="AC52" s="166" cm="1">
        <f t="array" ref="AC52">IFERROR(_xlfn.IFS($H52="MW",0,$D52=$D$132,('DR_Contracted Energy'!AC50/'DR_Contracted Energy'!AC$130)*AC$132,$D52=$D$133,('DR_Contracted Energy'!AC50/'DR_Contracted Energy'!AC$131)*AC$133),0)</f>
        <v>0</v>
      </c>
      <c r="AD52" s="166"/>
      <c r="AE52" s="16" t="str">
        <f t="shared" si="1"/>
        <v>FALSE</v>
      </c>
    </row>
    <row r="53" spans="3:31" ht="28.8" x14ac:dyDescent="0.3">
      <c r="C53" s="7">
        <f t="shared" ref="C53:G53" si="21">C52</f>
        <v>21</v>
      </c>
      <c r="D53" s="146" t="str">
        <f t="shared" si="21"/>
        <v>Distribution Utility 1 (DU1)</v>
      </c>
      <c r="E53" s="146">
        <f t="shared" si="21"/>
        <v>0</v>
      </c>
      <c r="F53" s="108">
        <f t="shared" si="21"/>
        <v>0</v>
      </c>
      <c r="G53">
        <f t="shared" si="21"/>
        <v>0</v>
      </c>
      <c r="H53" s="16" t="str">
        <f>'C. Details of Existing PSAs'!O48</f>
        <v>MWh</v>
      </c>
      <c r="I53" s="166" cm="1">
        <f t="array" ref="I53">IFERROR(_xlfn.IFS($H53="MW",0,$D53=$D$132,('DR_Contracted Energy'!I51/'DR_Contracted Energy'!I$130)*I$132,$D53=$D$133,('DR_Contracted Energy'!I51/'DR_Contracted Energy'!I$131)*I$133),0)</f>
        <v>0</v>
      </c>
      <c r="J53" s="166" cm="1">
        <f t="array" ref="J53">IFERROR(_xlfn.IFS($H53="MW",0,$D53=$D$132,('DR_Contracted Energy'!J51/'DR_Contracted Energy'!J$130)*J$132,$D53=$D$133,('DR_Contracted Energy'!J51/'DR_Contracted Energy'!J$131)*J$133),0)</f>
        <v>0</v>
      </c>
      <c r="K53" s="166" cm="1">
        <f t="array" ref="K53">IFERROR(_xlfn.IFS($H53="MW",0,$D53=$D$132,('DR_Contracted Energy'!K51/'DR_Contracted Energy'!K$130)*K$132,$D53=$D$133,('DR_Contracted Energy'!K51/'DR_Contracted Energy'!K$131)*K$133),0)</f>
        <v>0</v>
      </c>
      <c r="L53" s="166" cm="1">
        <f t="array" ref="L53">IFERROR(_xlfn.IFS($H53="MW",0,$D53=$D$132,('DR_Contracted Energy'!L51/'DR_Contracted Energy'!L$130)*L$132,$D53=$D$133,('DR_Contracted Energy'!L51/'DR_Contracted Energy'!L$131)*L$133),0)</f>
        <v>0</v>
      </c>
      <c r="M53" s="166" cm="1">
        <f t="array" ref="M53">IFERROR(_xlfn.IFS($H53="MW",0,$D53=$D$132,('DR_Contracted Energy'!M51/'DR_Contracted Energy'!M$130)*M$132,$D53=$D$133,('DR_Contracted Energy'!M51/'DR_Contracted Energy'!M$131)*M$133),0)</f>
        <v>0</v>
      </c>
      <c r="N53" s="166" cm="1">
        <f t="array" ref="N53">IFERROR(_xlfn.IFS($H53="MW",0,$D53=$D$132,('DR_Contracted Energy'!N51/'DR_Contracted Energy'!N$130)*N$132,$D53=$D$133,('DR_Contracted Energy'!N51/'DR_Contracted Energy'!N$131)*N$133),0)</f>
        <v>0</v>
      </c>
      <c r="O53" s="166" cm="1">
        <f t="array" ref="O53">IFERROR(_xlfn.IFS($H53="MW",0,$D53=$D$132,('DR_Contracted Energy'!O51/'DR_Contracted Energy'!O$130)*O$132,$D53=$D$133,('DR_Contracted Energy'!O51/'DR_Contracted Energy'!O$131)*O$133),0)</f>
        <v>0</v>
      </c>
      <c r="P53" s="166" cm="1">
        <f t="array" ref="P53">IFERROR(_xlfn.IFS($H53="MW",0,$D53=$D$132,('DR_Contracted Energy'!P51/'DR_Contracted Energy'!P$130)*P$132,$D53=$D$133,('DR_Contracted Energy'!P51/'DR_Contracted Energy'!P$131)*P$133),0)</f>
        <v>0</v>
      </c>
      <c r="Q53" s="166" cm="1">
        <f t="array" ref="Q53">IFERROR(_xlfn.IFS($H53="MW",0,$D53=$D$132,('DR_Contracted Energy'!Q51/'DR_Contracted Energy'!Q$130)*Q$132,$D53=$D$133,('DR_Contracted Energy'!Q51/'DR_Contracted Energy'!Q$131)*Q$133),0)</f>
        <v>0</v>
      </c>
      <c r="R53" s="166" cm="1">
        <f t="array" ref="R53">IFERROR(_xlfn.IFS($H53="MW",0,$D53=$D$132,('DR_Contracted Energy'!R51/'DR_Contracted Energy'!R$130)*R$132,$D53=$D$133,('DR_Contracted Energy'!R51/'DR_Contracted Energy'!R$131)*R$133),0)</f>
        <v>0</v>
      </c>
      <c r="S53" s="166" cm="1">
        <f t="array" ref="S53">IFERROR(_xlfn.IFS($H53="MW",0,$D53=$D$132,('DR_Contracted Energy'!S51/'DR_Contracted Energy'!S$130)*S$132,$D53=$D$133,('DR_Contracted Energy'!S51/'DR_Contracted Energy'!S$131)*S$133),0)</f>
        <v>0</v>
      </c>
      <c r="T53" s="166" cm="1">
        <f t="array" ref="T53">IFERROR(_xlfn.IFS($H53="MW",0,$D53=$D$132,('DR_Contracted Energy'!T51/'DR_Contracted Energy'!T$130)*T$132,$D53=$D$133,('DR_Contracted Energy'!T51/'DR_Contracted Energy'!T$131)*T$133),0)</f>
        <v>0</v>
      </c>
      <c r="U53" s="166" cm="1">
        <f t="array" ref="U53">IFERROR(_xlfn.IFS($H53="MW",0,$D53=$D$132,('DR_Contracted Energy'!U51/'DR_Contracted Energy'!U$130)*U$132,$D53=$D$133,('DR_Contracted Energy'!U51/'DR_Contracted Energy'!U$131)*U$133),0)</f>
        <v>0</v>
      </c>
      <c r="V53" s="166" cm="1">
        <f t="array" ref="V53">IFERROR(_xlfn.IFS($H53="MW",0,$D53=$D$132,('DR_Contracted Energy'!V51/'DR_Contracted Energy'!V$130)*V$132,$D53=$D$133,('DR_Contracted Energy'!V51/'DR_Contracted Energy'!V$131)*V$133),0)</f>
        <v>0</v>
      </c>
      <c r="W53" s="166" cm="1">
        <f t="array" ref="W53">IFERROR(_xlfn.IFS($H53="MW",0,$D53=$D$132,('DR_Contracted Energy'!W51/'DR_Contracted Energy'!W$130)*W$132,$D53=$D$133,('DR_Contracted Energy'!W51/'DR_Contracted Energy'!W$131)*W$133),0)</f>
        <v>0</v>
      </c>
      <c r="X53" s="166" cm="1">
        <f t="array" ref="X53">IFERROR(_xlfn.IFS($H53="MW",0,$D53=$D$132,('DR_Contracted Energy'!X51/'DR_Contracted Energy'!X$130)*X$132,$D53=$D$133,('DR_Contracted Energy'!X51/'DR_Contracted Energy'!X$131)*X$133),0)</f>
        <v>0</v>
      </c>
      <c r="Y53" s="166" cm="1">
        <f t="array" ref="Y53">IFERROR(_xlfn.IFS($H53="MW",0,$D53=$D$132,('DR_Contracted Energy'!Y51/'DR_Contracted Energy'!Y$130)*Y$132,$D53=$D$133,('DR_Contracted Energy'!Y51/'DR_Contracted Energy'!Y$131)*Y$133),0)</f>
        <v>0</v>
      </c>
      <c r="Z53" s="166" cm="1">
        <f t="array" ref="Z53">IFERROR(_xlfn.IFS($H53="MW",0,$D53=$D$132,('DR_Contracted Energy'!Z51/'DR_Contracted Energy'!Z$130)*Z$132,$D53=$D$133,('DR_Contracted Energy'!Z51/'DR_Contracted Energy'!Z$131)*Z$133),0)</f>
        <v>0</v>
      </c>
      <c r="AA53" s="166" cm="1">
        <f t="array" ref="AA53">IFERROR(_xlfn.IFS($H53="MW",0,$D53=$D$132,('DR_Contracted Energy'!AA51/'DR_Contracted Energy'!AA$130)*AA$132,$D53=$D$133,('DR_Contracted Energy'!AA51/'DR_Contracted Energy'!AA$131)*AA$133),0)</f>
        <v>0</v>
      </c>
      <c r="AB53" s="166" cm="1">
        <f t="array" ref="AB53">IFERROR(_xlfn.IFS($H53="MW",0,$D53=$D$132,('DR_Contracted Energy'!AB51/'DR_Contracted Energy'!AB$130)*AB$132,$D53=$D$133,('DR_Contracted Energy'!AB51/'DR_Contracted Energy'!AB$131)*AB$133),0)</f>
        <v>0</v>
      </c>
      <c r="AC53" s="166" cm="1">
        <f t="array" ref="AC53">IFERROR(_xlfn.IFS($H53="MW",0,$D53=$D$132,('DR_Contracted Energy'!AC51/'DR_Contracted Energy'!AC$130)*AC$132,$D53=$D$133,('DR_Contracted Energy'!AC51/'DR_Contracted Energy'!AC$131)*AC$133),0)</f>
        <v>0</v>
      </c>
      <c r="AD53" s="166"/>
      <c r="AE53" s="16" t="str">
        <f t="shared" si="1"/>
        <v>FALSE</v>
      </c>
    </row>
    <row r="54" spans="3:31" ht="28.8" x14ac:dyDescent="0.3">
      <c r="C54" s="7">
        <f>'C. Details of Existing PSAs'!C49</f>
        <v>22</v>
      </c>
      <c r="D54" s="146" t="str">
        <f>'C. Details of Existing PSAs'!D49</f>
        <v>Distribution Utility 1 (DU1)</v>
      </c>
      <c r="E54" s="146">
        <f>'C. Details of Existing PSAs'!E49</f>
        <v>0</v>
      </c>
      <c r="F54" s="108">
        <f>'C. Details of Existing PSAs'!F49</f>
        <v>0</v>
      </c>
      <c r="G54">
        <f>'C. Details of Existing PSAs'!G49</f>
        <v>0</v>
      </c>
      <c r="H54" s="16" t="str">
        <f>'C. Details of Existing PSAs'!O49</f>
        <v>MW</v>
      </c>
      <c r="I54" s="166" cm="1">
        <f t="array" ref="I54">IFERROR(_xlfn.IFS($H54="MW",0,$D54=$D$132,('DR_Contracted Energy'!I52/'DR_Contracted Energy'!I$130)*I$132,$D54=$D$133,('DR_Contracted Energy'!I52/'DR_Contracted Energy'!I$131)*I$133),0)</f>
        <v>0</v>
      </c>
      <c r="J54" s="166" cm="1">
        <f t="array" ref="J54">IFERROR(_xlfn.IFS($H54="MW",0,$D54=$D$132,('DR_Contracted Energy'!J52/'DR_Contracted Energy'!J$130)*J$132,$D54=$D$133,('DR_Contracted Energy'!J52/'DR_Contracted Energy'!J$131)*J$133),0)</f>
        <v>0</v>
      </c>
      <c r="K54" s="166" cm="1">
        <f t="array" ref="K54">IFERROR(_xlfn.IFS($H54="MW",0,$D54=$D$132,('DR_Contracted Energy'!K52/'DR_Contracted Energy'!K$130)*K$132,$D54=$D$133,('DR_Contracted Energy'!K52/'DR_Contracted Energy'!K$131)*K$133),0)</f>
        <v>0</v>
      </c>
      <c r="L54" s="166" cm="1">
        <f t="array" ref="L54">IFERROR(_xlfn.IFS($H54="MW",0,$D54=$D$132,('DR_Contracted Energy'!L52/'DR_Contracted Energy'!L$130)*L$132,$D54=$D$133,('DR_Contracted Energy'!L52/'DR_Contracted Energy'!L$131)*L$133),0)</f>
        <v>0</v>
      </c>
      <c r="M54" s="166" cm="1">
        <f t="array" ref="M54">IFERROR(_xlfn.IFS($H54="MW",0,$D54=$D$132,('DR_Contracted Energy'!M52/'DR_Contracted Energy'!M$130)*M$132,$D54=$D$133,('DR_Contracted Energy'!M52/'DR_Contracted Energy'!M$131)*M$133),0)</f>
        <v>0</v>
      </c>
      <c r="N54" s="166" cm="1">
        <f t="array" ref="N54">IFERROR(_xlfn.IFS($H54="MW",0,$D54=$D$132,('DR_Contracted Energy'!N52/'DR_Contracted Energy'!N$130)*N$132,$D54=$D$133,('DR_Contracted Energy'!N52/'DR_Contracted Energy'!N$131)*N$133),0)</f>
        <v>0</v>
      </c>
      <c r="O54" s="166" cm="1">
        <f t="array" ref="O54">IFERROR(_xlfn.IFS($H54="MW",0,$D54=$D$132,('DR_Contracted Energy'!O52/'DR_Contracted Energy'!O$130)*O$132,$D54=$D$133,('DR_Contracted Energy'!O52/'DR_Contracted Energy'!O$131)*O$133),0)</f>
        <v>0</v>
      </c>
      <c r="P54" s="166" cm="1">
        <f t="array" ref="P54">IFERROR(_xlfn.IFS($H54="MW",0,$D54=$D$132,('DR_Contracted Energy'!P52/'DR_Contracted Energy'!P$130)*P$132,$D54=$D$133,('DR_Contracted Energy'!P52/'DR_Contracted Energy'!P$131)*P$133),0)</f>
        <v>0</v>
      </c>
      <c r="Q54" s="166" cm="1">
        <f t="array" ref="Q54">IFERROR(_xlfn.IFS($H54="MW",0,$D54=$D$132,('DR_Contracted Energy'!Q52/'DR_Contracted Energy'!Q$130)*Q$132,$D54=$D$133,('DR_Contracted Energy'!Q52/'DR_Contracted Energy'!Q$131)*Q$133),0)</f>
        <v>0</v>
      </c>
      <c r="R54" s="166" cm="1">
        <f t="array" ref="R54">IFERROR(_xlfn.IFS($H54="MW",0,$D54=$D$132,('DR_Contracted Energy'!R52/'DR_Contracted Energy'!R$130)*R$132,$D54=$D$133,('DR_Contracted Energy'!R52/'DR_Contracted Energy'!R$131)*R$133),0)</f>
        <v>0</v>
      </c>
      <c r="S54" s="166" cm="1">
        <f t="array" ref="S54">IFERROR(_xlfn.IFS($H54="MW",0,$D54=$D$132,('DR_Contracted Energy'!S52/'DR_Contracted Energy'!S$130)*S$132,$D54=$D$133,('DR_Contracted Energy'!S52/'DR_Contracted Energy'!S$131)*S$133),0)</f>
        <v>0</v>
      </c>
      <c r="T54" s="166" cm="1">
        <f t="array" ref="T54">IFERROR(_xlfn.IFS($H54="MW",0,$D54=$D$132,('DR_Contracted Energy'!T52/'DR_Contracted Energy'!T$130)*T$132,$D54=$D$133,('DR_Contracted Energy'!T52/'DR_Contracted Energy'!T$131)*T$133),0)</f>
        <v>0</v>
      </c>
      <c r="U54" s="166" cm="1">
        <f t="array" ref="U54">IFERROR(_xlfn.IFS($H54="MW",0,$D54=$D$132,('DR_Contracted Energy'!U52/'DR_Contracted Energy'!U$130)*U$132,$D54=$D$133,('DR_Contracted Energy'!U52/'DR_Contracted Energy'!U$131)*U$133),0)</f>
        <v>0</v>
      </c>
      <c r="V54" s="166" cm="1">
        <f t="array" ref="V54">IFERROR(_xlfn.IFS($H54="MW",0,$D54=$D$132,('DR_Contracted Energy'!V52/'DR_Contracted Energy'!V$130)*V$132,$D54=$D$133,('DR_Contracted Energy'!V52/'DR_Contracted Energy'!V$131)*V$133),0)</f>
        <v>0</v>
      </c>
      <c r="W54" s="166" cm="1">
        <f t="array" ref="W54">IFERROR(_xlfn.IFS($H54="MW",0,$D54=$D$132,('DR_Contracted Energy'!W52/'DR_Contracted Energy'!W$130)*W$132,$D54=$D$133,('DR_Contracted Energy'!W52/'DR_Contracted Energy'!W$131)*W$133),0)</f>
        <v>0</v>
      </c>
      <c r="X54" s="166" cm="1">
        <f t="array" ref="X54">IFERROR(_xlfn.IFS($H54="MW",0,$D54=$D$132,('DR_Contracted Energy'!X52/'DR_Contracted Energy'!X$130)*X$132,$D54=$D$133,('DR_Contracted Energy'!X52/'DR_Contracted Energy'!X$131)*X$133),0)</f>
        <v>0</v>
      </c>
      <c r="Y54" s="166" cm="1">
        <f t="array" ref="Y54">IFERROR(_xlfn.IFS($H54="MW",0,$D54=$D$132,('DR_Contracted Energy'!Y52/'DR_Contracted Energy'!Y$130)*Y$132,$D54=$D$133,('DR_Contracted Energy'!Y52/'DR_Contracted Energy'!Y$131)*Y$133),0)</f>
        <v>0</v>
      </c>
      <c r="Z54" s="166" cm="1">
        <f t="array" ref="Z54">IFERROR(_xlfn.IFS($H54="MW",0,$D54=$D$132,('DR_Contracted Energy'!Z52/'DR_Contracted Energy'!Z$130)*Z$132,$D54=$D$133,('DR_Contracted Energy'!Z52/'DR_Contracted Energy'!Z$131)*Z$133),0)</f>
        <v>0</v>
      </c>
      <c r="AA54" s="166" cm="1">
        <f t="array" ref="AA54">IFERROR(_xlfn.IFS($H54="MW",0,$D54=$D$132,('DR_Contracted Energy'!AA52/'DR_Contracted Energy'!AA$130)*AA$132,$D54=$D$133,('DR_Contracted Energy'!AA52/'DR_Contracted Energy'!AA$131)*AA$133),0)</f>
        <v>0</v>
      </c>
      <c r="AB54" s="166" cm="1">
        <f t="array" ref="AB54">IFERROR(_xlfn.IFS($H54="MW",0,$D54=$D$132,('DR_Contracted Energy'!AB52/'DR_Contracted Energy'!AB$130)*AB$132,$D54=$D$133,('DR_Contracted Energy'!AB52/'DR_Contracted Energy'!AB$131)*AB$133),0)</f>
        <v>0</v>
      </c>
      <c r="AC54" s="166" cm="1">
        <f t="array" ref="AC54">IFERROR(_xlfn.IFS($H54="MW",0,$D54=$D$132,('DR_Contracted Energy'!AC52/'DR_Contracted Energy'!AC$130)*AC$132,$D54=$D$133,('DR_Contracted Energy'!AC52/'DR_Contracted Energy'!AC$131)*AC$133),0)</f>
        <v>0</v>
      </c>
      <c r="AD54" s="166"/>
      <c r="AE54" s="16" t="str">
        <f t="shared" si="1"/>
        <v>FALSE</v>
      </c>
    </row>
    <row r="55" spans="3:31" ht="28.8" x14ac:dyDescent="0.3">
      <c r="C55" s="7">
        <f t="shared" ref="C55:G55" si="22">C54</f>
        <v>22</v>
      </c>
      <c r="D55" s="146" t="str">
        <f t="shared" si="22"/>
        <v>Distribution Utility 1 (DU1)</v>
      </c>
      <c r="E55" s="146">
        <f t="shared" si="22"/>
        <v>0</v>
      </c>
      <c r="F55" s="108">
        <f t="shared" si="22"/>
        <v>0</v>
      </c>
      <c r="G55">
        <f t="shared" si="22"/>
        <v>0</v>
      </c>
      <c r="H55" s="16" t="str">
        <f>'C. Details of Existing PSAs'!O50</f>
        <v>MWh</v>
      </c>
      <c r="I55" s="166" cm="1">
        <f t="array" ref="I55">IFERROR(_xlfn.IFS($H55="MW",0,$D55=$D$132,('DR_Contracted Energy'!I53/'DR_Contracted Energy'!I$130)*I$132,$D55=$D$133,('DR_Contracted Energy'!I53/'DR_Contracted Energy'!I$131)*I$133),0)</f>
        <v>0</v>
      </c>
      <c r="J55" s="166" cm="1">
        <f t="array" ref="J55">IFERROR(_xlfn.IFS($H55="MW",0,$D55=$D$132,('DR_Contracted Energy'!J53/'DR_Contracted Energy'!J$130)*J$132,$D55=$D$133,('DR_Contracted Energy'!J53/'DR_Contracted Energy'!J$131)*J$133),0)</f>
        <v>0</v>
      </c>
      <c r="K55" s="166" cm="1">
        <f t="array" ref="K55">IFERROR(_xlfn.IFS($H55="MW",0,$D55=$D$132,('DR_Contracted Energy'!K53/'DR_Contracted Energy'!K$130)*K$132,$D55=$D$133,('DR_Contracted Energy'!K53/'DR_Contracted Energy'!K$131)*K$133),0)</f>
        <v>0</v>
      </c>
      <c r="L55" s="166" cm="1">
        <f t="array" ref="L55">IFERROR(_xlfn.IFS($H55="MW",0,$D55=$D$132,('DR_Contracted Energy'!L53/'DR_Contracted Energy'!L$130)*L$132,$D55=$D$133,('DR_Contracted Energy'!L53/'DR_Contracted Energy'!L$131)*L$133),0)</f>
        <v>0</v>
      </c>
      <c r="M55" s="166" cm="1">
        <f t="array" ref="M55">IFERROR(_xlfn.IFS($H55="MW",0,$D55=$D$132,('DR_Contracted Energy'!M53/'DR_Contracted Energy'!M$130)*M$132,$D55=$D$133,('DR_Contracted Energy'!M53/'DR_Contracted Energy'!M$131)*M$133),0)</f>
        <v>0</v>
      </c>
      <c r="N55" s="166" cm="1">
        <f t="array" ref="N55">IFERROR(_xlfn.IFS($H55="MW",0,$D55=$D$132,('DR_Contracted Energy'!N53/'DR_Contracted Energy'!N$130)*N$132,$D55=$D$133,('DR_Contracted Energy'!N53/'DR_Contracted Energy'!N$131)*N$133),0)</f>
        <v>0</v>
      </c>
      <c r="O55" s="166" cm="1">
        <f t="array" ref="O55">IFERROR(_xlfn.IFS($H55="MW",0,$D55=$D$132,('DR_Contracted Energy'!O53/'DR_Contracted Energy'!O$130)*O$132,$D55=$D$133,('DR_Contracted Energy'!O53/'DR_Contracted Energy'!O$131)*O$133),0)</f>
        <v>0</v>
      </c>
      <c r="P55" s="166" cm="1">
        <f t="array" ref="P55">IFERROR(_xlfn.IFS($H55="MW",0,$D55=$D$132,('DR_Contracted Energy'!P53/'DR_Contracted Energy'!P$130)*P$132,$D55=$D$133,('DR_Contracted Energy'!P53/'DR_Contracted Energy'!P$131)*P$133),0)</f>
        <v>0</v>
      </c>
      <c r="Q55" s="166" cm="1">
        <f t="array" ref="Q55">IFERROR(_xlfn.IFS($H55="MW",0,$D55=$D$132,('DR_Contracted Energy'!Q53/'DR_Contracted Energy'!Q$130)*Q$132,$D55=$D$133,('DR_Contracted Energy'!Q53/'DR_Contracted Energy'!Q$131)*Q$133),0)</f>
        <v>0</v>
      </c>
      <c r="R55" s="166" cm="1">
        <f t="array" ref="R55">IFERROR(_xlfn.IFS($H55="MW",0,$D55=$D$132,('DR_Contracted Energy'!R53/'DR_Contracted Energy'!R$130)*R$132,$D55=$D$133,('DR_Contracted Energy'!R53/'DR_Contracted Energy'!R$131)*R$133),0)</f>
        <v>0</v>
      </c>
      <c r="S55" s="166" cm="1">
        <f t="array" ref="S55">IFERROR(_xlfn.IFS($H55="MW",0,$D55=$D$132,('DR_Contracted Energy'!S53/'DR_Contracted Energy'!S$130)*S$132,$D55=$D$133,('DR_Contracted Energy'!S53/'DR_Contracted Energy'!S$131)*S$133),0)</f>
        <v>0</v>
      </c>
      <c r="T55" s="166" cm="1">
        <f t="array" ref="T55">IFERROR(_xlfn.IFS($H55="MW",0,$D55=$D$132,('DR_Contracted Energy'!T53/'DR_Contracted Energy'!T$130)*T$132,$D55=$D$133,('DR_Contracted Energy'!T53/'DR_Contracted Energy'!T$131)*T$133),0)</f>
        <v>0</v>
      </c>
      <c r="U55" s="166" cm="1">
        <f t="array" ref="U55">IFERROR(_xlfn.IFS($H55="MW",0,$D55=$D$132,('DR_Contracted Energy'!U53/'DR_Contracted Energy'!U$130)*U$132,$D55=$D$133,('DR_Contracted Energy'!U53/'DR_Contracted Energy'!U$131)*U$133),0)</f>
        <v>0</v>
      </c>
      <c r="V55" s="166" cm="1">
        <f t="array" ref="V55">IFERROR(_xlfn.IFS($H55="MW",0,$D55=$D$132,('DR_Contracted Energy'!V53/'DR_Contracted Energy'!V$130)*V$132,$D55=$D$133,('DR_Contracted Energy'!V53/'DR_Contracted Energy'!V$131)*V$133),0)</f>
        <v>0</v>
      </c>
      <c r="W55" s="166" cm="1">
        <f t="array" ref="W55">IFERROR(_xlfn.IFS($H55="MW",0,$D55=$D$132,('DR_Contracted Energy'!W53/'DR_Contracted Energy'!W$130)*W$132,$D55=$D$133,('DR_Contracted Energy'!W53/'DR_Contracted Energy'!W$131)*W$133),0)</f>
        <v>0</v>
      </c>
      <c r="X55" s="166" cm="1">
        <f t="array" ref="X55">IFERROR(_xlfn.IFS($H55="MW",0,$D55=$D$132,('DR_Contracted Energy'!X53/'DR_Contracted Energy'!X$130)*X$132,$D55=$D$133,('DR_Contracted Energy'!X53/'DR_Contracted Energy'!X$131)*X$133),0)</f>
        <v>0</v>
      </c>
      <c r="Y55" s="166" cm="1">
        <f t="array" ref="Y55">IFERROR(_xlfn.IFS($H55="MW",0,$D55=$D$132,('DR_Contracted Energy'!Y53/'DR_Contracted Energy'!Y$130)*Y$132,$D55=$D$133,('DR_Contracted Energy'!Y53/'DR_Contracted Energy'!Y$131)*Y$133),0)</f>
        <v>0</v>
      </c>
      <c r="Z55" s="166" cm="1">
        <f t="array" ref="Z55">IFERROR(_xlfn.IFS($H55="MW",0,$D55=$D$132,('DR_Contracted Energy'!Z53/'DR_Contracted Energy'!Z$130)*Z$132,$D55=$D$133,('DR_Contracted Energy'!Z53/'DR_Contracted Energy'!Z$131)*Z$133),0)</f>
        <v>0</v>
      </c>
      <c r="AA55" s="166" cm="1">
        <f t="array" ref="AA55">IFERROR(_xlfn.IFS($H55="MW",0,$D55=$D$132,('DR_Contracted Energy'!AA53/'DR_Contracted Energy'!AA$130)*AA$132,$D55=$D$133,('DR_Contracted Energy'!AA53/'DR_Contracted Energy'!AA$131)*AA$133),0)</f>
        <v>0</v>
      </c>
      <c r="AB55" s="166" cm="1">
        <f t="array" ref="AB55">IFERROR(_xlfn.IFS($H55="MW",0,$D55=$D$132,('DR_Contracted Energy'!AB53/'DR_Contracted Energy'!AB$130)*AB$132,$D55=$D$133,('DR_Contracted Energy'!AB53/'DR_Contracted Energy'!AB$131)*AB$133),0)</f>
        <v>0</v>
      </c>
      <c r="AC55" s="166" cm="1">
        <f t="array" ref="AC55">IFERROR(_xlfn.IFS($H55="MW",0,$D55=$D$132,('DR_Contracted Energy'!AC53/'DR_Contracted Energy'!AC$130)*AC$132,$D55=$D$133,('DR_Contracted Energy'!AC53/'DR_Contracted Energy'!AC$131)*AC$133),0)</f>
        <v>0</v>
      </c>
      <c r="AD55" s="166"/>
      <c r="AE55" s="16" t="str">
        <f t="shared" si="1"/>
        <v>FALSE</v>
      </c>
    </row>
    <row r="56" spans="3:31" ht="28.8" x14ac:dyDescent="0.3">
      <c r="C56" s="7">
        <f>'C. Details of Existing PSAs'!C51</f>
        <v>23</v>
      </c>
      <c r="D56" s="146" t="str">
        <f>'C. Details of Existing PSAs'!D51</f>
        <v>Distribution Utility 1 (DU1)</v>
      </c>
      <c r="E56" s="146">
        <f>'C. Details of Existing PSAs'!E51</f>
        <v>0</v>
      </c>
      <c r="F56" s="108">
        <f>'C. Details of Existing PSAs'!F51</f>
        <v>0</v>
      </c>
      <c r="G56">
        <f>'C. Details of Existing PSAs'!G51</f>
        <v>0</v>
      </c>
      <c r="H56" s="16" t="str">
        <f>'C. Details of Existing PSAs'!O51</f>
        <v>MW</v>
      </c>
      <c r="I56" s="166" cm="1">
        <f t="array" ref="I56">IFERROR(_xlfn.IFS($H56="MW",0,$D56=$D$132,('DR_Contracted Energy'!I54/'DR_Contracted Energy'!I$130)*I$132,$D56=$D$133,('DR_Contracted Energy'!I54/'DR_Contracted Energy'!I$131)*I$133),0)</f>
        <v>0</v>
      </c>
      <c r="J56" s="166" cm="1">
        <f t="array" ref="J56">IFERROR(_xlfn.IFS($H56="MW",0,$D56=$D$132,('DR_Contracted Energy'!J54/'DR_Contracted Energy'!J$130)*J$132,$D56=$D$133,('DR_Contracted Energy'!J54/'DR_Contracted Energy'!J$131)*J$133),0)</f>
        <v>0</v>
      </c>
      <c r="K56" s="166" cm="1">
        <f t="array" ref="K56">IFERROR(_xlfn.IFS($H56="MW",0,$D56=$D$132,('DR_Contracted Energy'!K54/'DR_Contracted Energy'!K$130)*K$132,$D56=$D$133,('DR_Contracted Energy'!K54/'DR_Contracted Energy'!K$131)*K$133),0)</f>
        <v>0</v>
      </c>
      <c r="L56" s="166" cm="1">
        <f t="array" ref="L56">IFERROR(_xlfn.IFS($H56="MW",0,$D56=$D$132,('DR_Contracted Energy'!L54/'DR_Contracted Energy'!L$130)*L$132,$D56=$D$133,('DR_Contracted Energy'!L54/'DR_Contracted Energy'!L$131)*L$133),0)</f>
        <v>0</v>
      </c>
      <c r="M56" s="166" cm="1">
        <f t="array" ref="M56">IFERROR(_xlfn.IFS($H56="MW",0,$D56=$D$132,('DR_Contracted Energy'!M54/'DR_Contracted Energy'!M$130)*M$132,$D56=$D$133,('DR_Contracted Energy'!M54/'DR_Contracted Energy'!M$131)*M$133),0)</f>
        <v>0</v>
      </c>
      <c r="N56" s="166" cm="1">
        <f t="array" ref="N56">IFERROR(_xlfn.IFS($H56="MW",0,$D56=$D$132,('DR_Contracted Energy'!N54/'DR_Contracted Energy'!N$130)*N$132,$D56=$D$133,('DR_Contracted Energy'!N54/'DR_Contracted Energy'!N$131)*N$133),0)</f>
        <v>0</v>
      </c>
      <c r="O56" s="166" cm="1">
        <f t="array" ref="O56">IFERROR(_xlfn.IFS($H56="MW",0,$D56=$D$132,('DR_Contracted Energy'!O54/'DR_Contracted Energy'!O$130)*O$132,$D56=$D$133,('DR_Contracted Energy'!O54/'DR_Contracted Energy'!O$131)*O$133),0)</f>
        <v>0</v>
      </c>
      <c r="P56" s="166" cm="1">
        <f t="array" ref="P56">IFERROR(_xlfn.IFS($H56="MW",0,$D56=$D$132,('DR_Contracted Energy'!P54/'DR_Contracted Energy'!P$130)*P$132,$D56=$D$133,('DR_Contracted Energy'!P54/'DR_Contracted Energy'!P$131)*P$133),0)</f>
        <v>0</v>
      </c>
      <c r="Q56" s="166" cm="1">
        <f t="array" ref="Q56">IFERROR(_xlfn.IFS($H56="MW",0,$D56=$D$132,('DR_Contracted Energy'!Q54/'DR_Contracted Energy'!Q$130)*Q$132,$D56=$D$133,('DR_Contracted Energy'!Q54/'DR_Contracted Energy'!Q$131)*Q$133),0)</f>
        <v>0</v>
      </c>
      <c r="R56" s="166" cm="1">
        <f t="array" ref="R56">IFERROR(_xlfn.IFS($H56="MW",0,$D56=$D$132,('DR_Contracted Energy'!R54/'DR_Contracted Energy'!R$130)*R$132,$D56=$D$133,('DR_Contracted Energy'!R54/'DR_Contracted Energy'!R$131)*R$133),0)</f>
        <v>0</v>
      </c>
      <c r="S56" s="166" cm="1">
        <f t="array" ref="S56">IFERROR(_xlfn.IFS($H56="MW",0,$D56=$D$132,('DR_Contracted Energy'!S54/'DR_Contracted Energy'!S$130)*S$132,$D56=$D$133,('DR_Contracted Energy'!S54/'DR_Contracted Energy'!S$131)*S$133),0)</f>
        <v>0</v>
      </c>
      <c r="T56" s="166" cm="1">
        <f t="array" ref="T56">IFERROR(_xlfn.IFS($H56="MW",0,$D56=$D$132,('DR_Contracted Energy'!T54/'DR_Contracted Energy'!T$130)*T$132,$D56=$D$133,('DR_Contracted Energy'!T54/'DR_Contracted Energy'!T$131)*T$133),0)</f>
        <v>0</v>
      </c>
      <c r="U56" s="166" cm="1">
        <f t="array" ref="U56">IFERROR(_xlfn.IFS($H56="MW",0,$D56=$D$132,('DR_Contracted Energy'!U54/'DR_Contracted Energy'!U$130)*U$132,$D56=$D$133,('DR_Contracted Energy'!U54/'DR_Contracted Energy'!U$131)*U$133),0)</f>
        <v>0</v>
      </c>
      <c r="V56" s="166" cm="1">
        <f t="array" ref="V56">IFERROR(_xlfn.IFS($H56="MW",0,$D56=$D$132,('DR_Contracted Energy'!V54/'DR_Contracted Energy'!V$130)*V$132,$D56=$D$133,('DR_Contracted Energy'!V54/'DR_Contracted Energy'!V$131)*V$133),0)</f>
        <v>0</v>
      </c>
      <c r="W56" s="166" cm="1">
        <f t="array" ref="W56">IFERROR(_xlfn.IFS($H56="MW",0,$D56=$D$132,('DR_Contracted Energy'!W54/'DR_Contracted Energy'!W$130)*W$132,$D56=$D$133,('DR_Contracted Energy'!W54/'DR_Contracted Energy'!W$131)*W$133),0)</f>
        <v>0</v>
      </c>
      <c r="X56" s="166" cm="1">
        <f t="array" ref="X56">IFERROR(_xlfn.IFS($H56="MW",0,$D56=$D$132,('DR_Contracted Energy'!X54/'DR_Contracted Energy'!X$130)*X$132,$D56=$D$133,('DR_Contracted Energy'!X54/'DR_Contracted Energy'!X$131)*X$133),0)</f>
        <v>0</v>
      </c>
      <c r="Y56" s="166" cm="1">
        <f t="array" ref="Y56">IFERROR(_xlfn.IFS($H56="MW",0,$D56=$D$132,('DR_Contracted Energy'!Y54/'DR_Contracted Energy'!Y$130)*Y$132,$D56=$D$133,('DR_Contracted Energy'!Y54/'DR_Contracted Energy'!Y$131)*Y$133),0)</f>
        <v>0</v>
      </c>
      <c r="Z56" s="166" cm="1">
        <f t="array" ref="Z56">IFERROR(_xlfn.IFS($H56="MW",0,$D56=$D$132,('DR_Contracted Energy'!Z54/'DR_Contracted Energy'!Z$130)*Z$132,$D56=$D$133,('DR_Contracted Energy'!Z54/'DR_Contracted Energy'!Z$131)*Z$133),0)</f>
        <v>0</v>
      </c>
      <c r="AA56" s="166" cm="1">
        <f t="array" ref="AA56">IFERROR(_xlfn.IFS($H56="MW",0,$D56=$D$132,('DR_Contracted Energy'!AA54/'DR_Contracted Energy'!AA$130)*AA$132,$D56=$D$133,('DR_Contracted Energy'!AA54/'DR_Contracted Energy'!AA$131)*AA$133),0)</f>
        <v>0</v>
      </c>
      <c r="AB56" s="166" cm="1">
        <f t="array" ref="AB56">IFERROR(_xlfn.IFS($H56="MW",0,$D56=$D$132,('DR_Contracted Energy'!AB54/'DR_Contracted Energy'!AB$130)*AB$132,$D56=$D$133,('DR_Contracted Energy'!AB54/'DR_Contracted Energy'!AB$131)*AB$133),0)</f>
        <v>0</v>
      </c>
      <c r="AC56" s="166" cm="1">
        <f t="array" ref="AC56">IFERROR(_xlfn.IFS($H56="MW",0,$D56=$D$132,('DR_Contracted Energy'!AC54/'DR_Contracted Energy'!AC$130)*AC$132,$D56=$D$133,('DR_Contracted Energy'!AC54/'DR_Contracted Energy'!AC$131)*AC$133),0)</f>
        <v>0</v>
      </c>
      <c r="AD56" s="166"/>
      <c r="AE56" s="16" t="str">
        <f t="shared" si="1"/>
        <v>FALSE</v>
      </c>
    </row>
    <row r="57" spans="3:31" ht="28.8" x14ac:dyDescent="0.3">
      <c r="C57" s="7">
        <f t="shared" ref="C57:G57" si="23">C56</f>
        <v>23</v>
      </c>
      <c r="D57" s="146" t="str">
        <f t="shared" si="23"/>
        <v>Distribution Utility 1 (DU1)</v>
      </c>
      <c r="E57" s="146">
        <f t="shared" si="23"/>
        <v>0</v>
      </c>
      <c r="F57" s="108">
        <f t="shared" si="23"/>
        <v>0</v>
      </c>
      <c r="G57">
        <f t="shared" si="23"/>
        <v>0</v>
      </c>
      <c r="H57" s="16" t="str">
        <f>'C. Details of Existing PSAs'!O52</f>
        <v>MWh</v>
      </c>
      <c r="I57" s="166" cm="1">
        <f t="array" ref="I57">IFERROR(_xlfn.IFS($H57="MW",0,$D57=$D$132,('DR_Contracted Energy'!I55/'DR_Contracted Energy'!I$130)*I$132,$D57=$D$133,('DR_Contracted Energy'!I55/'DR_Contracted Energy'!I$131)*I$133),0)</f>
        <v>0</v>
      </c>
      <c r="J57" s="166" cm="1">
        <f t="array" ref="J57">IFERROR(_xlfn.IFS($H57="MW",0,$D57=$D$132,('DR_Contracted Energy'!J55/'DR_Contracted Energy'!J$130)*J$132,$D57=$D$133,('DR_Contracted Energy'!J55/'DR_Contracted Energy'!J$131)*J$133),0)</f>
        <v>0</v>
      </c>
      <c r="K57" s="166" cm="1">
        <f t="array" ref="K57">IFERROR(_xlfn.IFS($H57="MW",0,$D57=$D$132,('DR_Contracted Energy'!K55/'DR_Contracted Energy'!K$130)*K$132,$D57=$D$133,('DR_Contracted Energy'!K55/'DR_Contracted Energy'!K$131)*K$133),0)</f>
        <v>0</v>
      </c>
      <c r="L57" s="166" cm="1">
        <f t="array" ref="L57">IFERROR(_xlfn.IFS($H57="MW",0,$D57=$D$132,('DR_Contracted Energy'!L55/'DR_Contracted Energy'!L$130)*L$132,$D57=$D$133,('DR_Contracted Energy'!L55/'DR_Contracted Energy'!L$131)*L$133),0)</f>
        <v>0</v>
      </c>
      <c r="M57" s="166" cm="1">
        <f t="array" ref="M57">IFERROR(_xlfn.IFS($H57="MW",0,$D57=$D$132,('DR_Contracted Energy'!M55/'DR_Contracted Energy'!M$130)*M$132,$D57=$D$133,('DR_Contracted Energy'!M55/'DR_Contracted Energy'!M$131)*M$133),0)</f>
        <v>0</v>
      </c>
      <c r="N57" s="166" cm="1">
        <f t="array" ref="N57">IFERROR(_xlfn.IFS($H57="MW",0,$D57=$D$132,('DR_Contracted Energy'!N55/'DR_Contracted Energy'!N$130)*N$132,$D57=$D$133,('DR_Contracted Energy'!N55/'DR_Contracted Energy'!N$131)*N$133),0)</f>
        <v>0</v>
      </c>
      <c r="O57" s="166" cm="1">
        <f t="array" ref="O57">IFERROR(_xlfn.IFS($H57="MW",0,$D57=$D$132,('DR_Contracted Energy'!O55/'DR_Contracted Energy'!O$130)*O$132,$D57=$D$133,('DR_Contracted Energy'!O55/'DR_Contracted Energy'!O$131)*O$133),0)</f>
        <v>0</v>
      </c>
      <c r="P57" s="166" cm="1">
        <f t="array" ref="P57">IFERROR(_xlfn.IFS($H57="MW",0,$D57=$D$132,('DR_Contracted Energy'!P55/'DR_Contracted Energy'!P$130)*P$132,$D57=$D$133,('DR_Contracted Energy'!P55/'DR_Contracted Energy'!P$131)*P$133),0)</f>
        <v>0</v>
      </c>
      <c r="Q57" s="166" cm="1">
        <f t="array" ref="Q57">IFERROR(_xlfn.IFS($H57="MW",0,$D57=$D$132,('DR_Contracted Energy'!Q55/'DR_Contracted Energy'!Q$130)*Q$132,$D57=$D$133,('DR_Contracted Energy'!Q55/'DR_Contracted Energy'!Q$131)*Q$133),0)</f>
        <v>0</v>
      </c>
      <c r="R57" s="166" cm="1">
        <f t="array" ref="R57">IFERROR(_xlfn.IFS($H57="MW",0,$D57=$D$132,('DR_Contracted Energy'!R55/'DR_Contracted Energy'!R$130)*R$132,$D57=$D$133,('DR_Contracted Energy'!R55/'DR_Contracted Energy'!R$131)*R$133),0)</f>
        <v>0</v>
      </c>
      <c r="S57" s="166" cm="1">
        <f t="array" ref="S57">IFERROR(_xlfn.IFS($H57="MW",0,$D57=$D$132,('DR_Contracted Energy'!S55/'DR_Contracted Energy'!S$130)*S$132,$D57=$D$133,('DR_Contracted Energy'!S55/'DR_Contracted Energy'!S$131)*S$133),0)</f>
        <v>0</v>
      </c>
      <c r="T57" s="166" cm="1">
        <f t="array" ref="T57">IFERROR(_xlfn.IFS($H57="MW",0,$D57=$D$132,('DR_Contracted Energy'!T55/'DR_Contracted Energy'!T$130)*T$132,$D57=$D$133,('DR_Contracted Energy'!T55/'DR_Contracted Energy'!T$131)*T$133),0)</f>
        <v>0</v>
      </c>
      <c r="U57" s="166" cm="1">
        <f t="array" ref="U57">IFERROR(_xlfn.IFS($H57="MW",0,$D57=$D$132,('DR_Contracted Energy'!U55/'DR_Contracted Energy'!U$130)*U$132,$D57=$D$133,('DR_Contracted Energy'!U55/'DR_Contracted Energy'!U$131)*U$133),0)</f>
        <v>0</v>
      </c>
      <c r="V57" s="166" cm="1">
        <f t="array" ref="V57">IFERROR(_xlfn.IFS($H57="MW",0,$D57=$D$132,('DR_Contracted Energy'!V55/'DR_Contracted Energy'!V$130)*V$132,$D57=$D$133,('DR_Contracted Energy'!V55/'DR_Contracted Energy'!V$131)*V$133),0)</f>
        <v>0</v>
      </c>
      <c r="W57" s="166" cm="1">
        <f t="array" ref="W57">IFERROR(_xlfn.IFS($H57="MW",0,$D57=$D$132,('DR_Contracted Energy'!W55/'DR_Contracted Energy'!W$130)*W$132,$D57=$D$133,('DR_Contracted Energy'!W55/'DR_Contracted Energy'!W$131)*W$133),0)</f>
        <v>0</v>
      </c>
      <c r="X57" s="166" cm="1">
        <f t="array" ref="X57">IFERROR(_xlfn.IFS($H57="MW",0,$D57=$D$132,('DR_Contracted Energy'!X55/'DR_Contracted Energy'!X$130)*X$132,$D57=$D$133,('DR_Contracted Energy'!X55/'DR_Contracted Energy'!X$131)*X$133),0)</f>
        <v>0</v>
      </c>
      <c r="Y57" s="166" cm="1">
        <f t="array" ref="Y57">IFERROR(_xlfn.IFS($H57="MW",0,$D57=$D$132,('DR_Contracted Energy'!Y55/'DR_Contracted Energy'!Y$130)*Y$132,$D57=$D$133,('DR_Contracted Energy'!Y55/'DR_Contracted Energy'!Y$131)*Y$133),0)</f>
        <v>0</v>
      </c>
      <c r="Z57" s="166" cm="1">
        <f t="array" ref="Z57">IFERROR(_xlfn.IFS($H57="MW",0,$D57=$D$132,('DR_Contracted Energy'!Z55/'DR_Contracted Energy'!Z$130)*Z$132,$D57=$D$133,('DR_Contracted Energy'!Z55/'DR_Contracted Energy'!Z$131)*Z$133),0)</f>
        <v>0</v>
      </c>
      <c r="AA57" s="166" cm="1">
        <f t="array" ref="AA57">IFERROR(_xlfn.IFS($H57="MW",0,$D57=$D$132,('DR_Contracted Energy'!AA55/'DR_Contracted Energy'!AA$130)*AA$132,$D57=$D$133,('DR_Contracted Energy'!AA55/'DR_Contracted Energy'!AA$131)*AA$133),0)</f>
        <v>0</v>
      </c>
      <c r="AB57" s="166" cm="1">
        <f t="array" ref="AB57">IFERROR(_xlfn.IFS($H57="MW",0,$D57=$D$132,('DR_Contracted Energy'!AB55/'DR_Contracted Energy'!AB$130)*AB$132,$D57=$D$133,('DR_Contracted Energy'!AB55/'DR_Contracted Energy'!AB$131)*AB$133),0)</f>
        <v>0</v>
      </c>
      <c r="AC57" s="166" cm="1">
        <f t="array" ref="AC57">IFERROR(_xlfn.IFS($H57="MW",0,$D57=$D$132,('DR_Contracted Energy'!AC55/'DR_Contracted Energy'!AC$130)*AC$132,$D57=$D$133,('DR_Contracted Energy'!AC55/'DR_Contracted Energy'!AC$131)*AC$133),0)</f>
        <v>0</v>
      </c>
      <c r="AD57" s="166"/>
      <c r="AE57" s="16" t="str">
        <f t="shared" si="1"/>
        <v>FALSE</v>
      </c>
    </row>
    <row r="58" spans="3:31" ht="28.8" x14ac:dyDescent="0.3">
      <c r="C58" s="7">
        <f>'C. Details of Existing PSAs'!C53</f>
        <v>24</v>
      </c>
      <c r="D58" s="146" t="str">
        <f>'C. Details of Existing PSAs'!D53</f>
        <v>Distribution Utility 1 (DU1)</v>
      </c>
      <c r="E58" s="146">
        <f>'C. Details of Existing PSAs'!E53</f>
        <v>0</v>
      </c>
      <c r="F58" s="108">
        <f>'C. Details of Existing PSAs'!F53</f>
        <v>0</v>
      </c>
      <c r="G58">
        <f>'C. Details of Existing PSAs'!G53</f>
        <v>0</v>
      </c>
      <c r="H58" s="16" t="str">
        <f>'C. Details of Existing PSAs'!O53</f>
        <v>MW</v>
      </c>
      <c r="I58" s="166" cm="1">
        <f t="array" ref="I58">IFERROR(_xlfn.IFS($H58="MW",0,$D58=$D$132,('DR_Contracted Energy'!I56/'DR_Contracted Energy'!I$130)*I$132,$D58=$D$133,('DR_Contracted Energy'!I56/'DR_Contracted Energy'!I$131)*I$133),0)</f>
        <v>0</v>
      </c>
      <c r="J58" s="166" cm="1">
        <f t="array" ref="J58">IFERROR(_xlfn.IFS($H58="MW",0,$D58=$D$132,('DR_Contracted Energy'!J56/'DR_Contracted Energy'!J$130)*J$132,$D58=$D$133,('DR_Contracted Energy'!J56/'DR_Contracted Energy'!J$131)*J$133),0)</f>
        <v>0</v>
      </c>
      <c r="K58" s="166" cm="1">
        <f t="array" ref="K58">IFERROR(_xlfn.IFS($H58="MW",0,$D58=$D$132,('DR_Contracted Energy'!K56/'DR_Contracted Energy'!K$130)*K$132,$D58=$D$133,('DR_Contracted Energy'!K56/'DR_Contracted Energy'!K$131)*K$133),0)</f>
        <v>0</v>
      </c>
      <c r="L58" s="166" cm="1">
        <f t="array" ref="L58">IFERROR(_xlfn.IFS($H58="MW",0,$D58=$D$132,('DR_Contracted Energy'!L56/'DR_Contracted Energy'!L$130)*L$132,$D58=$D$133,('DR_Contracted Energy'!L56/'DR_Contracted Energy'!L$131)*L$133),0)</f>
        <v>0</v>
      </c>
      <c r="M58" s="166" cm="1">
        <f t="array" ref="M58">IFERROR(_xlfn.IFS($H58="MW",0,$D58=$D$132,('DR_Contracted Energy'!M56/'DR_Contracted Energy'!M$130)*M$132,$D58=$D$133,('DR_Contracted Energy'!M56/'DR_Contracted Energy'!M$131)*M$133),0)</f>
        <v>0</v>
      </c>
      <c r="N58" s="166" cm="1">
        <f t="array" ref="N58">IFERROR(_xlfn.IFS($H58="MW",0,$D58=$D$132,('DR_Contracted Energy'!N56/'DR_Contracted Energy'!N$130)*N$132,$D58=$D$133,('DR_Contracted Energy'!N56/'DR_Contracted Energy'!N$131)*N$133),0)</f>
        <v>0</v>
      </c>
      <c r="O58" s="166" cm="1">
        <f t="array" ref="O58">IFERROR(_xlfn.IFS($H58="MW",0,$D58=$D$132,('DR_Contracted Energy'!O56/'DR_Contracted Energy'!O$130)*O$132,$D58=$D$133,('DR_Contracted Energy'!O56/'DR_Contracted Energy'!O$131)*O$133),0)</f>
        <v>0</v>
      </c>
      <c r="P58" s="166" cm="1">
        <f t="array" ref="P58">IFERROR(_xlfn.IFS($H58="MW",0,$D58=$D$132,('DR_Contracted Energy'!P56/'DR_Contracted Energy'!P$130)*P$132,$D58=$D$133,('DR_Contracted Energy'!P56/'DR_Contracted Energy'!P$131)*P$133),0)</f>
        <v>0</v>
      </c>
      <c r="Q58" s="166" cm="1">
        <f t="array" ref="Q58">IFERROR(_xlfn.IFS($H58="MW",0,$D58=$D$132,('DR_Contracted Energy'!Q56/'DR_Contracted Energy'!Q$130)*Q$132,$D58=$D$133,('DR_Contracted Energy'!Q56/'DR_Contracted Energy'!Q$131)*Q$133),0)</f>
        <v>0</v>
      </c>
      <c r="R58" s="166" cm="1">
        <f t="array" ref="R58">IFERROR(_xlfn.IFS($H58="MW",0,$D58=$D$132,('DR_Contracted Energy'!R56/'DR_Contracted Energy'!R$130)*R$132,$D58=$D$133,('DR_Contracted Energy'!R56/'DR_Contracted Energy'!R$131)*R$133),0)</f>
        <v>0</v>
      </c>
      <c r="S58" s="166" cm="1">
        <f t="array" ref="S58">IFERROR(_xlfn.IFS($H58="MW",0,$D58=$D$132,('DR_Contracted Energy'!S56/'DR_Contracted Energy'!S$130)*S$132,$D58=$D$133,('DR_Contracted Energy'!S56/'DR_Contracted Energy'!S$131)*S$133),0)</f>
        <v>0</v>
      </c>
      <c r="T58" s="166" cm="1">
        <f t="array" ref="T58">IFERROR(_xlfn.IFS($H58="MW",0,$D58=$D$132,('DR_Contracted Energy'!T56/'DR_Contracted Energy'!T$130)*T$132,$D58=$D$133,('DR_Contracted Energy'!T56/'DR_Contracted Energy'!T$131)*T$133),0)</f>
        <v>0</v>
      </c>
      <c r="U58" s="166" cm="1">
        <f t="array" ref="U58">IFERROR(_xlfn.IFS($H58="MW",0,$D58=$D$132,('DR_Contracted Energy'!U56/'DR_Contracted Energy'!U$130)*U$132,$D58=$D$133,('DR_Contracted Energy'!U56/'DR_Contracted Energy'!U$131)*U$133),0)</f>
        <v>0</v>
      </c>
      <c r="V58" s="166" cm="1">
        <f t="array" ref="V58">IFERROR(_xlfn.IFS($H58="MW",0,$D58=$D$132,('DR_Contracted Energy'!V56/'DR_Contracted Energy'!V$130)*V$132,$D58=$D$133,('DR_Contracted Energy'!V56/'DR_Contracted Energy'!V$131)*V$133),0)</f>
        <v>0</v>
      </c>
      <c r="W58" s="166" cm="1">
        <f t="array" ref="W58">IFERROR(_xlfn.IFS($H58="MW",0,$D58=$D$132,('DR_Contracted Energy'!W56/'DR_Contracted Energy'!W$130)*W$132,$D58=$D$133,('DR_Contracted Energy'!W56/'DR_Contracted Energy'!W$131)*W$133),0)</f>
        <v>0</v>
      </c>
      <c r="X58" s="166" cm="1">
        <f t="array" ref="X58">IFERROR(_xlfn.IFS($H58="MW",0,$D58=$D$132,('DR_Contracted Energy'!X56/'DR_Contracted Energy'!X$130)*X$132,$D58=$D$133,('DR_Contracted Energy'!X56/'DR_Contracted Energy'!X$131)*X$133),0)</f>
        <v>0</v>
      </c>
      <c r="Y58" s="166" cm="1">
        <f t="array" ref="Y58">IFERROR(_xlfn.IFS($H58="MW",0,$D58=$D$132,('DR_Contracted Energy'!Y56/'DR_Contracted Energy'!Y$130)*Y$132,$D58=$D$133,('DR_Contracted Energy'!Y56/'DR_Contracted Energy'!Y$131)*Y$133),0)</f>
        <v>0</v>
      </c>
      <c r="Z58" s="166" cm="1">
        <f t="array" ref="Z58">IFERROR(_xlfn.IFS($H58="MW",0,$D58=$D$132,('DR_Contracted Energy'!Z56/'DR_Contracted Energy'!Z$130)*Z$132,$D58=$D$133,('DR_Contracted Energy'!Z56/'DR_Contracted Energy'!Z$131)*Z$133),0)</f>
        <v>0</v>
      </c>
      <c r="AA58" s="166" cm="1">
        <f t="array" ref="AA58">IFERROR(_xlfn.IFS($H58="MW",0,$D58=$D$132,('DR_Contracted Energy'!AA56/'DR_Contracted Energy'!AA$130)*AA$132,$D58=$D$133,('DR_Contracted Energy'!AA56/'DR_Contracted Energy'!AA$131)*AA$133),0)</f>
        <v>0</v>
      </c>
      <c r="AB58" s="166" cm="1">
        <f t="array" ref="AB58">IFERROR(_xlfn.IFS($H58="MW",0,$D58=$D$132,('DR_Contracted Energy'!AB56/'DR_Contracted Energy'!AB$130)*AB$132,$D58=$D$133,('DR_Contracted Energy'!AB56/'DR_Contracted Energy'!AB$131)*AB$133),0)</f>
        <v>0</v>
      </c>
      <c r="AC58" s="166" cm="1">
        <f t="array" ref="AC58">IFERROR(_xlfn.IFS($H58="MW",0,$D58=$D$132,('DR_Contracted Energy'!AC56/'DR_Contracted Energy'!AC$130)*AC$132,$D58=$D$133,('DR_Contracted Energy'!AC56/'DR_Contracted Energy'!AC$131)*AC$133),0)</f>
        <v>0</v>
      </c>
      <c r="AD58" s="166"/>
      <c r="AE58" s="16" t="str">
        <f t="shared" si="1"/>
        <v>FALSE</v>
      </c>
    </row>
    <row r="59" spans="3:31" ht="28.8" x14ac:dyDescent="0.3">
      <c r="C59" s="7">
        <f t="shared" ref="C59:G59" si="24">C58</f>
        <v>24</v>
      </c>
      <c r="D59" s="146" t="str">
        <f t="shared" si="24"/>
        <v>Distribution Utility 1 (DU1)</v>
      </c>
      <c r="E59" s="146">
        <f t="shared" si="24"/>
        <v>0</v>
      </c>
      <c r="F59" s="108">
        <f t="shared" si="24"/>
        <v>0</v>
      </c>
      <c r="G59">
        <f t="shared" si="24"/>
        <v>0</v>
      </c>
      <c r="H59" s="16" t="str">
        <f>'C. Details of Existing PSAs'!O54</f>
        <v>MWh</v>
      </c>
      <c r="I59" s="166" cm="1">
        <f t="array" ref="I59">IFERROR(_xlfn.IFS($H59="MW",0,$D59=$D$132,('DR_Contracted Energy'!I57/'DR_Contracted Energy'!I$130)*I$132,$D59=$D$133,('DR_Contracted Energy'!I57/'DR_Contracted Energy'!I$131)*I$133),0)</f>
        <v>0</v>
      </c>
      <c r="J59" s="166" cm="1">
        <f t="array" ref="J59">IFERROR(_xlfn.IFS($H59="MW",0,$D59=$D$132,('DR_Contracted Energy'!J57/'DR_Contracted Energy'!J$130)*J$132,$D59=$D$133,('DR_Contracted Energy'!J57/'DR_Contracted Energy'!J$131)*J$133),0)</f>
        <v>0</v>
      </c>
      <c r="K59" s="166" cm="1">
        <f t="array" ref="K59">IFERROR(_xlfn.IFS($H59="MW",0,$D59=$D$132,('DR_Contracted Energy'!K57/'DR_Contracted Energy'!K$130)*K$132,$D59=$D$133,('DR_Contracted Energy'!K57/'DR_Contracted Energy'!K$131)*K$133),0)</f>
        <v>0</v>
      </c>
      <c r="L59" s="166" cm="1">
        <f t="array" ref="L59">IFERROR(_xlfn.IFS($H59="MW",0,$D59=$D$132,('DR_Contracted Energy'!L57/'DR_Contracted Energy'!L$130)*L$132,$D59=$D$133,('DR_Contracted Energy'!L57/'DR_Contracted Energy'!L$131)*L$133),0)</f>
        <v>0</v>
      </c>
      <c r="M59" s="166" cm="1">
        <f t="array" ref="M59">IFERROR(_xlfn.IFS($H59="MW",0,$D59=$D$132,('DR_Contracted Energy'!M57/'DR_Contracted Energy'!M$130)*M$132,$D59=$D$133,('DR_Contracted Energy'!M57/'DR_Contracted Energy'!M$131)*M$133),0)</f>
        <v>0</v>
      </c>
      <c r="N59" s="166" cm="1">
        <f t="array" ref="N59">IFERROR(_xlfn.IFS($H59="MW",0,$D59=$D$132,('DR_Contracted Energy'!N57/'DR_Contracted Energy'!N$130)*N$132,$D59=$D$133,('DR_Contracted Energy'!N57/'DR_Contracted Energy'!N$131)*N$133),0)</f>
        <v>0</v>
      </c>
      <c r="O59" s="166" cm="1">
        <f t="array" ref="O59">IFERROR(_xlfn.IFS($H59="MW",0,$D59=$D$132,('DR_Contracted Energy'!O57/'DR_Contracted Energy'!O$130)*O$132,$D59=$D$133,('DR_Contracted Energy'!O57/'DR_Contracted Energy'!O$131)*O$133),0)</f>
        <v>0</v>
      </c>
      <c r="P59" s="166" cm="1">
        <f t="array" ref="P59">IFERROR(_xlfn.IFS($H59="MW",0,$D59=$D$132,('DR_Contracted Energy'!P57/'DR_Contracted Energy'!P$130)*P$132,$D59=$D$133,('DR_Contracted Energy'!P57/'DR_Contracted Energy'!P$131)*P$133),0)</f>
        <v>0</v>
      </c>
      <c r="Q59" s="166" cm="1">
        <f t="array" ref="Q59">IFERROR(_xlfn.IFS($H59="MW",0,$D59=$D$132,('DR_Contracted Energy'!Q57/'DR_Contracted Energy'!Q$130)*Q$132,$D59=$D$133,('DR_Contracted Energy'!Q57/'DR_Contracted Energy'!Q$131)*Q$133),0)</f>
        <v>0</v>
      </c>
      <c r="R59" s="166" cm="1">
        <f t="array" ref="R59">IFERROR(_xlfn.IFS($H59="MW",0,$D59=$D$132,('DR_Contracted Energy'!R57/'DR_Contracted Energy'!R$130)*R$132,$D59=$D$133,('DR_Contracted Energy'!R57/'DR_Contracted Energy'!R$131)*R$133),0)</f>
        <v>0</v>
      </c>
      <c r="S59" s="166" cm="1">
        <f t="array" ref="S59">IFERROR(_xlfn.IFS($H59="MW",0,$D59=$D$132,('DR_Contracted Energy'!S57/'DR_Contracted Energy'!S$130)*S$132,$D59=$D$133,('DR_Contracted Energy'!S57/'DR_Contracted Energy'!S$131)*S$133),0)</f>
        <v>0</v>
      </c>
      <c r="T59" s="166" cm="1">
        <f t="array" ref="T59">IFERROR(_xlfn.IFS($H59="MW",0,$D59=$D$132,('DR_Contracted Energy'!T57/'DR_Contracted Energy'!T$130)*T$132,$D59=$D$133,('DR_Contracted Energy'!T57/'DR_Contracted Energy'!T$131)*T$133),0)</f>
        <v>0</v>
      </c>
      <c r="U59" s="166" cm="1">
        <f t="array" ref="U59">IFERROR(_xlfn.IFS($H59="MW",0,$D59=$D$132,('DR_Contracted Energy'!U57/'DR_Contracted Energy'!U$130)*U$132,$D59=$D$133,('DR_Contracted Energy'!U57/'DR_Contracted Energy'!U$131)*U$133),0)</f>
        <v>0</v>
      </c>
      <c r="V59" s="166" cm="1">
        <f t="array" ref="V59">IFERROR(_xlfn.IFS($H59="MW",0,$D59=$D$132,('DR_Contracted Energy'!V57/'DR_Contracted Energy'!V$130)*V$132,$D59=$D$133,('DR_Contracted Energy'!V57/'DR_Contracted Energy'!V$131)*V$133),0)</f>
        <v>0</v>
      </c>
      <c r="W59" s="166" cm="1">
        <f t="array" ref="W59">IFERROR(_xlfn.IFS($H59="MW",0,$D59=$D$132,('DR_Contracted Energy'!W57/'DR_Contracted Energy'!W$130)*W$132,$D59=$D$133,('DR_Contracted Energy'!W57/'DR_Contracted Energy'!W$131)*W$133),0)</f>
        <v>0</v>
      </c>
      <c r="X59" s="166" cm="1">
        <f t="array" ref="X59">IFERROR(_xlfn.IFS($H59="MW",0,$D59=$D$132,('DR_Contracted Energy'!X57/'DR_Contracted Energy'!X$130)*X$132,$D59=$D$133,('DR_Contracted Energy'!X57/'DR_Contracted Energy'!X$131)*X$133),0)</f>
        <v>0</v>
      </c>
      <c r="Y59" s="166" cm="1">
        <f t="array" ref="Y59">IFERROR(_xlfn.IFS($H59="MW",0,$D59=$D$132,('DR_Contracted Energy'!Y57/'DR_Contracted Energy'!Y$130)*Y$132,$D59=$D$133,('DR_Contracted Energy'!Y57/'DR_Contracted Energy'!Y$131)*Y$133),0)</f>
        <v>0</v>
      </c>
      <c r="Z59" s="166" cm="1">
        <f t="array" ref="Z59">IFERROR(_xlfn.IFS($H59="MW",0,$D59=$D$132,('DR_Contracted Energy'!Z57/'DR_Contracted Energy'!Z$130)*Z$132,$D59=$D$133,('DR_Contracted Energy'!Z57/'DR_Contracted Energy'!Z$131)*Z$133),0)</f>
        <v>0</v>
      </c>
      <c r="AA59" s="166" cm="1">
        <f t="array" ref="AA59">IFERROR(_xlfn.IFS($H59="MW",0,$D59=$D$132,('DR_Contracted Energy'!AA57/'DR_Contracted Energy'!AA$130)*AA$132,$D59=$D$133,('DR_Contracted Energy'!AA57/'DR_Contracted Energy'!AA$131)*AA$133),0)</f>
        <v>0</v>
      </c>
      <c r="AB59" s="166" cm="1">
        <f t="array" ref="AB59">IFERROR(_xlfn.IFS($H59="MW",0,$D59=$D$132,('DR_Contracted Energy'!AB57/'DR_Contracted Energy'!AB$130)*AB$132,$D59=$D$133,('DR_Contracted Energy'!AB57/'DR_Contracted Energy'!AB$131)*AB$133),0)</f>
        <v>0</v>
      </c>
      <c r="AC59" s="166" cm="1">
        <f t="array" ref="AC59">IFERROR(_xlfn.IFS($H59="MW",0,$D59=$D$132,('DR_Contracted Energy'!AC57/'DR_Contracted Energy'!AC$130)*AC$132,$D59=$D$133,('DR_Contracted Energy'!AC57/'DR_Contracted Energy'!AC$131)*AC$133),0)</f>
        <v>0</v>
      </c>
      <c r="AD59" s="166"/>
      <c r="AE59" s="16" t="str">
        <f t="shared" si="1"/>
        <v>FALSE</v>
      </c>
    </row>
    <row r="60" spans="3:31" ht="28.8" x14ac:dyDescent="0.3">
      <c r="C60" s="7">
        <f>'C. Details of Existing PSAs'!C55</f>
        <v>25</v>
      </c>
      <c r="D60" s="146" t="str">
        <f>'C. Details of Existing PSAs'!D55</f>
        <v>Distribution Utility 1 (DU1)</v>
      </c>
      <c r="E60" s="146">
        <f>'C. Details of Existing PSAs'!E55</f>
        <v>0</v>
      </c>
      <c r="F60" s="108">
        <f>'C. Details of Existing PSAs'!F55</f>
        <v>0</v>
      </c>
      <c r="G60">
        <f>'C. Details of Existing PSAs'!G55</f>
        <v>0</v>
      </c>
      <c r="H60" s="16" t="str">
        <f>'C. Details of Existing PSAs'!O55</f>
        <v>MW</v>
      </c>
      <c r="I60" s="166" cm="1">
        <f t="array" ref="I60">IFERROR(_xlfn.IFS($H60="MW",0,$D60=$D$132,('DR_Contracted Energy'!I58/'DR_Contracted Energy'!I$130)*I$132,$D60=$D$133,('DR_Contracted Energy'!I58/'DR_Contracted Energy'!I$131)*I$133),0)</f>
        <v>0</v>
      </c>
      <c r="J60" s="166" cm="1">
        <f t="array" ref="J60">IFERROR(_xlfn.IFS($H60="MW",0,$D60=$D$132,('DR_Contracted Energy'!J58/'DR_Contracted Energy'!J$130)*J$132,$D60=$D$133,('DR_Contracted Energy'!J58/'DR_Contracted Energy'!J$131)*J$133),0)</f>
        <v>0</v>
      </c>
      <c r="K60" s="166" cm="1">
        <f t="array" ref="K60">IFERROR(_xlfn.IFS($H60="MW",0,$D60=$D$132,('DR_Contracted Energy'!K58/'DR_Contracted Energy'!K$130)*K$132,$D60=$D$133,('DR_Contracted Energy'!K58/'DR_Contracted Energy'!K$131)*K$133),0)</f>
        <v>0</v>
      </c>
      <c r="L60" s="166" cm="1">
        <f t="array" ref="L60">IFERROR(_xlfn.IFS($H60="MW",0,$D60=$D$132,('DR_Contracted Energy'!L58/'DR_Contracted Energy'!L$130)*L$132,$D60=$D$133,('DR_Contracted Energy'!L58/'DR_Contracted Energy'!L$131)*L$133),0)</f>
        <v>0</v>
      </c>
      <c r="M60" s="166" cm="1">
        <f t="array" ref="M60">IFERROR(_xlfn.IFS($H60="MW",0,$D60=$D$132,('DR_Contracted Energy'!M58/'DR_Contracted Energy'!M$130)*M$132,$D60=$D$133,('DR_Contracted Energy'!M58/'DR_Contracted Energy'!M$131)*M$133),0)</f>
        <v>0</v>
      </c>
      <c r="N60" s="166" cm="1">
        <f t="array" ref="N60">IFERROR(_xlfn.IFS($H60="MW",0,$D60=$D$132,('DR_Contracted Energy'!N58/'DR_Contracted Energy'!N$130)*N$132,$D60=$D$133,('DR_Contracted Energy'!N58/'DR_Contracted Energy'!N$131)*N$133),0)</f>
        <v>0</v>
      </c>
      <c r="O60" s="166" cm="1">
        <f t="array" ref="O60">IFERROR(_xlfn.IFS($H60="MW",0,$D60=$D$132,('DR_Contracted Energy'!O58/'DR_Contracted Energy'!O$130)*O$132,$D60=$D$133,('DR_Contracted Energy'!O58/'DR_Contracted Energy'!O$131)*O$133),0)</f>
        <v>0</v>
      </c>
      <c r="P60" s="166" cm="1">
        <f t="array" ref="P60">IFERROR(_xlfn.IFS($H60="MW",0,$D60=$D$132,('DR_Contracted Energy'!P58/'DR_Contracted Energy'!P$130)*P$132,$D60=$D$133,('DR_Contracted Energy'!P58/'DR_Contracted Energy'!P$131)*P$133),0)</f>
        <v>0</v>
      </c>
      <c r="Q60" s="166" cm="1">
        <f t="array" ref="Q60">IFERROR(_xlfn.IFS($H60="MW",0,$D60=$D$132,('DR_Contracted Energy'!Q58/'DR_Contracted Energy'!Q$130)*Q$132,$D60=$D$133,('DR_Contracted Energy'!Q58/'DR_Contracted Energy'!Q$131)*Q$133),0)</f>
        <v>0</v>
      </c>
      <c r="R60" s="166" cm="1">
        <f t="array" ref="R60">IFERROR(_xlfn.IFS($H60="MW",0,$D60=$D$132,('DR_Contracted Energy'!R58/'DR_Contracted Energy'!R$130)*R$132,$D60=$D$133,('DR_Contracted Energy'!R58/'DR_Contracted Energy'!R$131)*R$133),0)</f>
        <v>0</v>
      </c>
      <c r="S60" s="166" cm="1">
        <f t="array" ref="S60">IFERROR(_xlfn.IFS($H60="MW",0,$D60=$D$132,('DR_Contracted Energy'!S58/'DR_Contracted Energy'!S$130)*S$132,$D60=$D$133,('DR_Contracted Energy'!S58/'DR_Contracted Energy'!S$131)*S$133),0)</f>
        <v>0</v>
      </c>
      <c r="T60" s="166" cm="1">
        <f t="array" ref="T60">IFERROR(_xlfn.IFS($H60="MW",0,$D60=$D$132,('DR_Contracted Energy'!T58/'DR_Contracted Energy'!T$130)*T$132,$D60=$D$133,('DR_Contracted Energy'!T58/'DR_Contracted Energy'!T$131)*T$133),0)</f>
        <v>0</v>
      </c>
      <c r="U60" s="166" cm="1">
        <f t="array" ref="U60">IFERROR(_xlfn.IFS($H60="MW",0,$D60=$D$132,('DR_Contracted Energy'!U58/'DR_Contracted Energy'!U$130)*U$132,$D60=$D$133,('DR_Contracted Energy'!U58/'DR_Contracted Energy'!U$131)*U$133),0)</f>
        <v>0</v>
      </c>
      <c r="V60" s="166" cm="1">
        <f t="array" ref="V60">IFERROR(_xlfn.IFS($H60="MW",0,$D60=$D$132,('DR_Contracted Energy'!V58/'DR_Contracted Energy'!V$130)*V$132,$D60=$D$133,('DR_Contracted Energy'!V58/'DR_Contracted Energy'!V$131)*V$133),0)</f>
        <v>0</v>
      </c>
      <c r="W60" s="166" cm="1">
        <f t="array" ref="W60">IFERROR(_xlfn.IFS($H60="MW",0,$D60=$D$132,('DR_Contracted Energy'!W58/'DR_Contracted Energy'!W$130)*W$132,$D60=$D$133,('DR_Contracted Energy'!W58/'DR_Contracted Energy'!W$131)*W$133),0)</f>
        <v>0</v>
      </c>
      <c r="X60" s="166" cm="1">
        <f t="array" ref="X60">IFERROR(_xlfn.IFS($H60="MW",0,$D60=$D$132,('DR_Contracted Energy'!X58/'DR_Contracted Energy'!X$130)*X$132,$D60=$D$133,('DR_Contracted Energy'!X58/'DR_Contracted Energy'!X$131)*X$133),0)</f>
        <v>0</v>
      </c>
      <c r="Y60" s="166" cm="1">
        <f t="array" ref="Y60">IFERROR(_xlfn.IFS($H60="MW",0,$D60=$D$132,('DR_Contracted Energy'!Y58/'DR_Contracted Energy'!Y$130)*Y$132,$D60=$D$133,('DR_Contracted Energy'!Y58/'DR_Contracted Energy'!Y$131)*Y$133),0)</f>
        <v>0</v>
      </c>
      <c r="Z60" s="166" cm="1">
        <f t="array" ref="Z60">IFERROR(_xlfn.IFS($H60="MW",0,$D60=$D$132,('DR_Contracted Energy'!Z58/'DR_Contracted Energy'!Z$130)*Z$132,$D60=$D$133,('DR_Contracted Energy'!Z58/'DR_Contracted Energy'!Z$131)*Z$133),0)</f>
        <v>0</v>
      </c>
      <c r="AA60" s="166" cm="1">
        <f t="array" ref="AA60">IFERROR(_xlfn.IFS($H60="MW",0,$D60=$D$132,('DR_Contracted Energy'!AA58/'DR_Contracted Energy'!AA$130)*AA$132,$D60=$D$133,('DR_Contracted Energy'!AA58/'DR_Contracted Energy'!AA$131)*AA$133),0)</f>
        <v>0</v>
      </c>
      <c r="AB60" s="166" cm="1">
        <f t="array" ref="AB60">IFERROR(_xlfn.IFS($H60="MW",0,$D60=$D$132,('DR_Contracted Energy'!AB58/'DR_Contracted Energy'!AB$130)*AB$132,$D60=$D$133,('DR_Contracted Energy'!AB58/'DR_Contracted Energy'!AB$131)*AB$133),0)</f>
        <v>0</v>
      </c>
      <c r="AC60" s="166" cm="1">
        <f t="array" ref="AC60">IFERROR(_xlfn.IFS($H60="MW",0,$D60=$D$132,('DR_Contracted Energy'!AC58/'DR_Contracted Energy'!AC$130)*AC$132,$D60=$D$133,('DR_Contracted Energy'!AC58/'DR_Contracted Energy'!AC$131)*AC$133),0)</f>
        <v>0</v>
      </c>
      <c r="AD60" s="166"/>
      <c r="AE60" s="16" t="str">
        <f t="shared" si="1"/>
        <v>FALSE</v>
      </c>
    </row>
    <row r="61" spans="3:31" ht="28.8" x14ac:dyDescent="0.3">
      <c r="C61" s="7">
        <f t="shared" ref="C61:G61" si="25">C60</f>
        <v>25</v>
      </c>
      <c r="D61" s="146" t="str">
        <f t="shared" si="25"/>
        <v>Distribution Utility 1 (DU1)</v>
      </c>
      <c r="E61" s="146">
        <f t="shared" si="25"/>
        <v>0</v>
      </c>
      <c r="F61" s="108">
        <f t="shared" si="25"/>
        <v>0</v>
      </c>
      <c r="G61">
        <f t="shared" si="25"/>
        <v>0</v>
      </c>
      <c r="H61" s="16" t="str">
        <f>'C. Details of Existing PSAs'!O56</f>
        <v>MWh</v>
      </c>
      <c r="I61" s="166" cm="1">
        <f t="array" ref="I61">IFERROR(_xlfn.IFS($H61="MW",0,$D61=$D$132,('DR_Contracted Energy'!I59/'DR_Contracted Energy'!I$130)*I$132,$D61=$D$133,('DR_Contracted Energy'!I59/'DR_Contracted Energy'!I$131)*I$133),0)</f>
        <v>0</v>
      </c>
      <c r="J61" s="166" cm="1">
        <f t="array" ref="J61">IFERROR(_xlfn.IFS($H61="MW",0,$D61=$D$132,('DR_Contracted Energy'!J59/'DR_Contracted Energy'!J$130)*J$132,$D61=$D$133,('DR_Contracted Energy'!J59/'DR_Contracted Energy'!J$131)*J$133),0)</f>
        <v>0</v>
      </c>
      <c r="K61" s="166" cm="1">
        <f t="array" ref="K61">IFERROR(_xlfn.IFS($H61="MW",0,$D61=$D$132,('DR_Contracted Energy'!K59/'DR_Contracted Energy'!K$130)*K$132,$D61=$D$133,('DR_Contracted Energy'!K59/'DR_Contracted Energy'!K$131)*K$133),0)</f>
        <v>0</v>
      </c>
      <c r="L61" s="166" cm="1">
        <f t="array" ref="L61">IFERROR(_xlfn.IFS($H61="MW",0,$D61=$D$132,('DR_Contracted Energy'!L59/'DR_Contracted Energy'!L$130)*L$132,$D61=$D$133,('DR_Contracted Energy'!L59/'DR_Contracted Energy'!L$131)*L$133),0)</f>
        <v>0</v>
      </c>
      <c r="M61" s="166" cm="1">
        <f t="array" ref="M61">IFERROR(_xlfn.IFS($H61="MW",0,$D61=$D$132,('DR_Contracted Energy'!M59/'DR_Contracted Energy'!M$130)*M$132,$D61=$D$133,('DR_Contracted Energy'!M59/'DR_Contracted Energy'!M$131)*M$133),0)</f>
        <v>0</v>
      </c>
      <c r="N61" s="166" cm="1">
        <f t="array" ref="N61">IFERROR(_xlfn.IFS($H61="MW",0,$D61=$D$132,('DR_Contracted Energy'!N59/'DR_Contracted Energy'!N$130)*N$132,$D61=$D$133,('DR_Contracted Energy'!N59/'DR_Contracted Energy'!N$131)*N$133),0)</f>
        <v>0</v>
      </c>
      <c r="O61" s="166" cm="1">
        <f t="array" ref="O61">IFERROR(_xlfn.IFS($H61="MW",0,$D61=$D$132,('DR_Contracted Energy'!O59/'DR_Contracted Energy'!O$130)*O$132,$D61=$D$133,('DR_Contracted Energy'!O59/'DR_Contracted Energy'!O$131)*O$133),0)</f>
        <v>0</v>
      </c>
      <c r="P61" s="166" cm="1">
        <f t="array" ref="P61">IFERROR(_xlfn.IFS($H61="MW",0,$D61=$D$132,('DR_Contracted Energy'!P59/'DR_Contracted Energy'!P$130)*P$132,$D61=$D$133,('DR_Contracted Energy'!P59/'DR_Contracted Energy'!P$131)*P$133),0)</f>
        <v>0</v>
      </c>
      <c r="Q61" s="166" cm="1">
        <f t="array" ref="Q61">IFERROR(_xlfn.IFS($H61="MW",0,$D61=$D$132,('DR_Contracted Energy'!Q59/'DR_Contracted Energy'!Q$130)*Q$132,$D61=$D$133,('DR_Contracted Energy'!Q59/'DR_Contracted Energy'!Q$131)*Q$133),0)</f>
        <v>0</v>
      </c>
      <c r="R61" s="166" cm="1">
        <f t="array" ref="R61">IFERROR(_xlfn.IFS($H61="MW",0,$D61=$D$132,('DR_Contracted Energy'!R59/'DR_Contracted Energy'!R$130)*R$132,$D61=$D$133,('DR_Contracted Energy'!R59/'DR_Contracted Energy'!R$131)*R$133),0)</f>
        <v>0</v>
      </c>
      <c r="S61" s="166" cm="1">
        <f t="array" ref="S61">IFERROR(_xlfn.IFS($H61="MW",0,$D61=$D$132,('DR_Contracted Energy'!S59/'DR_Contracted Energy'!S$130)*S$132,$D61=$D$133,('DR_Contracted Energy'!S59/'DR_Contracted Energy'!S$131)*S$133),0)</f>
        <v>0</v>
      </c>
      <c r="T61" s="166" cm="1">
        <f t="array" ref="T61">IFERROR(_xlfn.IFS($H61="MW",0,$D61=$D$132,('DR_Contracted Energy'!T59/'DR_Contracted Energy'!T$130)*T$132,$D61=$D$133,('DR_Contracted Energy'!T59/'DR_Contracted Energy'!T$131)*T$133),0)</f>
        <v>0</v>
      </c>
      <c r="U61" s="166" cm="1">
        <f t="array" ref="U61">IFERROR(_xlfn.IFS($H61="MW",0,$D61=$D$132,('DR_Contracted Energy'!U59/'DR_Contracted Energy'!U$130)*U$132,$D61=$D$133,('DR_Contracted Energy'!U59/'DR_Contracted Energy'!U$131)*U$133),0)</f>
        <v>0</v>
      </c>
      <c r="V61" s="166" cm="1">
        <f t="array" ref="V61">IFERROR(_xlfn.IFS($H61="MW",0,$D61=$D$132,('DR_Contracted Energy'!V59/'DR_Contracted Energy'!V$130)*V$132,$D61=$D$133,('DR_Contracted Energy'!V59/'DR_Contracted Energy'!V$131)*V$133),0)</f>
        <v>0</v>
      </c>
      <c r="W61" s="166" cm="1">
        <f t="array" ref="W61">IFERROR(_xlfn.IFS($H61="MW",0,$D61=$D$132,('DR_Contracted Energy'!W59/'DR_Contracted Energy'!W$130)*W$132,$D61=$D$133,('DR_Contracted Energy'!W59/'DR_Contracted Energy'!W$131)*W$133),0)</f>
        <v>0</v>
      </c>
      <c r="X61" s="166" cm="1">
        <f t="array" ref="X61">IFERROR(_xlfn.IFS($H61="MW",0,$D61=$D$132,('DR_Contracted Energy'!X59/'DR_Contracted Energy'!X$130)*X$132,$D61=$D$133,('DR_Contracted Energy'!X59/'DR_Contracted Energy'!X$131)*X$133),0)</f>
        <v>0</v>
      </c>
      <c r="Y61" s="166" cm="1">
        <f t="array" ref="Y61">IFERROR(_xlfn.IFS($H61="MW",0,$D61=$D$132,('DR_Contracted Energy'!Y59/'DR_Contracted Energy'!Y$130)*Y$132,$D61=$D$133,('DR_Contracted Energy'!Y59/'DR_Contracted Energy'!Y$131)*Y$133),0)</f>
        <v>0</v>
      </c>
      <c r="Z61" s="166" cm="1">
        <f t="array" ref="Z61">IFERROR(_xlfn.IFS($H61="MW",0,$D61=$D$132,('DR_Contracted Energy'!Z59/'DR_Contracted Energy'!Z$130)*Z$132,$D61=$D$133,('DR_Contracted Energy'!Z59/'DR_Contracted Energy'!Z$131)*Z$133),0)</f>
        <v>0</v>
      </c>
      <c r="AA61" s="166" cm="1">
        <f t="array" ref="AA61">IFERROR(_xlfn.IFS($H61="MW",0,$D61=$D$132,('DR_Contracted Energy'!AA59/'DR_Contracted Energy'!AA$130)*AA$132,$D61=$D$133,('DR_Contracted Energy'!AA59/'DR_Contracted Energy'!AA$131)*AA$133),0)</f>
        <v>0</v>
      </c>
      <c r="AB61" s="166" cm="1">
        <f t="array" ref="AB61">IFERROR(_xlfn.IFS($H61="MW",0,$D61=$D$132,('DR_Contracted Energy'!AB59/'DR_Contracted Energy'!AB$130)*AB$132,$D61=$D$133,('DR_Contracted Energy'!AB59/'DR_Contracted Energy'!AB$131)*AB$133),0)</f>
        <v>0</v>
      </c>
      <c r="AC61" s="166" cm="1">
        <f t="array" ref="AC61">IFERROR(_xlfn.IFS($H61="MW",0,$D61=$D$132,('DR_Contracted Energy'!AC59/'DR_Contracted Energy'!AC$130)*AC$132,$D61=$D$133,('DR_Contracted Energy'!AC59/'DR_Contracted Energy'!AC$131)*AC$133),0)</f>
        <v>0</v>
      </c>
      <c r="AD61" s="166"/>
      <c r="AE61" s="16" t="str">
        <f t="shared" si="1"/>
        <v>FALSE</v>
      </c>
    </row>
    <row r="62" spans="3:31" ht="28.8" x14ac:dyDescent="0.3">
      <c r="C62" s="7">
        <f>'C. Details of Existing PSAs'!C57</f>
        <v>26</v>
      </c>
      <c r="D62" s="146" t="str">
        <f>'C. Details of Existing PSAs'!D57</f>
        <v>Distribution Utility 1 (DU1)</v>
      </c>
      <c r="E62" s="146">
        <f>'C. Details of Existing PSAs'!E57</f>
        <v>0</v>
      </c>
      <c r="F62" s="108">
        <f>'C. Details of Existing PSAs'!F57</f>
        <v>0</v>
      </c>
      <c r="G62">
        <f>'C. Details of Existing PSAs'!G57</f>
        <v>0</v>
      </c>
      <c r="H62" s="16" t="str">
        <f>'C. Details of Existing PSAs'!O57</f>
        <v>MW</v>
      </c>
      <c r="I62" s="166" cm="1">
        <f t="array" ref="I62">IFERROR(_xlfn.IFS($H62="MW",0,$D62=$D$132,('DR_Contracted Energy'!I60/'DR_Contracted Energy'!I$130)*I$132,$D62=$D$133,('DR_Contracted Energy'!I60/'DR_Contracted Energy'!I$131)*I$133),0)</f>
        <v>0</v>
      </c>
      <c r="J62" s="166" cm="1">
        <f t="array" ref="J62">IFERROR(_xlfn.IFS($H62="MW",0,$D62=$D$132,('DR_Contracted Energy'!J60/'DR_Contracted Energy'!J$130)*J$132,$D62=$D$133,('DR_Contracted Energy'!J60/'DR_Contracted Energy'!J$131)*J$133),0)</f>
        <v>0</v>
      </c>
      <c r="K62" s="166" cm="1">
        <f t="array" ref="K62">IFERROR(_xlfn.IFS($H62="MW",0,$D62=$D$132,('DR_Contracted Energy'!K60/'DR_Contracted Energy'!K$130)*K$132,$D62=$D$133,('DR_Contracted Energy'!K60/'DR_Contracted Energy'!K$131)*K$133),0)</f>
        <v>0</v>
      </c>
      <c r="L62" s="166" cm="1">
        <f t="array" ref="L62">IFERROR(_xlfn.IFS($H62="MW",0,$D62=$D$132,('DR_Contracted Energy'!L60/'DR_Contracted Energy'!L$130)*L$132,$D62=$D$133,('DR_Contracted Energy'!L60/'DR_Contracted Energy'!L$131)*L$133),0)</f>
        <v>0</v>
      </c>
      <c r="M62" s="166" cm="1">
        <f t="array" ref="M62">IFERROR(_xlfn.IFS($H62="MW",0,$D62=$D$132,('DR_Contracted Energy'!M60/'DR_Contracted Energy'!M$130)*M$132,$D62=$D$133,('DR_Contracted Energy'!M60/'DR_Contracted Energy'!M$131)*M$133),0)</f>
        <v>0</v>
      </c>
      <c r="N62" s="166" cm="1">
        <f t="array" ref="N62">IFERROR(_xlfn.IFS($H62="MW",0,$D62=$D$132,('DR_Contracted Energy'!N60/'DR_Contracted Energy'!N$130)*N$132,$D62=$D$133,('DR_Contracted Energy'!N60/'DR_Contracted Energy'!N$131)*N$133),0)</f>
        <v>0</v>
      </c>
      <c r="O62" s="166" cm="1">
        <f t="array" ref="O62">IFERROR(_xlfn.IFS($H62="MW",0,$D62=$D$132,('DR_Contracted Energy'!O60/'DR_Contracted Energy'!O$130)*O$132,$D62=$D$133,('DR_Contracted Energy'!O60/'DR_Contracted Energy'!O$131)*O$133),0)</f>
        <v>0</v>
      </c>
      <c r="P62" s="166" cm="1">
        <f t="array" ref="P62">IFERROR(_xlfn.IFS($H62="MW",0,$D62=$D$132,('DR_Contracted Energy'!P60/'DR_Contracted Energy'!P$130)*P$132,$D62=$D$133,('DR_Contracted Energy'!P60/'DR_Contracted Energy'!P$131)*P$133),0)</f>
        <v>0</v>
      </c>
      <c r="Q62" s="166" cm="1">
        <f t="array" ref="Q62">IFERROR(_xlfn.IFS($H62="MW",0,$D62=$D$132,('DR_Contracted Energy'!Q60/'DR_Contracted Energy'!Q$130)*Q$132,$D62=$D$133,('DR_Contracted Energy'!Q60/'DR_Contracted Energy'!Q$131)*Q$133),0)</f>
        <v>0</v>
      </c>
      <c r="R62" s="166" cm="1">
        <f t="array" ref="R62">IFERROR(_xlfn.IFS($H62="MW",0,$D62=$D$132,('DR_Contracted Energy'!R60/'DR_Contracted Energy'!R$130)*R$132,$D62=$D$133,('DR_Contracted Energy'!R60/'DR_Contracted Energy'!R$131)*R$133),0)</f>
        <v>0</v>
      </c>
      <c r="S62" s="166" cm="1">
        <f t="array" ref="S62">IFERROR(_xlfn.IFS($H62="MW",0,$D62=$D$132,('DR_Contracted Energy'!S60/'DR_Contracted Energy'!S$130)*S$132,$D62=$D$133,('DR_Contracted Energy'!S60/'DR_Contracted Energy'!S$131)*S$133),0)</f>
        <v>0</v>
      </c>
      <c r="T62" s="166" cm="1">
        <f t="array" ref="T62">IFERROR(_xlfn.IFS($H62="MW",0,$D62=$D$132,('DR_Contracted Energy'!T60/'DR_Contracted Energy'!T$130)*T$132,$D62=$D$133,('DR_Contracted Energy'!T60/'DR_Contracted Energy'!T$131)*T$133),0)</f>
        <v>0</v>
      </c>
      <c r="U62" s="166" cm="1">
        <f t="array" ref="U62">IFERROR(_xlfn.IFS($H62="MW",0,$D62=$D$132,('DR_Contracted Energy'!U60/'DR_Contracted Energy'!U$130)*U$132,$D62=$D$133,('DR_Contracted Energy'!U60/'DR_Contracted Energy'!U$131)*U$133),0)</f>
        <v>0</v>
      </c>
      <c r="V62" s="166" cm="1">
        <f t="array" ref="V62">IFERROR(_xlfn.IFS($H62="MW",0,$D62=$D$132,('DR_Contracted Energy'!V60/'DR_Contracted Energy'!V$130)*V$132,$D62=$D$133,('DR_Contracted Energy'!V60/'DR_Contracted Energy'!V$131)*V$133),0)</f>
        <v>0</v>
      </c>
      <c r="W62" s="166" cm="1">
        <f t="array" ref="W62">IFERROR(_xlfn.IFS($H62="MW",0,$D62=$D$132,('DR_Contracted Energy'!W60/'DR_Contracted Energy'!W$130)*W$132,$D62=$D$133,('DR_Contracted Energy'!W60/'DR_Contracted Energy'!W$131)*W$133),0)</f>
        <v>0</v>
      </c>
      <c r="X62" s="166" cm="1">
        <f t="array" ref="X62">IFERROR(_xlfn.IFS($H62="MW",0,$D62=$D$132,('DR_Contracted Energy'!X60/'DR_Contracted Energy'!X$130)*X$132,$D62=$D$133,('DR_Contracted Energy'!X60/'DR_Contracted Energy'!X$131)*X$133),0)</f>
        <v>0</v>
      </c>
      <c r="Y62" s="166" cm="1">
        <f t="array" ref="Y62">IFERROR(_xlfn.IFS($H62="MW",0,$D62=$D$132,('DR_Contracted Energy'!Y60/'DR_Contracted Energy'!Y$130)*Y$132,$D62=$D$133,('DR_Contracted Energy'!Y60/'DR_Contracted Energy'!Y$131)*Y$133),0)</f>
        <v>0</v>
      </c>
      <c r="Z62" s="166" cm="1">
        <f t="array" ref="Z62">IFERROR(_xlfn.IFS($H62="MW",0,$D62=$D$132,('DR_Contracted Energy'!Z60/'DR_Contracted Energy'!Z$130)*Z$132,$D62=$D$133,('DR_Contracted Energy'!Z60/'DR_Contracted Energy'!Z$131)*Z$133),0)</f>
        <v>0</v>
      </c>
      <c r="AA62" s="166" cm="1">
        <f t="array" ref="AA62">IFERROR(_xlfn.IFS($H62="MW",0,$D62=$D$132,('DR_Contracted Energy'!AA60/'DR_Contracted Energy'!AA$130)*AA$132,$D62=$D$133,('DR_Contracted Energy'!AA60/'DR_Contracted Energy'!AA$131)*AA$133),0)</f>
        <v>0</v>
      </c>
      <c r="AB62" s="166" cm="1">
        <f t="array" ref="AB62">IFERROR(_xlfn.IFS($H62="MW",0,$D62=$D$132,('DR_Contracted Energy'!AB60/'DR_Contracted Energy'!AB$130)*AB$132,$D62=$D$133,('DR_Contracted Energy'!AB60/'DR_Contracted Energy'!AB$131)*AB$133),0)</f>
        <v>0</v>
      </c>
      <c r="AC62" s="166" cm="1">
        <f t="array" ref="AC62">IFERROR(_xlfn.IFS($H62="MW",0,$D62=$D$132,('DR_Contracted Energy'!AC60/'DR_Contracted Energy'!AC$130)*AC$132,$D62=$D$133,('DR_Contracted Energy'!AC60/'DR_Contracted Energy'!AC$131)*AC$133),0)</f>
        <v>0</v>
      </c>
      <c r="AD62" s="166"/>
      <c r="AE62" s="16" t="str">
        <f t="shared" si="1"/>
        <v>FALSE</v>
      </c>
    </row>
    <row r="63" spans="3:31" ht="28.8" x14ac:dyDescent="0.3">
      <c r="C63" s="7">
        <f t="shared" ref="C63:G63" si="26">C62</f>
        <v>26</v>
      </c>
      <c r="D63" s="146" t="str">
        <f t="shared" si="26"/>
        <v>Distribution Utility 1 (DU1)</v>
      </c>
      <c r="E63" s="146">
        <f t="shared" si="26"/>
        <v>0</v>
      </c>
      <c r="F63" s="108">
        <f t="shared" si="26"/>
        <v>0</v>
      </c>
      <c r="G63">
        <f t="shared" si="26"/>
        <v>0</v>
      </c>
      <c r="H63" s="16" t="str">
        <f>'C. Details of Existing PSAs'!O58</f>
        <v>MWh</v>
      </c>
      <c r="I63" s="166" cm="1">
        <f t="array" ref="I63">IFERROR(_xlfn.IFS($H63="MW",0,$D63=$D$132,('DR_Contracted Energy'!I61/'DR_Contracted Energy'!I$130)*I$132,$D63=$D$133,('DR_Contracted Energy'!I61/'DR_Contracted Energy'!I$131)*I$133),0)</f>
        <v>0</v>
      </c>
      <c r="J63" s="166" cm="1">
        <f t="array" ref="J63">IFERROR(_xlfn.IFS($H63="MW",0,$D63=$D$132,('DR_Contracted Energy'!J61/'DR_Contracted Energy'!J$130)*J$132,$D63=$D$133,('DR_Contracted Energy'!J61/'DR_Contracted Energy'!J$131)*J$133),0)</f>
        <v>0</v>
      </c>
      <c r="K63" s="166" cm="1">
        <f t="array" ref="K63">IFERROR(_xlfn.IFS($H63="MW",0,$D63=$D$132,('DR_Contracted Energy'!K61/'DR_Contracted Energy'!K$130)*K$132,$D63=$D$133,('DR_Contracted Energy'!K61/'DR_Contracted Energy'!K$131)*K$133),0)</f>
        <v>0</v>
      </c>
      <c r="L63" s="166" cm="1">
        <f t="array" ref="L63">IFERROR(_xlfn.IFS($H63="MW",0,$D63=$D$132,('DR_Contracted Energy'!L61/'DR_Contracted Energy'!L$130)*L$132,$D63=$D$133,('DR_Contracted Energy'!L61/'DR_Contracted Energy'!L$131)*L$133),0)</f>
        <v>0</v>
      </c>
      <c r="M63" s="166" cm="1">
        <f t="array" ref="M63">IFERROR(_xlfn.IFS($H63="MW",0,$D63=$D$132,('DR_Contracted Energy'!M61/'DR_Contracted Energy'!M$130)*M$132,$D63=$D$133,('DR_Contracted Energy'!M61/'DR_Contracted Energy'!M$131)*M$133),0)</f>
        <v>0</v>
      </c>
      <c r="N63" s="166" cm="1">
        <f t="array" ref="N63">IFERROR(_xlfn.IFS($H63="MW",0,$D63=$D$132,('DR_Contracted Energy'!N61/'DR_Contracted Energy'!N$130)*N$132,$D63=$D$133,('DR_Contracted Energy'!N61/'DR_Contracted Energy'!N$131)*N$133),0)</f>
        <v>0</v>
      </c>
      <c r="O63" s="166" cm="1">
        <f t="array" ref="O63">IFERROR(_xlfn.IFS($H63="MW",0,$D63=$D$132,('DR_Contracted Energy'!O61/'DR_Contracted Energy'!O$130)*O$132,$D63=$D$133,('DR_Contracted Energy'!O61/'DR_Contracted Energy'!O$131)*O$133),0)</f>
        <v>0</v>
      </c>
      <c r="P63" s="166" cm="1">
        <f t="array" ref="P63">IFERROR(_xlfn.IFS($H63="MW",0,$D63=$D$132,('DR_Contracted Energy'!P61/'DR_Contracted Energy'!P$130)*P$132,$D63=$D$133,('DR_Contracted Energy'!P61/'DR_Contracted Energy'!P$131)*P$133),0)</f>
        <v>0</v>
      </c>
      <c r="Q63" s="166" cm="1">
        <f t="array" ref="Q63">IFERROR(_xlfn.IFS($H63="MW",0,$D63=$D$132,('DR_Contracted Energy'!Q61/'DR_Contracted Energy'!Q$130)*Q$132,$D63=$D$133,('DR_Contracted Energy'!Q61/'DR_Contracted Energy'!Q$131)*Q$133),0)</f>
        <v>0</v>
      </c>
      <c r="R63" s="166" cm="1">
        <f t="array" ref="R63">IFERROR(_xlfn.IFS($H63="MW",0,$D63=$D$132,('DR_Contracted Energy'!R61/'DR_Contracted Energy'!R$130)*R$132,$D63=$D$133,('DR_Contracted Energy'!R61/'DR_Contracted Energy'!R$131)*R$133),0)</f>
        <v>0</v>
      </c>
      <c r="S63" s="166" cm="1">
        <f t="array" ref="S63">IFERROR(_xlfn.IFS($H63="MW",0,$D63=$D$132,('DR_Contracted Energy'!S61/'DR_Contracted Energy'!S$130)*S$132,$D63=$D$133,('DR_Contracted Energy'!S61/'DR_Contracted Energy'!S$131)*S$133),0)</f>
        <v>0</v>
      </c>
      <c r="T63" s="166" cm="1">
        <f t="array" ref="T63">IFERROR(_xlfn.IFS($H63="MW",0,$D63=$D$132,('DR_Contracted Energy'!T61/'DR_Contracted Energy'!T$130)*T$132,$D63=$D$133,('DR_Contracted Energy'!T61/'DR_Contracted Energy'!T$131)*T$133),0)</f>
        <v>0</v>
      </c>
      <c r="U63" s="166" cm="1">
        <f t="array" ref="U63">IFERROR(_xlfn.IFS($H63="MW",0,$D63=$D$132,('DR_Contracted Energy'!U61/'DR_Contracted Energy'!U$130)*U$132,$D63=$D$133,('DR_Contracted Energy'!U61/'DR_Contracted Energy'!U$131)*U$133),0)</f>
        <v>0</v>
      </c>
      <c r="V63" s="166" cm="1">
        <f t="array" ref="V63">IFERROR(_xlfn.IFS($H63="MW",0,$D63=$D$132,('DR_Contracted Energy'!V61/'DR_Contracted Energy'!V$130)*V$132,$D63=$D$133,('DR_Contracted Energy'!V61/'DR_Contracted Energy'!V$131)*V$133),0)</f>
        <v>0</v>
      </c>
      <c r="W63" s="166" cm="1">
        <f t="array" ref="W63">IFERROR(_xlfn.IFS($H63="MW",0,$D63=$D$132,('DR_Contracted Energy'!W61/'DR_Contracted Energy'!W$130)*W$132,$D63=$D$133,('DR_Contracted Energy'!W61/'DR_Contracted Energy'!W$131)*W$133),0)</f>
        <v>0</v>
      </c>
      <c r="X63" s="166" cm="1">
        <f t="array" ref="X63">IFERROR(_xlfn.IFS($H63="MW",0,$D63=$D$132,('DR_Contracted Energy'!X61/'DR_Contracted Energy'!X$130)*X$132,$D63=$D$133,('DR_Contracted Energy'!X61/'DR_Contracted Energy'!X$131)*X$133),0)</f>
        <v>0</v>
      </c>
      <c r="Y63" s="166" cm="1">
        <f t="array" ref="Y63">IFERROR(_xlfn.IFS($H63="MW",0,$D63=$D$132,('DR_Contracted Energy'!Y61/'DR_Contracted Energy'!Y$130)*Y$132,$D63=$D$133,('DR_Contracted Energy'!Y61/'DR_Contracted Energy'!Y$131)*Y$133),0)</f>
        <v>0</v>
      </c>
      <c r="Z63" s="166" cm="1">
        <f t="array" ref="Z63">IFERROR(_xlfn.IFS($H63="MW",0,$D63=$D$132,('DR_Contracted Energy'!Z61/'DR_Contracted Energy'!Z$130)*Z$132,$D63=$D$133,('DR_Contracted Energy'!Z61/'DR_Contracted Energy'!Z$131)*Z$133),0)</f>
        <v>0</v>
      </c>
      <c r="AA63" s="166" cm="1">
        <f t="array" ref="AA63">IFERROR(_xlfn.IFS($H63="MW",0,$D63=$D$132,('DR_Contracted Energy'!AA61/'DR_Contracted Energy'!AA$130)*AA$132,$D63=$D$133,('DR_Contracted Energy'!AA61/'DR_Contracted Energy'!AA$131)*AA$133),0)</f>
        <v>0</v>
      </c>
      <c r="AB63" s="166" cm="1">
        <f t="array" ref="AB63">IFERROR(_xlfn.IFS($H63="MW",0,$D63=$D$132,('DR_Contracted Energy'!AB61/'DR_Contracted Energy'!AB$130)*AB$132,$D63=$D$133,('DR_Contracted Energy'!AB61/'DR_Contracted Energy'!AB$131)*AB$133),0)</f>
        <v>0</v>
      </c>
      <c r="AC63" s="166" cm="1">
        <f t="array" ref="AC63">IFERROR(_xlfn.IFS($H63="MW",0,$D63=$D$132,('DR_Contracted Energy'!AC61/'DR_Contracted Energy'!AC$130)*AC$132,$D63=$D$133,('DR_Contracted Energy'!AC61/'DR_Contracted Energy'!AC$131)*AC$133),0)</f>
        <v>0</v>
      </c>
      <c r="AD63" s="166"/>
      <c r="AE63" s="16" t="str">
        <f t="shared" si="1"/>
        <v>FALSE</v>
      </c>
    </row>
    <row r="64" spans="3:31" ht="28.8" x14ac:dyDescent="0.3">
      <c r="C64" s="7">
        <f>'C. Details of Existing PSAs'!C59</f>
        <v>27</v>
      </c>
      <c r="D64" s="146" t="str">
        <f>'C. Details of Existing PSAs'!D59</f>
        <v>Distribution Utility 1 (DU1)</v>
      </c>
      <c r="E64" s="146">
        <f>'C. Details of Existing PSAs'!E59</f>
        <v>0</v>
      </c>
      <c r="F64" s="108">
        <f>'C. Details of Existing PSAs'!F59</f>
        <v>0</v>
      </c>
      <c r="G64">
        <f>'C. Details of Existing PSAs'!G59</f>
        <v>0</v>
      </c>
      <c r="H64" s="16" t="str">
        <f>'C. Details of Existing PSAs'!O59</f>
        <v>MW</v>
      </c>
      <c r="I64" s="166" cm="1">
        <f t="array" ref="I64">IFERROR(_xlfn.IFS($H64="MW",0,$D64=$D$132,('DR_Contracted Energy'!I62/'DR_Contracted Energy'!I$130)*I$132,$D64=$D$133,('DR_Contracted Energy'!I62/'DR_Contracted Energy'!I$131)*I$133),0)</f>
        <v>0</v>
      </c>
      <c r="J64" s="166" cm="1">
        <f t="array" ref="J64">IFERROR(_xlfn.IFS($H64="MW",0,$D64=$D$132,('DR_Contracted Energy'!J62/'DR_Contracted Energy'!J$130)*J$132,$D64=$D$133,('DR_Contracted Energy'!J62/'DR_Contracted Energy'!J$131)*J$133),0)</f>
        <v>0</v>
      </c>
      <c r="K64" s="166" cm="1">
        <f t="array" ref="K64">IFERROR(_xlfn.IFS($H64="MW",0,$D64=$D$132,('DR_Contracted Energy'!K62/'DR_Contracted Energy'!K$130)*K$132,$D64=$D$133,('DR_Contracted Energy'!K62/'DR_Contracted Energy'!K$131)*K$133),0)</f>
        <v>0</v>
      </c>
      <c r="L64" s="166" cm="1">
        <f t="array" ref="L64">IFERROR(_xlfn.IFS($H64="MW",0,$D64=$D$132,('DR_Contracted Energy'!L62/'DR_Contracted Energy'!L$130)*L$132,$D64=$D$133,('DR_Contracted Energy'!L62/'DR_Contracted Energy'!L$131)*L$133),0)</f>
        <v>0</v>
      </c>
      <c r="M64" s="166" cm="1">
        <f t="array" ref="M64">IFERROR(_xlfn.IFS($H64="MW",0,$D64=$D$132,('DR_Contracted Energy'!M62/'DR_Contracted Energy'!M$130)*M$132,$D64=$D$133,('DR_Contracted Energy'!M62/'DR_Contracted Energy'!M$131)*M$133),0)</f>
        <v>0</v>
      </c>
      <c r="N64" s="166" cm="1">
        <f t="array" ref="N64">IFERROR(_xlfn.IFS($H64="MW",0,$D64=$D$132,('DR_Contracted Energy'!N62/'DR_Contracted Energy'!N$130)*N$132,$D64=$D$133,('DR_Contracted Energy'!N62/'DR_Contracted Energy'!N$131)*N$133),0)</f>
        <v>0</v>
      </c>
      <c r="O64" s="166" cm="1">
        <f t="array" ref="O64">IFERROR(_xlfn.IFS($H64="MW",0,$D64=$D$132,('DR_Contracted Energy'!O62/'DR_Contracted Energy'!O$130)*O$132,$D64=$D$133,('DR_Contracted Energy'!O62/'DR_Contracted Energy'!O$131)*O$133),0)</f>
        <v>0</v>
      </c>
      <c r="P64" s="166" cm="1">
        <f t="array" ref="P64">IFERROR(_xlfn.IFS($H64="MW",0,$D64=$D$132,('DR_Contracted Energy'!P62/'DR_Contracted Energy'!P$130)*P$132,$D64=$D$133,('DR_Contracted Energy'!P62/'DR_Contracted Energy'!P$131)*P$133),0)</f>
        <v>0</v>
      </c>
      <c r="Q64" s="166" cm="1">
        <f t="array" ref="Q64">IFERROR(_xlfn.IFS($H64="MW",0,$D64=$D$132,('DR_Contracted Energy'!Q62/'DR_Contracted Energy'!Q$130)*Q$132,$D64=$D$133,('DR_Contracted Energy'!Q62/'DR_Contracted Energy'!Q$131)*Q$133),0)</f>
        <v>0</v>
      </c>
      <c r="R64" s="166" cm="1">
        <f t="array" ref="R64">IFERROR(_xlfn.IFS($H64="MW",0,$D64=$D$132,('DR_Contracted Energy'!R62/'DR_Contracted Energy'!R$130)*R$132,$D64=$D$133,('DR_Contracted Energy'!R62/'DR_Contracted Energy'!R$131)*R$133),0)</f>
        <v>0</v>
      </c>
      <c r="S64" s="166" cm="1">
        <f t="array" ref="S64">IFERROR(_xlfn.IFS($H64="MW",0,$D64=$D$132,('DR_Contracted Energy'!S62/'DR_Contracted Energy'!S$130)*S$132,$D64=$D$133,('DR_Contracted Energy'!S62/'DR_Contracted Energy'!S$131)*S$133),0)</f>
        <v>0</v>
      </c>
      <c r="T64" s="166" cm="1">
        <f t="array" ref="T64">IFERROR(_xlfn.IFS($H64="MW",0,$D64=$D$132,('DR_Contracted Energy'!T62/'DR_Contracted Energy'!T$130)*T$132,$D64=$D$133,('DR_Contracted Energy'!T62/'DR_Contracted Energy'!T$131)*T$133),0)</f>
        <v>0</v>
      </c>
      <c r="U64" s="166" cm="1">
        <f t="array" ref="U64">IFERROR(_xlfn.IFS($H64="MW",0,$D64=$D$132,('DR_Contracted Energy'!U62/'DR_Contracted Energy'!U$130)*U$132,$D64=$D$133,('DR_Contracted Energy'!U62/'DR_Contracted Energy'!U$131)*U$133),0)</f>
        <v>0</v>
      </c>
      <c r="V64" s="166" cm="1">
        <f t="array" ref="V64">IFERROR(_xlfn.IFS($H64="MW",0,$D64=$D$132,('DR_Contracted Energy'!V62/'DR_Contracted Energy'!V$130)*V$132,$D64=$D$133,('DR_Contracted Energy'!V62/'DR_Contracted Energy'!V$131)*V$133),0)</f>
        <v>0</v>
      </c>
      <c r="W64" s="166" cm="1">
        <f t="array" ref="W64">IFERROR(_xlfn.IFS($H64="MW",0,$D64=$D$132,('DR_Contracted Energy'!W62/'DR_Contracted Energy'!W$130)*W$132,$D64=$D$133,('DR_Contracted Energy'!W62/'DR_Contracted Energy'!W$131)*W$133),0)</f>
        <v>0</v>
      </c>
      <c r="X64" s="166" cm="1">
        <f t="array" ref="X64">IFERROR(_xlfn.IFS($H64="MW",0,$D64=$D$132,('DR_Contracted Energy'!X62/'DR_Contracted Energy'!X$130)*X$132,$D64=$D$133,('DR_Contracted Energy'!X62/'DR_Contracted Energy'!X$131)*X$133),0)</f>
        <v>0</v>
      </c>
      <c r="Y64" s="166" cm="1">
        <f t="array" ref="Y64">IFERROR(_xlfn.IFS($H64="MW",0,$D64=$D$132,('DR_Contracted Energy'!Y62/'DR_Contracted Energy'!Y$130)*Y$132,$D64=$D$133,('DR_Contracted Energy'!Y62/'DR_Contracted Energy'!Y$131)*Y$133),0)</f>
        <v>0</v>
      </c>
      <c r="Z64" s="166" cm="1">
        <f t="array" ref="Z64">IFERROR(_xlfn.IFS($H64="MW",0,$D64=$D$132,('DR_Contracted Energy'!Z62/'DR_Contracted Energy'!Z$130)*Z$132,$D64=$D$133,('DR_Contracted Energy'!Z62/'DR_Contracted Energy'!Z$131)*Z$133),0)</f>
        <v>0</v>
      </c>
      <c r="AA64" s="166" cm="1">
        <f t="array" ref="AA64">IFERROR(_xlfn.IFS($H64="MW",0,$D64=$D$132,('DR_Contracted Energy'!AA62/'DR_Contracted Energy'!AA$130)*AA$132,$D64=$D$133,('DR_Contracted Energy'!AA62/'DR_Contracted Energy'!AA$131)*AA$133),0)</f>
        <v>0</v>
      </c>
      <c r="AB64" s="166" cm="1">
        <f t="array" ref="AB64">IFERROR(_xlfn.IFS($H64="MW",0,$D64=$D$132,('DR_Contracted Energy'!AB62/'DR_Contracted Energy'!AB$130)*AB$132,$D64=$D$133,('DR_Contracted Energy'!AB62/'DR_Contracted Energy'!AB$131)*AB$133),0)</f>
        <v>0</v>
      </c>
      <c r="AC64" s="166" cm="1">
        <f t="array" ref="AC64">IFERROR(_xlfn.IFS($H64="MW",0,$D64=$D$132,('DR_Contracted Energy'!AC62/'DR_Contracted Energy'!AC$130)*AC$132,$D64=$D$133,('DR_Contracted Energy'!AC62/'DR_Contracted Energy'!AC$131)*AC$133),0)</f>
        <v>0</v>
      </c>
      <c r="AD64" s="166"/>
      <c r="AE64" s="16" t="str">
        <f t="shared" si="1"/>
        <v>FALSE</v>
      </c>
    </row>
    <row r="65" spans="3:31" ht="28.8" x14ac:dyDescent="0.3">
      <c r="C65" s="7">
        <f t="shared" ref="C65:G65" si="27">C64</f>
        <v>27</v>
      </c>
      <c r="D65" s="146" t="str">
        <f t="shared" si="27"/>
        <v>Distribution Utility 1 (DU1)</v>
      </c>
      <c r="E65" s="146">
        <f t="shared" si="27"/>
        <v>0</v>
      </c>
      <c r="F65" s="108">
        <f t="shared" si="27"/>
        <v>0</v>
      </c>
      <c r="G65">
        <f t="shared" si="27"/>
        <v>0</v>
      </c>
      <c r="H65" s="16" t="str">
        <f>'C. Details of Existing PSAs'!O60</f>
        <v>MWh</v>
      </c>
      <c r="I65" s="166" cm="1">
        <f t="array" ref="I65">IFERROR(_xlfn.IFS($H65="MW",0,$D65=$D$132,('DR_Contracted Energy'!I63/'DR_Contracted Energy'!I$130)*I$132,$D65=$D$133,('DR_Contracted Energy'!I63/'DR_Contracted Energy'!I$131)*I$133),0)</f>
        <v>0</v>
      </c>
      <c r="J65" s="166" cm="1">
        <f t="array" ref="J65">IFERROR(_xlfn.IFS($H65="MW",0,$D65=$D$132,('DR_Contracted Energy'!J63/'DR_Contracted Energy'!J$130)*J$132,$D65=$D$133,('DR_Contracted Energy'!J63/'DR_Contracted Energy'!J$131)*J$133),0)</f>
        <v>0</v>
      </c>
      <c r="K65" s="166" cm="1">
        <f t="array" ref="K65">IFERROR(_xlfn.IFS($H65="MW",0,$D65=$D$132,('DR_Contracted Energy'!K63/'DR_Contracted Energy'!K$130)*K$132,$D65=$D$133,('DR_Contracted Energy'!K63/'DR_Contracted Energy'!K$131)*K$133),0)</f>
        <v>0</v>
      </c>
      <c r="L65" s="166" cm="1">
        <f t="array" ref="L65">IFERROR(_xlfn.IFS($H65="MW",0,$D65=$D$132,('DR_Contracted Energy'!L63/'DR_Contracted Energy'!L$130)*L$132,$D65=$D$133,('DR_Contracted Energy'!L63/'DR_Contracted Energy'!L$131)*L$133),0)</f>
        <v>0</v>
      </c>
      <c r="M65" s="166" cm="1">
        <f t="array" ref="M65">IFERROR(_xlfn.IFS($H65="MW",0,$D65=$D$132,('DR_Contracted Energy'!M63/'DR_Contracted Energy'!M$130)*M$132,$D65=$D$133,('DR_Contracted Energy'!M63/'DR_Contracted Energy'!M$131)*M$133),0)</f>
        <v>0</v>
      </c>
      <c r="N65" s="166" cm="1">
        <f t="array" ref="N65">IFERROR(_xlfn.IFS($H65="MW",0,$D65=$D$132,('DR_Contracted Energy'!N63/'DR_Contracted Energy'!N$130)*N$132,$D65=$D$133,('DR_Contracted Energy'!N63/'DR_Contracted Energy'!N$131)*N$133),0)</f>
        <v>0</v>
      </c>
      <c r="O65" s="166" cm="1">
        <f t="array" ref="O65">IFERROR(_xlfn.IFS($H65="MW",0,$D65=$D$132,('DR_Contracted Energy'!O63/'DR_Contracted Energy'!O$130)*O$132,$D65=$D$133,('DR_Contracted Energy'!O63/'DR_Contracted Energy'!O$131)*O$133),0)</f>
        <v>0</v>
      </c>
      <c r="P65" s="166" cm="1">
        <f t="array" ref="P65">IFERROR(_xlfn.IFS($H65="MW",0,$D65=$D$132,('DR_Contracted Energy'!P63/'DR_Contracted Energy'!P$130)*P$132,$D65=$D$133,('DR_Contracted Energy'!P63/'DR_Contracted Energy'!P$131)*P$133),0)</f>
        <v>0</v>
      </c>
      <c r="Q65" s="166" cm="1">
        <f t="array" ref="Q65">IFERROR(_xlfn.IFS($H65="MW",0,$D65=$D$132,('DR_Contracted Energy'!Q63/'DR_Contracted Energy'!Q$130)*Q$132,$D65=$D$133,('DR_Contracted Energy'!Q63/'DR_Contracted Energy'!Q$131)*Q$133),0)</f>
        <v>0</v>
      </c>
      <c r="R65" s="166" cm="1">
        <f t="array" ref="R65">IFERROR(_xlfn.IFS($H65="MW",0,$D65=$D$132,('DR_Contracted Energy'!R63/'DR_Contracted Energy'!R$130)*R$132,$D65=$D$133,('DR_Contracted Energy'!R63/'DR_Contracted Energy'!R$131)*R$133),0)</f>
        <v>0</v>
      </c>
      <c r="S65" s="166" cm="1">
        <f t="array" ref="S65">IFERROR(_xlfn.IFS($H65="MW",0,$D65=$D$132,('DR_Contracted Energy'!S63/'DR_Contracted Energy'!S$130)*S$132,$D65=$D$133,('DR_Contracted Energy'!S63/'DR_Contracted Energy'!S$131)*S$133),0)</f>
        <v>0</v>
      </c>
      <c r="T65" s="166" cm="1">
        <f t="array" ref="T65">IFERROR(_xlfn.IFS($H65="MW",0,$D65=$D$132,('DR_Contracted Energy'!T63/'DR_Contracted Energy'!T$130)*T$132,$D65=$D$133,('DR_Contracted Energy'!T63/'DR_Contracted Energy'!T$131)*T$133),0)</f>
        <v>0</v>
      </c>
      <c r="U65" s="166" cm="1">
        <f t="array" ref="U65">IFERROR(_xlfn.IFS($H65="MW",0,$D65=$D$132,('DR_Contracted Energy'!U63/'DR_Contracted Energy'!U$130)*U$132,$D65=$D$133,('DR_Contracted Energy'!U63/'DR_Contracted Energy'!U$131)*U$133),0)</f>
        <v>0</v>
      </c>
      <c r="V65" s="166" cm="1">
        <f t="array" ref="V65">IFERROR(_xlfn.IFS($H65="MW",0,$D65=$D$132,('DR_Contracted Energy'!V63/'DR_Contracted Energy'!V$130)*V$132,$D65=$D$133,('DR_Contracted Energy'!V63/'DR_Contracted Energy'!V$131)*V$133),0)</f>
        <v>0</v>
      </c>
      <c r="W65" s="166" cm="1">
        <f t="array" ref="W65">IFERROR(_xlfn.IFS($H65="MW",0,$D65=$D$132,('DR_Contracted Energy'!W63/'DR_Contracted Energy'!W$130)*W$132,$D65=$D$133,('DR_Contracted Energy'!W63/'DR_Contracted Energy'!W$131)*W$133),0)</f>
        <v>0</v>
      </c>
      <c r="X65" s="166" cm="1">
        <f t="array" ref="X65">IFERROR(_xlfn.IFS($H65="MW",0,$D65=$D$132,('DR_Contracted Energy'!X63/'DR_Contracted Energy'!X$130)*X$132,$D65=$D$133,('DR_Contracted Energy'!X63/'DR_Contracted Energy'!X$131)*X$133),0)</f>
        <v>0</v>
      </c>
      <c r="Y65" s="166" cm="1">
        <f t="array" ref="Y65">IFERROR(_xlfn.IFS($H65="MW",0,$D65=$D$132,('DR_Contracted Energy'!Y63/'DR_Contracted Energy'!Y$130)*Y$132,$D65=$D$133,('DR_Contracted Energy'!Y63/'DR_Contracted Energy'!Y$131)*Y$133),0)</f>
        <v>0</v>
      </c>
      <c r="Z65" s="166" cm="1">
        <f t="array" ref="Z65">IFERROR(_xlfn.IFS($H65="MW",0,$D65=$D$132,('DR_Contracted Energy'!Z63/'DR_Contracted Energy'!Z$130)*Z$132,$D65=$D$133,('DR_Contracted Energy'!Z63/'DR_Contracted Energy'!Z$131)*Z$133),0)</f>
        <v>0</v>
      </c>
      <c r="AA65" s="166" cm="1">
        <f t="array" ref="AA65">IFERROR(_xlfn.IFS($H65="MW",0,$D65=$D$132,('DR_Contracted Energy'!AA63/'DR_Contracted Energy'!AA$130)*AA$132,$D65=$D$133,('DR_Contracted Energy'!AA63/'DR_Contracted Energy'!AA$131)*AA$133),0)</f>
        <v>0</v>
      </c>
      <c r="AB65" s="166" cm="1">
        <f t="array" ref="AB65">IFERROR(_xlfn.IFS($H65="MW",0,$D65=$D$132,('DR_Contracted Energy'!AB63/'DR_Contracted Energy'!AB$130)*AB$132,$D65=$D$133,('DR_Contracted Energy'!AB63/'DR_Contracted Energy'!AB$131)*AB$133),0)</f>
        <v>0</v>
      </c>
      <c r="AC65" s="166" cm="1">
        <f t="array" ref="AC65">IFERROR(_xlfn.IFS($H65="MW",0,$D65=$D$132,('DR_Contracted Energy'!AC63/'DR_Contracted Energy'!AC$130)*AC$132,$D65=$D$133,('DR_Contracted Energy'!AC63/'DR_Contracted Energy'!AC$131)*AC$133),0)</f>
        <v>0</v>
      </c>
      <c r="AD65" s="166"/>
      <c r="AE65" s="16" t="str">
        <f t="shared" si="1"/>
        <v>FALSE</v>
      </c>
    </row>
    <row r="66" spans="3:31" ht="28.8" x14ac:dyDescent="0.3">
      <c r="C66" s="7">
        <f>'C. Details of Existing PSAs'!C61</f>
        <v>28</v>
      </c>
      <c r="D66" s="146" t="str">
        <f>'C. Details of Existing PSAs'!D61</f>
        <v>Distribution Utility 1 (DU1)</v>
      </c>
      <c r="E66" s="146">
        <f>'C. Details of Existing PSAs'!E61</f>
        <v>0</v>
      </c>
      <c r="F66" s="108">
        <f>'C. Details of Existing PSAs'!F61</f>
        <v>0</v>
      </c>
      <c r="G66">
        <f>'C. Details of Existing PSAs'!G61</f>
        <v>0</v>
      </c>
      <c r="H66" s="16" t="str">
        <f>'C. Details of Existing PSAs'!O61</f>
        <v>MW</v>
      </c>
      <c r="I66" s="166" cm="1">
        <f t="array" ref="I66">IFERROR(_xlfn.IFS($H66="MW",0,$D66=$D$132,('DR_Contracted Energy'!I64/'DR_Contracted Energy'!I$130)*I$132,$D66=$D$133,('DR_Contracted Energy'!I64/'DR_Contracted Energy'!I$131)*I$133),0)</f>
        <v>0</v>
      </c>
      <c r="J66" s="166" cm="1">
        <f t="array" ref="J66">IFERROR(_xlfn.IFS($H66="MW",0,$D66=$D$132,('DR_Contracted Energy'!J64/'DR_Contracted Energy'!J$130)*J$132,$D66=$D$133,('DR_Contracted Energy'!J64/'DR_Contracted Energy'!J$131)*J$133),0)</f>
        <v>0</v>
      </c>
      <c r="K66" s="166" cm="1">
        <f t="array" ref="K66">IFERROR(_xlfn.IFS($H66="MW",0,$D66=$D$132,('DR_Contracted Energy'!K64/'DR_Contracted Energy'!K$130)*K$132,$D66=$D$133,('DR_Contracted Energy'!K64/'DR_Contracted Energy'!K$131)*K$133),0)</f>
        <v>0</v>
      </c>
      <c r="L66" s="166" cm="1">
        <f t="array" ref="L66">IFERROR(_xlfn.IFS($H66="MW",0,$D66=$D$132,('DR_Contracted Energy'!L64/'DR_Contracted Energy'!L$130)*L$132,$D66=$D$133,('DR_Contracted Energy'!L64/'DR_Contracted Energy'!L$131)*L$133),0)</f>
        <v>0</v>
      </c>
      <c r="M66" s="166" cm="1">
        <f t="array" ref="M66">IFERROR(_xlfn.IFS($H66="MW",0,$D66=$D$132,('DR_Contracted Energy'!M64/'DR_Contracted Energy'!M$130)*M$132,$D66=$D$133,('DR_Contracted Energy'!M64/'DR_Contracted Energy'!M$131)*M$133),0)</f>
        <v>0</v>
      </c>
      <c r="N66" s="166" cm="1">
        <f t="array" ref="N66">IFERROR(_xlfn.IFS($H66="MW",0,$D66=$D$132,('DR_Contracted Energy'!N64/'DR_Contracted Energy'!N$130)*N$132,$D66=$D$133,('DR_Contracted Energy'!N64/'DR_Contracted Energy'!N$131)*N$133),0)</f>
        <v>0</v>
      </c>
      <c r="O66" s="166" cm="1">
        <f t="array" ref="O66">IFERROR(_xlfn.IFS($H66="MW",0,$D66=$D$132,('DR_Contracted Energy'!O64/'DR_Contracted Energy'!O$130)*O$132,$D66=$D$133,('DR_Contracted Energy'!O64/'DR_Contracted Energy'!O$131)*O$133),0)</f>
        <v>0</v>
      </c>
      <c r="P66" s="166" cm="1">
        <f t="array" ref="P66">IFERROR(_xlfn.IFS($H66="MW",0,$D66=$D$132,('DR_Contracted Energy'!P64/'DR_Contracted Energy'!P$130)*P$132,$D66=$D$133,('DR_Contracted Energy'!P64/'DR_Contracted Energy'!P$131)*P$133),0)</f>
        <v>0</v>
      </c>
      <c r="Q66" s="166" cm="1">
        <f t="array" ref="Q66">IFERROR(_xlfn.IFS($H66="MW",0,$D66=$D$132,('DR_Contracted Energy'!Q64/'DR_Contracted Energy'!Q$130)*Q$132,$D66=$D$133,('DR_Contracted Energy'!Q64/'DR_Contracted Energy'!Q$131)*Q$133),0)</f>
        <v>0</v>
      </c>
      <c r="R66" s="166" cm="1">
        <f t="array" ref="R66">IFERROR(_xlfn.IFS($H66="MW",0,$D66=$D$132,('DR_Contracted Energy'!R64/'DR_Contracted Energy'!R$130)*R$132,$D66=$D$133,('DR_Contracted Energy'!R64/'DR_Contracted Energy'!R$131)*R$133),0)</f>
        <v>0</v>
      </c>
      <c r="S66" s="166" cm="1">
        <f t="array" ref="S66">IFERROR(_xlfn.IFS($H66="MW",0,$D66=$D$132,('DR_Contracted Energy'!S64/'DR_Contracted Energy'!S$130)*S$132,$D66=$D$133,('DR_Contracted Energy'!S64/'DR_Contracted Energy'!S$131)*S$133),0)</f>
        <v>0</v>
      </c>
      <c r="T66" s="166" cm="1">
        <f t="array" ref="T66">IFERROR(_xlfn.IFS($H66="MW",0,$D66=$D$132,('DR_Contracted Energy'!T64/'DR_Contracted Energy'!T$130)*T$132,$D66=$D$133,('DR_Contracted Energy'!T64/'DR_Contracted Energy'!T$131)*T$133),0)</f>
        <v>0</v>
      </c>
      <c r="U66" s="166" cm="1">
        <f t="array" ref="U66">IFERROR(_xlfn.IFS($H66="MW",0,$D66=$D$132,('DR_Contracted Energy'!U64/'DR_Contracted Energy'!U$130)*U$132,$D66=$D$133,('DR_Contracted Energy'!U64/'DR_Contracted Energy'!U$131)*U$133),0)</f>
        <v>0</v>
      </c>
      <c r="V66" s="166" cm="1">
        <f t="array" ref="V66">IFERROR(_xlfn.IFS($H66="MW",0,$D66=$D$132,('DR_Contracted Energy'!V64/'DR_Contracted Energy'!V$130)*V$132,$D66=$D$133,('DR_Contracted Energy'!V64/'DR_Contracted Energy'!V$131)*V$133),0)</f>
        <v>0</v>
      </c>
      <c r="W66" s="166" cm="1">
        <f t="array" ref="W66">IFERROR(_xlfn.IFS($H66="MW",0,$D66=$D$132,('DR_Contracted Energy'!W64/'DR_Contracted Energy'!W$130)*W$132,$D66=$D$133,('DR_Contracted Energy'!W64/'DR_Contracted Energy'!W$131)*W$133),0)</f>
        <v>0</v>
      </c>
      <c r="X66" s="166" cm="1">
        <f t="array" ref="X66">IFERROR(_xlfn.IFS($H66="MW",0,$D66=$D$132,('DR_Contracted Energy'!X64/'DR_Contracted Energy'!X$130)*X$132,$D66=$D$133,('DR_Contracted Energy'!X64/'DR_Contracted Energy'!X$131)*X$133),0)</f>
        <v>0</v>
      </c>
      <c r="Y66" s="166" cm="1">
        <f t="array" ref="Y66">IFERROR(_xlfn.IFS($H66="MW",0,$D66=$D$132,('DR_Contracted Energy'!Y64/'DR_Contracted Energy'!Y$130)*Y$132,$D66=$D$133,('DR_Contracted Energy'!Y64/'DR_Contracted Energy'!Y$131)*Y$133),0)</f>
        <v>0</v>
      </c>
      <c r="Z66" s="166" cm="1">
        <f t="array" ref="Z66">IFERROR(_xlfn.IFS($H66="MW",0,$D66=$D$132,('DR_Contracted Energy'!Z64/'DR_Contracted Energy'!Z$130)*Z$132,$D66=$D$133,('DR_Contracted Energy'!Z64/'DR_Contracted Energy'!Z$131)*Z$133),0)</f>
        <v>0</v>
      </c>
      <c r="AA66" s="166" cm="1">
        <f t="array" ref="AA66">IFERROR(_xlfn.IFS($H66="MW",0,$D66=$D$132,('DR_Contracted Energy'!AA64/'DR_Contracted Energy'!AA$130)*AA$132,$D66=$D$133,('DR_Contracted Energy'!AA64/'DR_Contracted Energy'!AA$131)*AA$133),0)</f>
        <v>0</v>
      </c>
      <c r="AB66" s="166" cm="1">
        <f t="array" ref="AB66">IFERROR(_xlfn.IFS($H66="MW",0,$D66=$D$132,('DR_Contracted Energy'!AB64/'DR_Contracted Energy'!AB$130)*AB$132,$D66=$D$133,('DR_Contracted Energy'!AB64/'DR_Contracted Energy'!AB$131)*AB$133),0)</f>
        <v>0</v>
      </c>
      <c r="AC66" s="166" cm="1">
        <f t="array" ref="AC66">IFERROR(_xlfn.IFS($H66="MW",0,$D66=$D$132,('DR_Contracted Energy'!AC64/'DR_Contracted Energy'!AC$130)*AC$132,$D66=$D$133,('DR_Contracted Energy'!AC64/'DR_Contracted Energy'!AC$131)*AC$133),0)</f>
        <v>0</v>
      </c>
      <c r="AD66" s="166"/>
      <c r="AE66" s="16" t="str">
        <f t="shared" si="1"/>
        <v>FALSE</v>
      </c>
    </row>
    <row r="67" spans="3:31" ht="28.8" x14ac:dyDescent="0.3">
      <c r="C67" s="7">
        <f t="shared" ref="C67:G67" si="28">C66</f>
        <v>28</v>
      </c>
      <c r="D67" s="146" t="str">
        <f t="shared" si="28"/>
        <v>Distribution Utility 1 (DU1)</v>
      </c>
      <c r="E67" s="146">
        <f t="shared" si="28"/>
        <v>0</v>
      </c>
      <c r="F67" s="108">
        <f t="shared" si="28"/>
        <v>0</v>
      </c>
      <c r="G67">
        <f t="shared" si="28"/>
        <v>0</v>
      </c>
      <c r="H67" s="16" t="str">
        <f>'C. Details of Existing PSAs'!O62</f>
        <v>MWh</v>
      </c>
      <c r="I67" s="166" cm="1">
        <f t="array" ref="I67">IFERROR(_xlfn.IFS($H67="MW",0,$D67=$D$132,('DR_Contracted Energy'!I65/'DR_Contracted Energy'!I$130)*I$132,$D67=$D$133,('DR_Contracted Energy'!I65/'DR_Contracted Energy'!I$131)*I$133),0)</f>
        <v>0</v>
      </c>
      <c r="J67" s="166" cm="1">
        <f t="array" ref="J67">IFERROR(_xlfn.IFS($H67="MW",0,$D67=$D$132,('DR_Contracted Energy'!J65/'DR_Contracted Energy'!J$130)*J$132,$D67=$D$133,('DR_Contracted Energy'!J65/'DR_Contracted Energy'!J$131)*J$133),0)</f>
        <v>0</v>
      </c>
      <c r="K67" s="166" cm="1">
        <f t="array" ref="K67">IFERROR(_xlfn.IFS($H67="MW",0,$D67=$D$132,('DR_Contracted Energy'!K65/'DR_Contracted Energy'!K$130)*K$132,$D67=$D$133,('DR_Contracted Energy'!K65/'DR_Contracted Energy'!K$131)*K$133),0)</f>
        <v>0</v>
      </c>
      <c r="L67" s="166" cm="1">
        <f t="array" ref="L67">IFERROR(_xlfn.IFS($H67="MW",0,$D67=$D$132,('DR_Contracted Energy'!L65/'DR_Contracted Energy'!L$130)*L$132,$D67=$D$133,('DR_Contracted Energy'!L65/'DR_Contracted Energy'!L$131)*L$133),0)</f>
        <v>0</v>
      </c>
      <c r="M67" s="166" cm="1">
        <f t="array" ref="M67">IFERROR(_xlfn.IFS($H67="MW",0,$D67=$D$132,('DR_Contracted Energy'!M65/'DR_Contracted Energy'!M$130)*M$132,$D67=$D$133,('DR_Contracted Energy'!M65/'DR_Contracted Energy'!M$131)*M$133),0)</f>
        <v>0</v>
      </c>
      <c r="N67" s="166" cm="1">
        <f t="array" ref="N67">IFERROR(_xlfn.IFS($H67="MW",0,$D67=$D$132,('DR_Contracted Energy'!N65/'DR_Contracted Energy'!N$130)*N$132,$D67=$D$133,('DR_Contracted Energy'!N65/'DR_Contracted Energy'!N$131)*N$133),0)</f>
        <v>0</v>
      </c>
      <c r="O67" s="166" cm="1">
        <f t="array" ref="O67">IFERROR(_xlfn.IFS($H67="MW",0,$D67=$D$132,('DR_Contracted Energy'!O65/'DR_Contracted Energy'!O$130)*O$132,$D67=$D$133,('DR_Contracted Energy'!O65/'DR_Contracted Energy'!O$131)*O$133),0)</f>
        <v>0</v>
      </c>
      <c r="P67" s="166" cm="1">
        <f t="array" ref="P67">IFERROR(_xlfn.IFS($H67="MW",0,$D67=$D$132,('DR_Contracted Energy'!P65/'DR_Contracted Energy'!P$130)*P$132,$D67=$D$133,('DR_Contracted Energy'!P65/'DR_Contracted Energy'!P$131)*P$133),0)</f>
        <v>0</v>
      </c>
      <c r="Q67" s="166" cm="1">
        <f t="array" ref="Q67">IFERROR(_xlfn.IFS($H67="MW",0,$D67=$D$132,('DR_Contracted Energy'!Q65/'DR_Contracted Energy'!Q$130)*Q$132,$D67=$D$133,('DR_Contracted Energy'!Q65/'DR_Contracted Energy'!Q$131)*Q$133),0)</f>
        <v>0</v>
      </c>
      <c r="R67" s="166" cm="1">
        <f t="array" ref="R67">IFERROR(_xlfn.IFS($H67="MW",0,$D67=$D$132,('DR_Contracted Energy'!R65/'DR_Contracted Energy'!R$130)*R$132,$D67=$D$133,('DR_Contracted Energy'!R65/'DR_Contracted Energy'!R$131)*R$133),0)</f>
        <v>0</v>
      </c>
      <c r="S67" s="166" cm="1">
        <f t="array" ref="S67">IFERROR(_xlfn.IFS($H67="MW",0,$D67=$D$132,('DR_Contracted Energy'!S65/'DR_Contracted Energy'!S$130)*S$132,$D67=$D$133,('DR_Contracted Energy'!S65/'DR_Contracted Energy'!S$131)*S$133),0)</f>
        <v>0</v>
      </c>
      <c r="T67" s="166" cm="1">
        <f t="array" ref="T67">IFERROR(_xlfn.IFS($H67="MW",0,$D67=$D$132,('DR_Contracted Energy'!T65/'DR_Contracted Energy'!T$130)*T$132,$D67=$D$133,('DR_Contracted Energy'!T65/'DR_Contracted Energy'!T$131)*T$133),0)</f>
        <v>0</v>
      </c>
      <c r="U67" s="166" cm="1">
        <f t="array" ref="U67">IFERROR(_xlfn.IFS($H67="MW",0,$D67=$D$132,('DR_Contracted Energy'!U65/'DR_Contracted Energy'!U$130)*U$132,$D67=$D$133,('DR_Contracted Energy'!U65/'DR_Contracted Energy'!U$131)*U$133),0)</f>
        <v>0</v>
      </c>
      <c r="V67" s="166" cm="1">
        <f t="array" ref="V67">IFERROR(_xlfn.IFS($H67="MW",0,$D67=$D$132,('DR_Contracted Energy'!V65/'DR_Contracted Energy'!V$130)*V$132,$D67=$D$133,('DR_Contracted Energy'!V65/'DR_Contracted Energy'!V$131)*V$133),0)</f>
        <v>0</v>
      </c>
      <c r="W67" s="166" cm="1">
        <f t="array" ref="W67">IFERROR(_xlfn.IFS($H67="MW",0,$D67=$D$132,('DR_Contracted Energy'!W65/'DR_Contracted Energy'!W$130)*W$132,$D67=$D$133,('DR_Contracted Energy'!W65/'DR_Contracted Energy'!W$131)*W$133),0)</f>
        <v>0</v>
      </c>
      <c r="X67" s="166" cm="1">
        <f t="array" ref="X67">IFERROR(_xlfn.IFS($H67="MW",0,$D67=$D$132,('DR_Contracted Energy'!X65/'DR_Contracted Energy'!X$130)*X$132,$D67=$D$133,('DR_Contracted Energy'!X65/'DR_Contracted Energy'!X$131)*X$133),0)</f>
        <v>0</v>
      </c>
      <c r="Y67" s="166" cm="1">
        <f t="array" ref="Y67">IFERROR(_xlfn.IFS($H67="MW",0,$D67=$D$132,('DR_Contracted Energy'!Y65/'DR_Contracted Energy'!Y$130)*Y$132,$D67=$D$133,('DR_Contracted Energy'!Y65/'DR_Contracted Energy'!Y$131)*Y$133),0)</f>
        <v>0</v>
      </c>
      <c r="Z67" s="166" cm="1">
        <f t="array" ref="Z67">IFERROR(_xlfn.IFS($H67="MW",0,$D67=$D$132,('DR_Contracted Energy'!Z65/'DR_Contracted Energy'!Z$130)*Z$132,$D67=$D$133,('DR_Contracted Energy'!Z65/'DR_Contracted Energy'!Z$131)*Z$133),0)</f>
        <v>0</v>
      </c>
      <c r="AA67" s="166" cm="1">
        <f t="array" ref="AA67">IFERROR(_xlfn.IFS($H67="MW",0,$D67=$D$132,('DR_Contracted Energy'!AA65/'DR_Contracted Energy'!AA$130)*AA$132,$D67=$D$133,('DR_Contracted Energy'!AA65/'DR_Contracted Energy'!AA$131)*AA$133),0)</f>
        <v>0</v>
      </c>
      <c r="AB67" s="166" cm="1">
        <f t="array" ref="AB67">IFERROR(_xlfn.IFS($H67="MW",0,$D67=$D$132,('DR_Contracted Energy'!AB65/'DR_Contracted Energy'!AB$130)*AB$132,$D67=$D$133,('DR_Contracted Energy'!AB65/'DR_Contracted Energy'!AB$131)*AB$133),0)</f>
        <v>0</v>
      </c>
      <c r="AC67" s="166" cm="1">
        <f t="array" ref="AC67">IFERROR(_xlfn.IFS($H67="MW",0,$D67=$D$132,('DR_Contracted Energy'!AC65/'DR_Contracted Energy'!AC$130)*AC$132,$D67=$D$133,('DR_Contracted Energy'!AC65/'DR_Contracted Energy'!AC$131)*AC$133),0)</f>
        <v>0</v>
      </c>
      <c r="AD67" s="166"/>
      <c r="AE67" s="16" t="str">
        <f t="shared" si="1"/>
        <v>FALSE</v>
      </c>
    </row>
    <row r="68" spans="3:31" ht="28.8" x14ac:dyDescent="0.3">
      <c r="C68" s="7">
        <f>'C. Details of Existing PSAs'!C63</f>
        <v>29</v>
      </c>
      <c r="D68" s="146" t="str">
        <f>'C. Details of Existing PSAs'!D63</f>
        <v>Distribution Utility 1 (DU1)</v>
      </c>
      <c r="E68" s="146">
        <f>'C. Details of Existing PSAs'!E63</f>
        <v>0</v>
      </c>
      <c r="F68" s="108">
        <f>'C. Details of Existing PSAs'!F63</f>
        <v>0</v>
      </c>
      <c r="G68">
        <f>'C. Details of Existing PSAs'!G63</f>
        <v>0</v>
      </c>
      <c r="H68" s="16" t="str">
        <f>'C. Details of Existing PSAs'!O63</f>
        <v>MW</v>
      </c>
      <c r="I68" s="166" cm="1">
        <f t="array" ref="I68">IFERROR(_xlfn.IFS($H68="MW",0,$D68=$D$132,('DR_Contracted Energy'!I66/'DR_Contracted Energy'!I$130)*I$132,$D68=$D$133,('DR_Contracted Energy'!I66/'DR_Contracted Energy'!I$131)*I$133),0)</f>
        <v>0</v>
      </c>
      <c r="J68" s="166" cm="1">
        <f t="array" ref="J68">IFERROR(_xlfn.IFS($H68="MW",0,$D68=$D$132,('DR_Contracted Energy'!J66/'DR_Contracted Energy'!J$130)*J$132,$D68=$D$133,('DR_Contracted Energy'!J66/'DR_Contracted Energy'!J$131)*J$133),0)</f>
        <v>0</v>
      </c>
      <c r="K68" s="166" cm="1">
        <f t="array" ref="K68">IFERROR(_xlfn.IFS($H68="MW",0,$D68=$D$132,('DR_Contracted Energy'!K66/'DR_Contracted Energy'!K$130)*K$132,$D68=$D$133,('DR_Contracted Energy'!K66/'DR_Contracted Energy'!K$131)*K$133),0)</f>
        <v>0</v>
      </c>
      <c r="L68" s="166" cm="1">
        <f t="array" ref="L68">IFERROR(_xlfn.IFS($H68="MW",0,$D68=$D$132,('DR_Contracted Energy'!L66/'DR_Contracted Energy'!L$130)*L$132,$D68=$D$133,('DR_Contracted Energy'!L66/'DR_Contracted Energy'!L$131)*L$133),0)</f>
        <v>0</v>
      </c>
      <c r="M68" s="166" cm="1">
        <f t="array" ref="M68">IFERROR(_xlfn.IFS($H68="MW",0,$D68=$D$132,('DR_Contracted Energy'!M66/'DR_Contracted Energy'!M$130)*M$132,$D68=$D$133,('DR_Contracted Energy'!M66/'DR_Contracted Energy'!M$131)*M$133),0)</f>
        <v>0</v>
      </c>
      <c r="N68" s="166" cm="1">
        <f t="array" ref="N68">IFERROR(_xlfn.IFS($H68="MW",0,$D68=$D$132,('DR_Contracted Energy'!N66/'DR_Contracted Energy'!N$130)*N$132,$D68=$D$133,('DR_Contracted Energy'!N66/'DR_Contracted Energy'!N$131)*N$133),0)</f>
        <v>0</v>
      </c>
      <c r="O68" s="166" cm="1">
        <f t="array" ref="O68">IFERROR(_xlfn.IFS($H68="MW",0,$D68=$D$132,('DR_Contracted Energy'!O66/'DR_Contracted Energy'!O$130)*O$132,$D68=$D$133,('DR_Contracted Energy'!O66/'DR_Contracted Energy'!O$131)*O$133),0)</f>
        <v>0</v>
      </c>
      <c r="P68" s="166" cm="1">
        <f t="array" ref="P68">IFERROR(_xlfn.IFS($H68="MW",0,$D68=$D$132,('DR_Contracted Energy'!P66/'DR_Contracted Energy'!P$130)*P$132,$D68=$D$133,('DR_Contracted Energy'!P66/'DR_Contracted Energy'!P$131)*P$133),0)</f>
        <v>0</v>
      </c>
      <c r="Q68" s="166" cm="1">
        <f t="array" ref="Q68">IFERROR(_xlfn.IFS($H68="MW",0,$D68=$D$132,('DR_Contracted Energy'!Q66/'DR_Contracted Energy'!Q$130)*Q$132,$D68=$D$133,('DR_Contracted Energy'!Q66/'DR_Contracted Energy'!Q$131)*Q$133),0)</f>
        <v>0</v>
      </c>
      <c r="R68" s="166" cm="1">
        <f t="array" ref="R68">IFERROR(_xlfn.IFS($H68="MW",0,$D68=$D$132,('DR_Contracted Energy'!R66/'DR_Contracted Energy'!R$130)*R$132,$D68=$D$133,('DR_Contracted Energy'!R66/'DR_Contracted Energy'!R$131)*R$133),0)</f>
        <v>0</v>
      </c>
      <c r="S68" s="166" cm="1">
        <f t="array" ref="S68">IFERROR(_xlfn.IFS($H68="MW",0,$D68=$D$132,('DR_Contracted Energy'!S66/'DR_Contracted Energy'!S$130)*S$132,$D68=$D$133,('DR_Contracted Energy'!S66/'DR_Contracted Energy'!S$131)*S$133),0)</f>
        <v>0</v>
      </c>
      <c r="T68" s="166" cm="1">
        <f t="array" ref="T68">IFERROR(_xlfn.IFS($H68="MW",0,$D68=$D$132,('DR_Contracted Energy'!T66/'DR_Contracted Energy'!T$130)*T$132,$D68=$D$133,('DR_Contracted Energy'!T66/'DR_Contracted Energy'!T$131)*T$133),0)</f>
        <v>0</v>
      </c>
      <c r="U68" s="166" cm="1">
        <f t="array" ref="U68">IFERROR(_xlfn.IFS($H68="MW",0,$D68=$D$132,('DR_Contracted Energy'!U66/'DR_Contracted Energy'!U$130)*U$132,$D68=$D$133,('DR_Contracted Energy'!U66/'DR_Contracted Energy'!U$131)*U$133),0)</f>
        <v>0</v>
      </c>
      <c r="V68" s="166" cm="1">
        <f t="array" ref="V68">IFERROR(_xlfn.IFS($H68="MW",0,$D68=$D$132,('DR_Contracted Energy'!V66/'DR_Contracted Energy'!V$130)*V$132,$D68=$D$133,('DR_Contracted Energy'!V66/'DR_Contracted Energy'!V$131)*V$133),0)</f>
        <v>0</v>
      </c>
      <c r="W68" s="166" cm="1">
        <f t="array" ref="W68">IFERROR(_xlfn.IFS($H68="MW",0,$D68=$D$132,('DR_Contracted Energy'!W66/'DR_Contracted Energy'!W$130)*W$132,$D68=$D$133,('DR_Contracted Energy'!W66/'DR_Contracted Energy'!W$131)*W$133),0)</f>
        <v>0</v>
      </c>
      <c r="X68" s="166" cm="1">
        <f t="array" ref="X68">IFERROR(_xlfn.IFS($H68="MW",0,$D68=$D$132,('DR_Contracted Energy'!X66/'DR_Contracted Energy'!X$130)*X$132,$D68=$D$133,('DR_Contracted Energy'!X66/'DR_Contracted Energy'!X$131)*X$133),0)</f>
        <v>0</v>
      </c>
      <c r="Y68" s="166" cm="1">
        <f t="array" ref="Y68">IFERROR(_xlfn.IFS($H68="MW",0,$D68=$D$132,('DR_Contracted Energy'!Y66/'DR_Contracted Energy'!Y$130)*Y$132,$D68=$D$133,('DR_Contracted Energy'!Y66/'DR_Contracted Energy'!Y$131)*Y$133),0)</f>
        <v>0</v>
      </c>
      <c r="Z68" s="166" cm="1">
        <f t="array" ref="Z68">IFERROR(_xlfn.IFS($H68="MW",0,$D68=$D$132,('DR_Contracted Energy'!Z66/'DR_Contracted Energy'!Z$130)*Z$132,$D68=$D$133,('DR_Contracted Energy'!Z66/'DR_Contracted Energy'!Z$131)*Z$133),0)</f>
        <v>0</v>
      </c>
      <c r="AA68" s="166" cm="1">
        <f t="array" ref="AA68">IFERROR(_xlfn.IFS($H68="MW",0,$D68=$D$132,('DR_Contracted Energy'!AA66/'DR_Contracted Energy'!AA$130)*AA$132,$D68=$D$133,('DR_Contracted Energy'!AA66/'DR_Contracted Energy'!AA$131)*AA$133),0)</f>
        <v>0</v>
      </c>
      <c r="AB68" s="166" cm="1">
        <f t="array" ref="AB68">IFERROR(_xlfn.IFS($H68="MW",0,$D68=$D$132,('DR_Contracted Energy'!AB66/'DR_Contracted Energy'!AB$130)*AB$132,$D68=$D$133,('DR_Contracted Energy'!AB66/'DR_Contracted Energy'!AB$131)*AB$133),0)</f>
        <v>0</v>
      </c>
      <c r="AC68" s="166" cm="1">
        <f t="array" ref="AC68">IFERROR(_xlfn.IFS($H68="MW",0,$D68=$D$132,('DR_Contracted Energy'!AC66/'DR_Contracted Energy'!AC$130)*AC$132,$D68=$D$133,('DR_Contracted Energy'!AC66/'DR_Contracted Energy'!AC$131)*AC$133),0)</f>
        <v>0</v>
      </c>
      <c r="AD68" s="166"/>
      <c r="AE68" s="16" t="str">
        <f t="shared" si="1"/>
        <v>FALSE</v>
      </c>
    </row>
    <row r="69" spans="3:31" ht="28.8" x14ac:dyDescent="0.3">
      <c r="C69" s="7">
        <f t="shared" ref="C69:G69" si="29">C68</f>
        <v>29</v>
      </c>
      <c r="D69" s="146" t="str">
        <f t="shared" si="29"/>
        <v>Distribution Utility 1 (DU1)</v>
      </c>
      <c r="E69" s="146">
        <f t="shared" si="29"/>
        <v>0</v>
      </c>
      <c r="F69" s="108">
        <f t="shared" si="29"/>
        <v>0</v>
      </c>
      <c r="G69">
        <f t="shared" si="29"/>
        <v>0</v>
      </c>
      <c r="H69" s="16" t="str">
        <f>'C. Details of Existing PSAs'!O64</f>
        <v>MWh</v>
      </c>
      <c r="I69" s="166" cm="1">
        <f t="array" ref="I69">IFERROR(_xlfn.IFS($H69="MW",0,$D69=$D$132,('DR_Contracted Energy'!I67/'DR_Contracted Energy'!I$130)*I$132,$D69=$D$133,('DR_Contracted Energy'!I67/'DR_Contracted Energy'!I$131)*I$133),0)</f>
        <v>0</v>
      </c>
      <c r="J69" s="166" cm="1">
        <f t="array" ref="J69">IFERROR(_xlfn.IFS($H69="MW",0,$D69=$D$132,('DR_Contracted Energy'!J67/'DR_Contracted Energy'!J$130)*J$132,$D69=$D$133,('DR_Contracted Energy'!J67/'DR_Contracted Energy'!J$131)*J$133),0)</f>
        <v>0</v>
      </c>
      <c r="K69" s="166" cm="1">
        <f t="array" ref="K69">IFERROR(_xlfn.IFS($H69="MW",0,$D69=$D$132,('DR_Contracted Energy'!K67/'DR_Contracted Energy'!K$130)*K$132,$D69=$D$133,('DR_Contracted Energy'!K67/'DR_Contracted Energy'!K$131)*K$133),0)</f>
        <v>0</v>
      </c>
      <c r="L69" s="166" cm="1">
        <f t="array" ref="L69">IFERROR(_xlfn.IFS($H69="MW",0,$D69=$D$132,('DR_Contracted Energy'!L67/'DR_Contracted Energy'!L$130)*L$132,$D69=$D$133,('DR_Contracted Energy'!L67/'DR_Contracted Energy'!L$131)*L$133),0)</f>
        <v>0</v>
      </c>
      <c r="M69" s="166" cm="1">
        <f t="array" ref="M69">IFERROR(_xlfn.IFS($H69="MW",0,$D69=$D$132,('DR_Contracted Energy'!M67/'DR_Contracted Energy'!M$130)*M$132,$D69=$D$133,('DR_Contracted Energy'!M67/'DR_Contracted Energy'!M$131)*M$133),0)</f>
        <v>0</v>
      </c>
      <c r="N69" s="166" cm="1">
        <f t="array" ref="N69">IFERROR(_xlfn.IFS($H69="MW",0,$D69=$D$132,('DR_Contracted Energy'!N67/'DR_Contracted Energy'!N$130)*N$132,$D69=$D$133,('DR_Contracted Energy'!N67/'DR_Contracted Energy'!N$131)*N$133),0)</f>
        <v>0</v>
      </c>
      <c r="O69" s="166" cm="1">
        <f t="array" ref="O69">IFERROR(_xlfn.IFS($H69="MW",0,$D69=$D$132,('DR_Contracted Energy'!O67/'DR_Contracted Energy'!O$130)*O$132,$D69=$D$133,('DR_Contracted Energy'!O67/'DR_Contracted Energy'!O$131)*O$133),0)</f>
        <v>0</v>
      </c>
      <c r="P69" s="166" cm="1">
        <f t="array" ref="P69">IFERROR(_xlfn.IFS($H69="MW",0,$D69=$D$132,('DR_Contracted Energy'!P67/'DR_Contracted Energy'!P$130)*P$132,$D69=$D$133,('DR_Contracted Energy'!P67/'DR_Contracted Energy'!P$131)*P$133),0)</f>
        <v>0</v>
      </c>
      <c r="Q69" s="166" cm="1">
        <f t="array" ref="Q69">IFERROR(_xlfn.IFS($H69="MW",0,$D69=$D$132,('DR_Contracted Energy'!Q67/'DR_Contracted Energy'!Q$130)*Q$132,$D69=$D$133,('DR_Contracted Energy'!Q67/'DR_Contracted Energy'!Q$131)*Q$133),0)</f>
        <v>0</v>
      </c>
      <c r="R69" s="166" cm="1">
        <f t="array" ref="R69">IFERROR(_xlfn.IFS($H69="MW",0,$D69=$D$132,('DR_Contracted Energy'!R67/'DR_Contracted Energy'!R$130)*R$132,$D69=$D$133,('DR_Contracted Energy'!R67/'DR_Contracted Energy'!R$131)*R$133),0)</f>
        <v>0</v>
      </c>
      <c r="S69" s="166" cm="1">
        <f t="array" ref="S69">IFERROR(_xlfn.IFS($H69="MW",0,$D69=$D$132,('DR_Contracted Energy'!S67/'DR_Contracted Energy'!S$130)*S$132,$D69=$D$133,('DR_Contracted Energy'!S67/'DR_Contracted Energy'!S$131)*S$133),0)</f>
        <v>0</v>
      </c>
      <c r="T69" s="166" cm="1">
        <f t="array" ref="T69">IFERROR(_xlfn.IFS($H69="MW",0,$D69=$D$132,('DR_Contracted Energy'!T67/'DR_Contracted Energy'!T$130)*T$132,$D69=$D$133,('DR_Contracted Energy'!T67/'DR_Contracted Energy'!T$131)*T$133),0)</f>
        <v>0</v>
      </c>
      <c r="U69" s="166" cm="1">
        <f t="array" ref="U69">IFERROR(_xlfn.IFS($H69="MW",0,$D69=$D$132,('DR_Contracted Energy'!U67/'DR_Contracted Energy'!U$130)*U$132,$D69=$D$133,('DR_Contracted Energy'!U67/'DR_Contracted Energy'!U$131)*U$133),0)</f>
        <v>0</v>
      </c>
      <c r="V69" s="166" cm="1">
        <f t="array" ref="V69">IFERROR(_xlfn.IFS($H69="MW",0,$D69=$D$132,('DR_Contracted Energy'!V67/'DR_Contracted Energy'!V$130)*V$132,$D69=$D$133,('DR_Contracted Energy'!V67/'DR_Contracted Energy'!V$131)*V$133),0)</f>
        <v>0</v>
      </c>
      <c r="W69" s="166" cm="1">
        <f t="array" ref="W69">IFERROR(_xlfn.IFS($H69="MW",0,$D69=$D$132,('DR_Contracted Energy'!W67/'DR_Contracted Energy'!W$130)*W$132,$D69=$D$133,('DR_Contracted Energy'!W67/'DR_Contracted Energy'!W$131)*W$133),0)</f>
        <v>0</v>
      </c>
      <c r="X69" s="166" cm="1">
        <f t="array" ref="X69">IFERROR(_xlfn.IFS($H69="MW",0,$D69=$D$132,('DR_Contracted Energy'!X67/'DR_Contracted Energy'!X$130)*X$132,$D69=$D$133,('DR_Contracted Energy'!X67/'DR_Contracted Energy'!X$131)*X$133),0)</f>
        <v>0</v>
      </c>
      <c r="Y69" s="166" cm="1">
        <f t="array" ref="Y69">IFERROR(_xlfn.IFS($H69="MW",0,$D69=$D$132,('DR_Contracted Energy'!Y67/'DR_Contracted Energy'!Y$130)*Y$132,$D69=$D$133,('DR_Contracted Energy'!Y67/'DR_Contracted Energy'!Y$131)*Y$133),0)</f>
        <v>0</v>
      </c>
      <c r="Z69" s="166" cm="1">
        <f t="array" ref="Z69">IFERROR(_xlfn.IFS($H69="MW",0,$D69=$D$132,('DR_Contracted Energy'!Z67/'DR_Contracted Energy'!Z$130)*Z$132,$D69=$D$133,('DR_Contracted Energy'!Z67/'DR_Contracted Energy'!Z$131)*Z$133),0)</f>
        <v>0</v>
      </c>
      <c r="AA69" s="166" cm="1">
        <f t="array" ref="AA69">IFERROR(_xlfn.IFS($H69="MW",0,$D69=$D$132,('DR_Contracted Energy'!AA67/'DR_Contracted Energy'!AA$130)*AA$132,$D69=$D$133,('DR_Contracted Energy'!AA67/'DR_Contracted Energy'!AA$131)*AA$133),0)</f>
        <v>0</v>
      </c>
      <c r="AB69" s="166" cm="1">
        <f t="array" ref="AB69">IFERROR(_xlfn.IFS($H69="MW",0,$D69=$D$132,('DR_Contracted Energy'!AB67/'DR_Contracted Energy'!AB$130)*AB$132,$D69=$D$133,('DR_Contracted Energy'!AB67/'DR_Contracted Energy'!AB$131)*AB$133),0)</f>
        <v>0</v>
      </c>
      <c r="AC69" s="166" cm="1">
        <f t="array" ref="AC69">IFERROR(_xlfn.IFS($H69="MW",0,$D69=$D$132,('DR_Contracted Energy'!AC67/'DR_Contracted Energy'!AC$130)*AC$132,$D69=$D$133,('DR_Contracted Energy'!AC67/'DR_Contracted Energy'!AC$131)*AC$133),0)</f>
        <v>0</v>
      </c>
      <c r="AD69" s="166"/>
      <c r="AE69" s="16" t="str">
        <f t="shared" si="1"/>
        <v>FALSE</v>
      </c>
    </row>
    <row r="70" spans="3:31" ht="28.8" x14ac:dyDescent="0.3">
      <c r="C70" s="7">
        <f>'C. Details of Existing PSAs'!C65</f>
        <v>30</v>
      </c>
      <c r="D70" s="146" t="str">
        <f>'C. Details of Existing PSAs'!D65</f>
        <v>Distribution Utility 1 (DU1)</v>
      </c>
      <c r="E70" s="146">
        <f>'C. Details of Existing PSAs'!E65</f>
        <v>0</v>
      </c>
      <c r="F70" s="108">
        <f>'C. Details of Existing PSAs'!F65</f>
        <v>0</v>
      </c>
      <c r="G70">
        <f>'C. Details of Existing PSAs'!G65</f>
        <v>0</v>
      </c>
      <c r="H70" s="16" t="str">
        <f>'C. Details of Existing PSAs'!O65</f>
        <v>MW</v>
      </c>
      <c r="I70" s="166" cm="1">
        <f t="array" ref="I70">IFERROR(_xlfn.IFS($H70="MW",0,$D70=$D$132,('DR_Contracted Energy'!I68/'DR_Contracted Energy'!I$130)*I$132,$D70=$D$133,('DR_Contracted Energy'!I68/'DR_Contracted Energy'!I$131)*I$133),0)</f>
        <v>0</v>
      </c>
      <c r="J70" s="166" cm="1">
        <f t="array" ref="J70">IFERROR(_xlfn.IFS($H70="MW",0,$D70=$D$132,('DR_Contracted Energy'!J68/'DR_Contracted Energy'!J$130)*J$132,$D70=$D$133,('DR_Contracted Energy'!J68/'DR_Contracted Energy'!J$131)*J$133),0)</f>
        <v>0</v>
      </c>
      <c r="K70" s="166" cm="1">
        <f t="array" ref="K70">IFERROR(_xlfn.IFS($H70="MW",0,$D70=$D$132,('DR_Contracted Energy'!K68/'DR_Contracted Energy'!K$130)*K$132,$D70=$D$133,('DR_Contracted Energy'!K68/'DR_Contracted Energy'!K$131)*K$133),0)</f>
        <v>0</v>
      </c>
      <c r="L70" s="166" cm="1">
        <f t="array" ref="L70">IFERROR(_xlfn.IFS($H70="MW",0,$D70=$D$132,('DR_Contracted Energy'!L68/'DR_Contracted Energy'!L$130)*L$132,$D70=$D$133,('DR_Contracted Energy'!L68/'DR_Contracted Energy'!L$131)*L$133),0)</f>
        <v>0</v>
      </c>
      <c r="M70" s="166" cm="1">
        <f t="array" ref="M70">IFERROR(_xlfn.IFS($H70="MW",0,$D70=$D$132,('DR_Contracted Energy'!M68/'DR_Contracted Energy'!M$130)*M$132,$D70=$D$133,('DR_Contracted Energy'!M68/'DR_Contracted Energy'!M$131)*M$133),0)</f>
        <v>0</v>
      </c>
      <c r="N70" s="166" cm="1">
        <f t="array" ref="N70">IFERROR(_xlfn.IFS($H70="MW",0,$D70=$D$132,('DR_Contracted Energy'!N68/'DR_Contracted Energy'!N$130)*N$132,$D70=$D$133,('DR_Contracted Energy'!N68/'DR_Contracted Energy'!N$131)*N$133),0)</f>
        <v>0</v>
      </c>
      <c r="O70" s="166" cm="1">
        <f t="array" ref="O70">IFERROR(_xlfn.IFS($H70="MW",0,$D70=$D$132,('DR_Contracted Energy'!O68/'DR_Contracted Energy'!O$130)*O$132,$D70=$D$133,('DR_Contracted Energy'!O68/'DR_Contracted Energy'!O$131)*O$133),0)</f>
        <v>0</v>
      </c>
      <c r="P70" s="166" cm="1">
        <f t="array" ref="P70">IFERROR(_xlfn.IFS($H70="MW",0,$D70=$D$132,('DR_Contracted Energy'!P68/'DR_Contracted Energy'!P$130)*P$132,$D70=$D$133,('DR_Contracted Energy'!P68/'DR_Contracted Energy'!P$131)*P$133),0)</f>
        <v>0</v>
      </c>
      <c r="Q70" s="166" cm="1">
        <f t="array" ref="Q70">IFERROR(_xlfn.IFS($H70="MW",0,$D70=$D$132,('DR_Contracted Energy'!Q68/'DR_Contracted Energy'!Q$130)*Q$132,$D70=$D$133,('DR_Contracted Energy'!Q68/'DR_Contracted Energy'!Q$131)*Q$133),0)</f>
        <v>0</v>
      </c>
      <c r="R70" s="166" cm="1">
        <f t="array" ref="R70">IFERROR(_xlfn.IFS($H70="MW",0,$D70=$D$132,('DR_Contracted Energy'!R68/'DR_Contracted Energy'!R$130)*R$132,$D70=$D$133,('DR_Contracted Energy'!R68/'DR_Contracted Energy'!R$131)*R$133),0)</f>
        <v>0</v>
      </c>
      <c r="S70" s="166" cm="1">
        <f t="array" ref="S70">IFERROR(_xlfn.IFS($H70="MW",0,$D70=$D$132,('DR_Contracted Energy'!S68/'DR_Contracted Energy'!S$130)*S$132,$D70=$D$133,('DR_Contracted Energy'!S68/'DR_Contracted Energy'!S$131)*S$133),0)</f>
        <v>0</v>
      </c>
      <c r="T70" s="166" cm="1">
        <f t="array" ref="T70">IFERROR(_xlfn.IFS($H70="MW",0,$D70=$D$132,('DR_Contracted Energy'!T68/'DR_Contracted Energy'!T$130)*T$132,$D70=$D$133,('DR_Contracted Energy'!T68/'DR_Contracted Energy'!T$131)*T$133),0)</f>
        <v>0</v>
      </c>
      <c r="U70" s="166" cm="1">
        <f t="array" ref="U70">IFERROR(_xlfn.IFS($H70="MW",0,$D70=$D$132,('DR_Contracted Energy'!U68/'DR_Contracted Energy'!U$130)*U$132,$D70=$D$133,('DR_Contracted Energy'!U68/'DR_Contracted Energy'!U$131)*U$133),0)</f>
        <v>0</v>
      </c>
      <c r="V70" s="166" cm="1">
        <f t="array" ref="V70">IFERROR(_xlfn.IFS($H70="MW",0,$D70=$D$132,('DR_Contracted Energy'!V68/'DR_Contracted Energy'!V$130)*V$132,$D70=$D$133,('DR_Contracted Energy'!V68/'DR_Contracted Energy'!V$131)*V$133),0)</f>
        <v>0</v>
      </c>
      <c r="W70" s="166" cm="1">
        <f t="array" ref="W70">IFERROR(_xlfn.IFS($H70="MW",0,$D70=$D$132,('DR_Contracted Energy'!W68/'DR_Contracted Energy'!W$130)*W$132,$D70=$D$133,('DR_Contracted Energy'!W68/'DR_Contracted Energy'!W$131)*W$133),0)</f>
        <v>0</v>
      </c>
      <c r="X70" s="166" cm="1">
        <f t="array" ref="X70">IFERROR(_xlfn.IFS($H70="MW",0,$D70=$D$132,('DR_Contracted Energy'!X68/'DR_Contracted Energy'!X$130)*X$132,$D70=$D$133,('DR_Contracted Energy'!X68/'DR_Contracted Energy'!X$131)*X$133),0)</f>
        <v>0</v>
      </c>
      <c r="Y70" s="166" cm="1">
        <f t="array" ref="Y70">IFERROR(_xlfn.IFS($H70="MW",0,$D70=$D$132,('DR_Contracted Energy'!Y68/'DR_Contracted Energy'!Y$130)*Y$132,$D70=$D$133,('DR_Contracted Energy'!Y68/'DR_Contracted Energy'!Y$131)*Y$133),0)</f>
        <v>0</v>
      </c>
      <c r="Z70" s="166" cm="1">
        <f t="array" ref="Z70">IFERROR(_xlfn.IFS($H70="MW",0,$D70=$D$132,('DR_Contracted Energy'!Z68/'DR_Contracted Energy'!Z$130)*Z$132,$D70=$D$133,('DR_Contracted Energy'!Z68/'DR_Contracted Energy'!Z$131)*Z$133),0)</f>
        <v>0</v>
      </c>
      <c r="AA70" s="166" cm="1">
        <f t="array" ref="AA70">IFERROR(_xlfn.IFS($H70="MW",0,$D70=$D$132,('DR_Contracted Energy'!AA68/'DR_Contracted Energy'!AA$130)*AA$132,$D70=$D$133,('DR_Contracted Energy'!AA68/'DR_Contracted Energy'!AA$131)*AA$133),0)</f>
        <v>0</v>
      </c>
      <c r="AB70" s="166" cm="1">
        <f t="array" ref="AB70">IFERROR(_xlfn.IFS($H70="MW",0,$D70=$D$132,('DR_Contracted Energy'!AB68/'DR_Contracted Energy'!AB$130)*AB$132,$D70=$D$133,('DR_Contracted Energy'!AB68/'DR_Contracted Energy'!AB$131)*AB$133),0)</f>
        <v>0</v>
      </c>
      <c r="AC70" s="166" cm="1">
        <f t="array" ref="AC70">IFERROR(_xlfn.IFS($H70="MW",0,$D70=$D$132,('DR_Contracted Energy'!AC68/'DR_Contracted Energy'!AC$130)*AC$132,$D70=$D$133,('DR_Contracted Energy'!AC68/'DR_Contracted Energy'!AC$131)*AC$133),0)</f>
        <v>0</v>
      </c>
      <c r="AD70" s="166"/>
      <c r="AE70" s="16" t="str">
        <f t="shared" si="1"/>
        <v>FALSE</v>
      </c>
    </row>
    <row r="71" spans="3:31" ht="28.8" x14ac:dyDescent="0.3">
      <c r="C71" s="7">
        <f t="shared" ref="C71:G71" si="30">C70</f>
        <v>30</v>
      </c>
      <c r="D71" s="146" t="str">
        <f t="shared" si="30"/>
        <v>Distribution Utility 1 (DU1)</v>
      </c>
      <c r="E71" s="146">
        <f t="shared" si="30"/>
        <v>0</v>
      </c>
      <c r="F71" s="108">
        <f t="shared" si="30"/>
        <v>0</v>
      </c>
      <c r="G71">
        <f t="shared" si="30"/>
        <v>0</v>
      </c>
      <c r="H71" s="16" t="str">
        <f>'C. Details of Existing PSAs'!O66</f>
        <v>MWh</v>
      </c>
      <c r="I71" s="166" cm="1">
        <f t="array" ref="I71">IFERROR(_xlfn.IFS($H71="MW",0,$D71=$D$132,('DR_Contracted Energy'!I69/'DR_Contracted Energy'!I$130)*I$132,$D71=$D$133,('DR_Contracted Energy'!I69/'DR_Contracted Energy'!I$131)*I$133),0)</f>
        <v>0</v>
      </c>
      <c r="J71" s="166" cm="1">
        <f t="array" ref="J71">IFERROR(_xlfn.IFS($H71="MW",0,$D71=$D$132,('DR_Contracted Energy'!J69/'DR_Contracted Energy'!J$130)*J$132,$D71=$D$133,('DR_Contracted Energy'!J69/'DR_Contracted Energy'!J$131)*J$133),0)</f>
        <v>0</v>
      </c>
      <c r="K71" s="166" cm="1">
        <f t="array" ref="K71">IFERROR(_xlfn.IFS($H71="MW",0,$D71=$D$132,('DR_Contracted Energy'!K69/'DR_Contracted Energy'!K$130)*K$132,$D71=$D$133,('DR_Contracted Energy'!K69/'DR_Contracted Energy'!K$131)*K$133),0)</f>
        <v>0</v>
      </c>
      <c r="L71" s="166" cm="1">
        <f t="array" ref="L71">IFERROR(_xlfn.IFS($H71="MW",0,$D71=$D$132,('DR_Contracted Energy'!L69/'DR_Contracted Energy'!L$130)*L$132,$D71=$D$133,('DR_Contracted Energy'!L69/'DR_Contracted Energy'!L$131)*L$133),0)</f>
        <v>0</v>
      </c>
      <c r="M71" s="166" cm="1">
        <f t="array" ref="M71">IFERROR(_xlfn.IFS($H71="MW",0,$D71=$D$132,('DR_Contracted Energy'!M69/'DR_Contracted Energy'!M$130)*M$132,$D71=$D$133,('DR_Contracted Energy'!M69/'DR_Contracted Energy'!M$131)*M$133),0)</f>
        <v>0</v>
      </c>
      <c r="N71" s="166" cm="1">
        <f t="array" ref="N71">IFERROR(_xlfn.IFS($H71="MW",0,$D71=$D$132,('DR_Contracted Energy'!N69/'DR_Contracted Energy'!N$130)*N$132,$D71=$D$133,('DR_Contracted Energy'!N69/'DR_Contracted Energy'!N$131)*N$133),0)</f>
        <v>0</v>
      </c>
      <c r="O71" s="166" cm="1">
        <f t="array" ref="O71">IFERROR(_xlfn.IFS($H71="MW",0,$D71=$D$132,('DR_Contracted Energy'!O69/'DR_Contracted Energy'!O$130)*O$132,$D71=$D$133,('DR_Contracted Energy'!O69/'DR_Contracted Energy'!O$131)*O$133),0)</f>
        <v>0</v>
      </c>
      <c r="P71" s="166" cm="1">
        <f t="array" ref="P71">IFERROR(_xlfn.IFS($H71="MW",0,$D71=$D$132,('DR_Contracted Energy'!P69/'DR_Contracted Energy'!P$130)*P$132,$D71=$D$133,('DR_Contracted Energy'!P69/'DR_Contracted Energy'!P$131)*P$133),0)</f>
        <v>0</v>
      </c>
      <c r="Q71" s="166" cm="1">
        <f t="array" ref="Q71">IFERROR(_xlfn.IFS($H71="MW",0,$D71=$D$132,('DR_Contracted Energy'!Q69/'DR_Contracted Energy'!Q$130)*Q$132,$D71=$D$133,('DR_Contracted Energy'!Q69/'DR_Contracted Energy'!Q$131)*Q$133),0)</f>
        <v>0</v>
      </c>
      <c r="R71" s="166" cm="1">
        <f t="array" ref="R71">IFERROR(_xlfn.IFS($H71="MW",0,$D71=$D$132,('DR_Contracted Energy'!R69/'DR_Contracted Energy'!R$130)*R$132,$D71=$D$133,('DR_Contracted Energy'!R69/'DR_Contracted Energy'!R$131)*R$133),0)</f>
        <v>0</v>
      </c>
      <c r="S71" s="166" cm="1">
        <f t="array" ref="S71">IFERROR(_xlfn.IFS($H71="MW",0,$D71=$D$132,('DR_Contracted Energy'!S69/'DR_Contracted Energy'!S$130)*S$132,$D71=$D$133,('DR_Contracted Energy'!S69/'DR_Contracted Energy'!S$131)*S$133),0)</f>
        <v>0</v>
      </c>
      <c r="T71" s="166" cm="1">
        <f t="array" ref="T71">IFERROR(_xlfn.IFS($H71="MW",0,$D71=$D$132,('DR_Contracted Energy'!T69/'DR_Contracted Energy'!T$130)*T$132,$D71=$D$133,('DR_Contracted Energy'!T69/'DR_Contracted Energy'!T$131)*T$133),0)</f>
        <v>0</v>
      </c>
      <c r="U71" s="166" cm="1">
        <f t="array" ref="U71">IFERROR(_xlfn.IFS($H71="MW",0,$D71=$D$132,('DR_Contracted Energy'!U69/'DR_Contracted Energy'!U$130)*U$132,$D71=$D$133,('DR_Contracted Energy'!U69/'DR_Contracted Energy'!U$131)*U$133),0)</f>
        <v>0</v>
      </c>
      <c r="V71" s="166" cm="1">
        <f t="array" ref="V71">IFERROR(_xlfn.IFS($H71="MW",0,$D71=$D$132,('DR_Contracted Energy'!V69/'DR_Contracted Energy'!V$130)*V$132,$D71=$D$133,('DR_Contracted Energy'!V69/'DR_Contracted Energy'!V$131)*V$133),0)</f>
        <v>0</v>
      </c>
      <c r="W71" s="166" cm="1">
        <f t="array" ref="W71">IFERROR(_xlfn.IFS($H71="MW",0,$D71=$D$132,('DR_Contracted Energy'!W69/'DR_Contracted Energy'!W$130)*W$132,$D71=$D$133,('DR_Contracted Energy'!W69/'DR_Contracted Energy'!W$131)*W$133),0)</f>
        <v>0</v>
      </c>
      <c r="X71" s="166" cm="1">
        <f t="array" ref="X71">IFERROR(_xlfn.IFS($H71="MW",0,$D71=$D$132,('DR_Contracted Energy'!X69/'DR_Contracted Energy'!X$130)*X$132,$D71=$D$133,('DR_Contracted Energy'!X69/'DR_Contracted Energy'!X$131)*X$133),0)</f>
        <v>0</v>
      </c>
      <c r="Y71" s="166" cm="1">
        <f t="array" ref="Y71">IFERROR(_xlfn.IFS($H71="MW",0,$D71=$D$132,('DR_Contracted Energy'!Y69/'DR_Contracted Energy'!Y$130)*Y$132,$D71=$D$133,('DR_Contracted Energy'!Y69/'DR_Contracted Energy'!Y$131)*Y$133),0)</f>
        <v>0</v>
      </c>
      <c r="Z71" s="166" cm="1">
        <f t="array" ref="Z71">IFERROR(_xlfn.IFS($H71="MW",0,$D71=$D$132,('DR_Contracted Energy'!Z69/'DR_Contracted Energy'!Z$130)*Z$132,$D71=$D$133,('DR_Contracted Energy'!Z69/'DR_Contracted Energy'!Z$131)*Z$133),0)</f>
        <v>0</v>
      </c>
      <c r="AA71" s="166" cm="1">
        <f t="array" ref="AA71">IFERROR(_xlfn.IFS($H71="MW",0,$D71=$D$132,('DR_Contracted Energy'!AA69/'DR_Contracted Energy'!AA$130)*AA$132,$D71=$D$133,('DR_Contracted Energy'!AA69/'DR_Contracted Energy'!AA$131)*AA$133),0)</f>
        <v>0</v>
      </c>
      <c r="AB71" s="166" cm="1">
        <f t="array" ref="AB71">IFERROR(_xlfn.IFS($H71="MW",0,$D71=$D$132,('DR_Contracted Energy'!AB69/'DR_Contracted Energy'!AB$130)*AB$132,$D71=$D$133,('DR_Contracted Energy'!AB69/'DR_Contracted Energy'!AB$131)*AB$133),0)</f>
        <v>0</v>
      </c>
      <c r="AC71" s="166" cm="1">
        <f t="array" ref="AC71">IFERROR(_xlfn.IFS($H71="MW",0,$D71=$D$132,('DR_Contracted Energy'!AC69/'DR_Contracted Energy'!AC$130)*AC$132,$D71=$D$133,('DR_Contracted Energy'!AC69/'DR_Contracted Energy'!AC$131)*AC$133),0)</f>
        <v>0</v>
      </c>
      <c r="AD71" s="166"/>
      <c r="AE71" s="16" t="str">
        <f t="shared" si="1"/>
        <v>FALSE</v>
      </c>
    </row>
    <row r="72" spans="3:31" ht="28.8" x14ac:dyDescent="0.3">
      <c r="C72" s="7">
        <f>'C. Details of Existing PSAs'!C67</f>
        <v>31</v>
      </c>
      <c r="D72" s="146" t="str">
        <f>'C. Details of Existing PSAs'!D67</f>
        <v>Distribution Utility 2 (DU2)</v>
      </c>
      <c r="E72" s="146">
        <f>'C. Details of Existing PSAs'!E67</f>
        <v>0</v>
      </c>
      <c r="F72" s="108">
        <f>'C. Details of Existing PSAs'!F67</f>
        <v>0</v>
      </c>
      <c r="G72">
        <f>'C. Details of Existing PSAs'!G67</f>
        <v>0</v>
      </c>
      <c r="H72" s="16" t="str">
        <f>'C. Details of Existing PSAs'!O67</f>
        <v>MW</v>
      </c>
      <c r="I72" s="166" cm="1">
        <f t="array" ref="I72">IFERROR(_xlfn.IFS($H72="MW",0,$D72=$D$132,('DR_Contracted Energy'!I70/'DR_Contracted Energy'!I$130)*I$132,$D72=$D$133,('DR_Contracted Energy'!I70/'DR_Contracted Energy'!I$131)*I$133),0)</f>
        <v>0</v>
      </c>
      <c r="J72" s="166" cm="1">
        <f t="array" ref="J72">IFERROR(_xlfn.IFS($H72="MW",0,$D72=$D$132,('DR_Contracted Energy'!J70/'DR_Contracted Energy'!J$130)*J$132,$D72=$D$133,('DR_Contracted Energy'!J70/'DR_Contracted Energy'!J$131)*J$133),0)</f>
        <v>0</v>
      </c>
      <c r="K72" s="166" cm="1">
        <f t="array" ref="K72">IFERROR(_xlfn.IFS($H72="MW",0,$D72=$D$132,('DR_Contracted Energy'!K70/'DR_Contracted Energy'!K$130)*K$132,$D72=$D$133,('DR_Contracted Energy'!K70/'DR_Contracted Energy'!K$131)*K$133),0)</f>
        <v>0</v>
      </c>
      <c r="L72" s="166" cm="1">
        <f t="array" ref="L72">IFERROR(_xlfn.IFS($H72="MW",0,$D72=$D$132,('DR_Contracted Energy'!L70/'DR_Contracted Energy'!L$130)*L$132,$D72=$D$133,('DR_Contracted Energy'!L70/'DR_Contracted Energy'!L$131)*L$133),0)</f>
        <v>0</v>
      </c>
      <c r="M72" s="166" cm="1">
        <f t="array" ref="M72">IFERROR(_xlfn.IFS($H72="MW",0,$D72=$D$132,('DR_Contracted Energy'!M70/'DR_Contracted Energy'!M$130)*M$132,$D72=$D$133,('DR_Contracted Energy'!M70/'DR_Contracted Energy'!M$131)*M$133),0)</f>
        <v>0</v>
      </c>
      <c r="N72" s="166" cm="1">
        <f t="array" ref="N72">IFERROR(_xlfn.IFS($H72="MW",0,$D72=$D$132,('DR_Contracted Energy'!N70/'DR_Contracted Energy'!N$130)*N$132,$D72=$D$133,('DR_Contracted Energy'!N70/'DR_Contracted Energy'!N$131)*N$133),0)</f>
        <v>0</v>
      </c>
      <c r="O72" s="166" cm="1">
        <f t="array" ref="O72">IFERROR(_xlfn.IFS($H72="MW",0,$D72=$D$132,('DR_Contracted Energy'!O70/'DR_Contracted Energy'!O$130)*O$132,$D72=$D$133,('DR_Contracted Energy'!O70/'DR_Contracted Energy'!O$131)*O$133),0)</f>
        <v>0</v>
      </c>
      <c r="P72" s="166" cm="1">
        <f t="array" ref="P72">IFERROR(_xlfn.IFS($H72="MW",0,$D72=$D$132,('DR_Contracted Energy'!P70/'DR_Contracted Energy'!P$130)*P$132,$D72=$D$133,('DR_Contracted Energy'!P70/'DR_Contracted Energy'!P$131)*P$133),0)</f>
        <v>0</v>
      </c>
      <c r="Q72" s="166" cm="1">
        <f t="array" ref="Q72">IFERROR(_xlfn.IFS($H72="MW",0,$D72=$D$132,('DR_Contracted Energy'!Q70/'DR_Contracted Energy'!Q$130)*Q$132,$D72=$D$133,('DR_Contracted Energy'!Q70/'DR_Contracted Energy'!Q$131)*Q$133),0)</f>
        <v>0</v>
      </c>
      <c r="R72" s="166" cm="1">
        <f t="array" ref="R72">IFERROR(_xlfn.IFS($H72="MW",0,$D72=$D$132,('DR_Contracted Energy'!R70/'DR_Contracted Energy'!R$130)*R$132,$D72=$D$133,('DR_Contracted Energy'!R70/'DR_Contracted Energy'!R$131)*R$133),0)</f>
        <v>0</v>
      </c>
      <c r="S72" s="166" cm="1">
        <f t="array" ref="S72">IFERROR(_xlfn.IFS($H72="MW",0,$D72=$D$132,('DR_Contracted Energy'!S70/'DR_Contracted Energy'!S$130)*S$132,$D72=$D$133,('DR_Contracted Energy'!S70/'DR_Contracted Energy'!S$131)*S$133),0)</f>
        <v>0</v>
      </c>
      <c r="T72" s="166" cm="1">
        <f t="array" ref="T72">IFERROR(_xlfn.IFS($H72="MW",0,$D72=$D$132,('DR_Contracted Energy'!T70/'DR_Contracted Energy'!T$130)*T$132,$D72=$D$133,('DR_Contracted Energy'!T70/'DR_Contracted Energy'!T$131)*T$133),0)</f>
        <v>0</v>
      </c>
      <c r="U72" s="166" cm="1">
        <f t="array" ref="U72">IFERROR(_xlfn.IFS($H72="MW",0,$D72=$D$132,('DR_Contracted Energy'!U70/'DR_Contracted Energy'!U$130)*U$132,$D72=$D$133,('DR_Contracted Energy'!U70/'DR_Contracted Energy'!U$131)*U$133),0)</f>
        <v>0</v>
      </c>
      <c r="V72" s="166" cm="1">
        <f t="array" ref="V72">IFERROR(_xlfn.IFS($H72="MW",0,$D72=$D$132,('DR_Contracted Energy'!V70/'DR_Contracted Energy'!V$130)*V$132,$D72=$D$133,('DR_Contracted Energy'!V70/'DR_Contracted Energy'!V$131)*V$133),0)</f>
        <v>0</v>
      </c>
      <c r="W72" s="166" cm="1">
        <f t="array" ref="W72">IFERROR(_xlfn.IFS($H72="MW",0,$D72=$D$132,('DR_Contracted Energy'!W70/'DR_Contracted Energy'!W$130)*W$132,$D72=$D$133,('DR_Contracted Energy'!W70/'DR_Contracted Energy'!W$131)*W$133),0)</f>
        <v>0</v>
      </c>
      <c r="X72" s="166" cm="1">
        <f t="array" ref="X72">IFERROR(_xlfn.IFS($H72="MW",0,$D72=$D$132,('DR_Contracted Energy'!X70/'DR_Contracted Energy'!X$130)*X$132,$D72=$D$133,('DR_Contracted Energy'!X70/'DR_Contracted Energy'!X$131)*X$133),0)</f>
        <v>0</v>
      </c>
      <c r="Y72" s="166" cm="1">
        <f t="array" ref="Y72">IFERROR(_xlfn.IFS($H72="MW",0,$D72=$D$132,('DR_Contracted Energy'!Y70/'DR_Contracted Energy'!Y$130)*Y$132,$D72=$D$133,('DR_Contracted Energy'!Y70/'DR_Contracted Energy'!Y$131)*Y$133),0)</f>
        <v>0</v>
      </c>
      <c r="Z72" s="166" cm="1">
        <f t="array" ref="Z72">IFERROR(_xlfn.IFS($H72="MW",0,$D72=$D$132,('DR_Contracted Energy'!Z70/'DR_Contracted Energy'!Z$130)*Z$132,$D72=$D$133,('DR_Contracted Energy'!Z70/'DR_Contracted Energy'!Z$131)*Z$133),0)</f>
        <v>0</v>
      </c>
      <c r="AA72" s="166" cm="1">
        <f t="array" ref="AA72">IFERROR(_xlfn.IFS($H72="MW",0,$D72=$D$132,('DR_Contracted Energy'!AA70/'DR_Contracted Energy'!AA$130)*AA$132,$D72=$D$133,('DR_Contracted Energy'!AA70/'DR_Contracted Energy'!AA$131)*AA$133),0)</f>
        <v>0</v>
      </c>
      <c r="AB72" s="166" cm="1">
        <f t="array" ref="AB72">IFERROR(_xlfn.IFS($H72="MW",0,$D72=$D$132,('DR_Contracted Energy'!AB70/'DR_Contracted Energy'!AB$130)*AB$132,$D72=$D$133,('DR_Contracted Energy'!AB70/'DR_Contracted Energy'!AB$131)*AB$133),0)</f>
        <v>0</v>
      </c>
      <c r="AC72" s="166" cm="1">
        <f t="array" ref="AC72">IFERROR(_xlfn.IFS($H72="MW",0,$D72=$D$132,('DR_Contracted Energy'!AC70/'DR_Contracted Energy'!AC$130)*AC$132,$D72=$D$133,('DR_Contracted Energy'!AC70/'DR_Contracted Energy'!AC$131)*AC$133),0)</f>
        <v>0</v>
      </c>
      <c r="AD72" s="166"/>
      <c r="AE72" s="16" t="str">
        <f t="shared" si="1"/>
        <v>FALSE</v>
      </c>
    </row>
    <row r="73" spans="3:31" ht="28.8" x14ac:dyDescent="0.3">
      <c r="C73" s="7">
        <f t="shared" ref="C73:G73" si="31">C72</f>
        <v>31</v>
      </c>
      <c r="D73" s="146" t="str">
        <f t="shared" si="31"/>
        <v>Distribution Utility 2 (DU2)</v>
      </c>
      <c r="E73" s="146">
        <f t="shared" si="31"/>
        <v>0</v>
      </c>
      <c r="F73" s="108">
        <f t="shared" si="31"/>
        <v>0</v>
      </c>
      <c r="G73">
        <f t="shared" si="31"/>
        <v>0</v>
      </c>
      <c r="H73" s="16" t="str">
        <f>'C. Details of Existing PSAs'!O68</f>
        <v>MWh</v>
      </c>
      <c r="I73" s="166" cm="1">
        <f t="array" ref="I73">IFERROR(_xlfn.IFS($H73="MW",0,$D73=$D$132,('DR_Contracted Energy'!I71/'DR_Contracted Energy'!I$130)*I$132,$D73=$D$133,('DR_Contracted Energy'!I71/'DR_Contracted Energy'!I$131)*I$133),0)</f>
        <v>0</v>
      </c>
      <c r="J73" s="166" cm="1">
        <f t="array" ref="J73">IFERROR(_xlfn.IFS($H73="MW",0,$D73=$D$132,('DR_Contracted Energy'!J71/'DR_Contracted Energy'!J$130)*J$132,$D73=$D$133,('DR_Contracted Energy'!J71/'DR_Contracted Energy'!J$131)*J$133),0)</f>
        <v>0</v>
      </c>
      <c r="K73" s="166" cm="1">
        <f t="array" ref="K73">IFERROR(_xlfn.IFS($H73="MW",0,$D73=$D$132,('DR_Contracted Energy'!K71/'DR_Contracted Energy'!K$130)*K$132,$D73=$D$133,('DR_Contracted Energy'!K71/'DR_Contracted Energy'!K$131)*K$133),0)</f>
        <v>0</v>
      </c>
      <c r="L73" s="166" cm="1">
        <f t="array" ref="L73">IFERROR(_xlfn.IFS($H73="MW",0,$D73=$D$132,('DR_Contracted Energy'!L71/'DR_Contracted Energy'!L$130)*L$132,$D73=$D$133,('DR_Contracted Energy'!L71/'DR_Contracted Energy'!L$131)*L$133),0)</f>
        <v>0</v>
      </c>
      <c r="M73" s="166" cm="1">
        <f t="array" ref="M73">IFERROR(_xlfn.IFS($H73="MW",0,$D73=$D$132,('DR_Contracted Energy'!M71/'DR_Contracted Energy'!M$130)*M$132,$D73=$D$133,('DR_Contracted Energy'!M71/'DR_Contracted Energy'!M$131)*M$133),0)</f>
        <v>0</v>
      </c>
      <c r="N73" s="166" cm="1">
        <f t="array" ref="N73">IFERROR(_xlfn.IFS($H73="MW",0,$D73=$D$132,('DR_Contracted Energy'!N71/'DR_Contracted Energy'!N$130)*N$132,$D73=$D$133,('DR_Contracted Energy'!N71/'DR_Contracted Energy'!N$131)*N$133),0)</f>
        <v>0</v>
      </c>
      <c r="O73" s="166" cm="1">
        <f t="array" ref="O73">IFERROR(_xlfn.IFS($H73="MW",0,$D73=$D$132,('DR_Contracted Energy'!O71/'DR_Contracted Energy'!O$130)*O$132,$D73=$D$133,('DR_Contracted Energy'!O71/'DR_Contracted Energy'!O$131)*O$133),0)</f>
        <v>0</v>
      </c>
      <c r="P73" s="166" cm="1">
        <f t="array" ref="P73">IFERROR(_xlfn.IFS($H73="MW",0,$D73=$D$132,('DR_Contracted Energy'!P71/'DR_Contracted Energy'!P$130)*P$132,$D73=$D$133,('DR_Contracted Energy'!P71/'DR_Contracted Energy'!P$131)*P$133),0)</f>
        <v>0</v>
      </c>
      <c r="Q73" s="166" cm="1">
        <f t="array" ref="Q73">IFERROR(_xlfn.IFS($H73="MW",0,$D73=$D$132,('DR_Contracted Energy'!Q71/'DR_Contracted Energy'!Q$130)*Q$132,$D73=$D$133,('DR_Contracted Energy'!Q71/'DR_Contracted Energy'!Q$131)*Q$133),0)</f>
        <v>0</v>
      </c>
      <c r="R73" s="166" cm="1">
        <f t="array" ref="R73">IFERROR(_xlfn.IFS($H73="MW",0,$D73=$D$132,('DR_Contracted Energy'!R71/'DR_Contracted Energy'!R$130)*R$132,$D73=$D$133,('DR_Contracted Energy'!R71/'DR_Contracted Energy'!R$131)*R$133),0)</f>
        <v>0</v>
      </c>
      <c r="S73" s="166" cm="1">
        <f t="array" ref="S73">IFERROR(_xlfn.IFS($H73="MW",0,$D73=$D$132,('DR_Contracted Energy'!S71/'DR_Contracted Energy'!S$130)*S$132,$D73=$D$133,('DR_Contracted Energy'!S71/'DR_Contracted Energy'!S$131)*S$133),0)</f>
        <v>0</v>
      </c>
      <c r="T73" s="166" cm="1">
        <f t="array" ref="T73">IFERROR(_xlfn.IFS($H73="MW",0,$D73=$D$132,('DR_Contracted Energy'!T71/'DR_Contracted Energy'!T$130)*T$132,$D73=$D$133,('DR_Contracted Energy'!T71/'DR_Contracted Energy'!T$131)*T$133),0)</f>
        <v>0</v>
      </c>
      <c r="U73" s="166" cm="1">
        <f t="array" ref="U73">IFERROR(_xlfn.IFS($H73="MW",0,$D73=$D$132,('DR_Contracted Energy'!U71/'DR_Contracted Energy'!U$130)*U$132,$D73=$D$133,('DR_Contracted Energy'!U71/'DR_Contracted Energy'!U$131)*U$133),0)</f>
        <v>0</v>
      </c>
      <c r="V73" s="166" cm="1">
        <f t="array" ref="V73">IFERROR(_xlfn.IFS($H73="MW",0,$D73=$D$132,('DR_Contracted Energy'!V71/'DR_Contracted Energy'!V$130)*V$132,$D73=$D$133,('DR_Contracted Energy'!V71/'DR_Contracted Energy'!V$131)*V$133),0)</f>
        <v>0</v>
      </c>
      <c r="W73" s="166" cm="1">
        <f t="array" ref="W73">IFERROR(_xlfn.IFS($H73="MW",0,$D73=$D$132,('DR_Contracted Energy'!W71/'DR_Contracted Energy'!W$130)*W$132,$D73=$D$133,('DR_Contracted Energy'!W71/'DR_Contracted Energy'!W$131)*W$133),0)</f>
        <v>0</v>
      </c>
      <c r="X73" s="166" cm="1">
        <f t="array" ref="X73">IFERROR(_xlfn.IFS($H73="MW",0,$D73=$D$132,('DR_Contracted Energy'!X71/'DR_Contracted Energy'!X$130)*X$132,$D73=$D$133,('DR_Contracted Energy'!X71/'DR_Contracted Energy'!X$131)*X$133),0)</f>
        <v>0</v>
      </c>
      <c r="Y73" s="166" cm="1">
        <f t="array" ref="Y73">IFERROR(_xlfn.IFS($H73="MW",0,$D73=$D$132,('DR_Contracted Energy'!Y71/'DR_Contracted Energy'!Y$130)*Y$132,$D73=$D$133,('DR_Contracted Energy'!Y71/'DR_Contracted Energy'!Y$131)*Y$133),0)</f>
        <v>0</v>
      </c>
      <c r="Z73" s="166" cm="1">
        <f t="array" ref="Z73">IFERROR(_xlfn.IFS($H73="MW",0,$D73=$D$132,('DR_Contracted Energy'!Z71/'DR_Contracted Energy'!Z$130)*Z$132,$D73=$D$133,('DR_Contracted Energy'!Z71/'DR_Contracted Energy'!Z$131)*Z$133),0)</f>
        <v>0</v>
      </c>
      <c r="AA73" s="166" cm="1">
        <f t="array" ref="AA73">IFERROR(_xlfn.IFS($H73="MW",0,$D73=$D$132,('DR_Contracted Energy'!AA71/'DR_Contracted Energy'!AA$130)*AA$132,$D73=$D$133,('DR_Contracted Energy'!AA71/'DR_Contracted Energy'!AA$131)*AA$133),0)</f>
        <v>0</v>
      </c>
      <c r="AB73" s="166" cm="1">
        <f t="array" ref="AB73">IFERROR(_xlfn.IFS($H73="MW",0,$D73=$D$132,('DR_Contracted Energy'!AB71/'DR_Contracted Energy'!AB$130)*AB$132,$D73=$D$133,('DR_Contracted Energy'!AB71/'DR_Contracted Energy'!AB$131)*AB$133),0)</f>
        <v>0</v>
      </c>
      <c r="AC73" s="166" cm="1">
        <f t="array" ref="AC73">IFERROR(_xlfn.IFS($H73="MW",0,$D73=$D$132,('DR_Contracted Energy'!AC71/'DR_Contracted Energy'!AC$130)*AC$132,$D73=$D$133,('DR_Contracted Energy'!AC71/'DR_Contracted Energy'!AC$131)*AC$133),0)</f>
        <v>0</v>
      </c>
      <c r="AD73" s="166"/>
      <c r="AE73" s="16" t="str">
        <f t="shared" si="1"/>
        <v>FALSE</v>
      </c>
    </row>
    <row r="74" spans="3:31" ht="28.8" x14ac:dyDescent="0.3">
      <c r="C74" s="7">
        <f>'C. Details of Existing PSAs'!C69</f>
        <v>32</v>
      </c>
      <c r="D74" s="146" t="str">
        <f>'C. Details of Existing PSAs'!D69</f>
        <v>Distribution Utility 2 (DU2)</v>
      </c>
      <c r="E74" s="146">
        <f>'C. Details of Existing PSAs'!E69</f>
        <v>0</v>
      </c>
      <c r="F74" s="108">
        <f>'C. Details of Existing PSAs'!F69</f>
        <v>0</v>
      </c>
      <c r="G74">
        <f>'C. Details of Existing PSAs'!G69</f>
        <v>0</v>
      </c>
      <c r="H74" s="16" t="str">
        <f>'C. Details of Existing PSAs'!O69</f>
        <v>MW</v>
      </c>
      <c r="I74" s="166" cm="1">
        <f t="array" ref="I74">IFERROR(_xlfn.IFS($H74="MW",0,$D74=$D$132,('DR_Contracted Energy'!I72/'DR_Contracted Energy'!I$130)*I$132,$D74=$D$133,('DR_Contracted Energy'!I72/'DR_Contracted Energy'!I$131)*I$133),0)</f>
        <v>0</v>
      </c>
      <c r="J74" s="166" cm="1">
        <f t="array" ref="J74">IFERROR(_xlfn.IFS($H74="MW",0,$D74=$D$132,('DR_Contracted Energy'!J72/'DR_Contracted Energy'!J$130)*J$132,$D74=$D$133,('DR_Contracted Energy'!J72/'DR_Contracted Energy'!J$131)*J$133),0)</f>
        <v>0</v>
      </c>
      <c r="K74" s="166" cm="1">
        <f t="array" ref="K74">IFERROR(_xlfn.IFS($H74="MW",0,$D74=$D$132,('DR_Contracted Energy'!K72/'DR_Contracted Energy'!K$130)*K$132,$D74=$D$133,('DR_Contracted Energy'!K72/'DR_Contracted Energy'!K$131)*K$133),0)</f>
        <v>0</v>
      </c>
      <c r="L74" s="166" cm="1">
        <f t="array" ref="L74">IFERROR(_xlfn.IFS($H74="MW",0,$D74=$D$132,('DR_Contracted Energy'!L72/'DR_Contracted Energy'!L$130)*L$132,$D74=$D$133,('DR_Contracted Energy'!L72/'DR_Contracted Energy'!L$131)*L$133),0)</f>
        <v>0</v>
      </c>
      <c r="M74" s="166" cm="1">
        <f t="array" ref="M74">IFERROR(_xlfn.IFS($H74="MW",0,$D74=$D$132,('DR_Contracted Energy'!M72/'DR_Contracted Energy'!M$130)*M$132,$D74=$D$133,('DR_Contracted Energy'!M72/'DR_Contracted Energy'!M$131)*M$133),0)</f>
        <v>0</v>
      </c>
      <c r="N74" s="166" cm="1">
        <f t="array" ref="N74">IFERROR(_xlfn.IFS($H74="MW",0,$D74=$D$132,('DR_Contracted Energy'!N72/'DR_Contracted Energy'!N$130)*N$132,$D74=$D$133,('DR_Contracted Energy'!N72/'DR_Contracted Energy'!N$131)*N$133),0)</f>
        <v>0</v>
      </c>
      <c r="O74" s="166" cm="1">
        <f t="array" ref="O74">IFERROR(_xlfn.IFS($H74="MW",0,$D74=$D$132,('DR_Contracted Energy'!O72/'DR_Contracted Energy'!O$130)*O$132,$D74=$D$133,('DR_Contracted Energy'!O72/'DR_Contracted Energy'!O$131)*O$133),0)</f>
        <v>0</v>
      </c>
      <c r="P74" s="166" cm="1">
        <f t="array" ref="P74">IFERROR(_xlfn.IFS($H74="MW",0,$D74=$D$132,('DR_Contracted Energy'!P72/'DR_Contracted Energy'!P$130)*P$132,$D74=$D$133,('DR_Contracted Energy'!P72/'DR_Contracted Energy'!P$131)*P$133),0)</f>
        <v>0</v>
      </c>
      <c r="Q74" s="166" cm="1">
        <f t="array" ref="Q74">IFERROR(_xlfn.IFS($H74="MW",0,$D74=$D$132,('DR_Contracted Energy'!Q72/'DR_Contracted Energy'!Q$130)*Q$132,$D74=$D$133,('DR_Contracted Energy'!Q72/'DR_Contracted Energy'!Q$131)*Q$133),0)</f>
        <v>0</v>
      </c>
      <c r="R74" s="166" cm="1">
        <f t="array" ref="R74">IFERROR(_xlfn.IFS($H74="MW",0,$D74=$D$132,('DR_Contracted Energy'!R72/'DR_Contracted Energy'!R$130)*R$132,$D74=$D$133,('DR_Contracted Energy'!R72/'DR_Contracted Energy'!R$131)*R$133),0)</f>
        <v>0</v>
      </c>
      <c r="S74" s="166" cm="1">
        <f t="array" ref="S74">IFERROR(_xlfn.IFS($H74="MW",0,$D74=$D$132,('DR_Contracted Energy'!S72/'DR_Contracted Energy'!S$130)*S$132,$D74=$D$133,('DR_Contracted Energy'!S72/'DR_Contracted Energy'!S$131)*S$133),0)</f>
        <v>0</v>
      </c>
      <c r="T74" s="166" cm="1">
        <f t="array" ref="T74">IFERROR(_xlfn.IFS($H74="MW",0,$D74=$D$132,('DR_Contracted Energy'!T72/'DR_Contracted Energy'!T$130)*T$132,$D74=$D$133,('DR_Contracted Energy'!T72/'DR_Contracted Energy'!T$131)*T$133),0)</f>
        <v>0</v>
      </c>
      <c r="U74" s="166" cm="1">
        <f t="array" ref="U74">IFERROR(_xlfn.IFS($H74="MW",0,$D74=$D$132,('DR_Contracted Energy'!U72/'DR_Contracted Energy'!U$130)*U$132,$D74=$D$133,('DR_Contracted Energy'!U72/'DR_Contracted Energy'!U$131)*U$133),0)</f>
        <v>0</v>
      </c>
      <c r="V74" s="166" cm="1">
        <f t="array" ref="V74">IFERROR(_xlfn.IFS($H74="MW",0,$D74=$D$132,('DR_Contracted Energy'!V72/'DR_Contracted Energy'!V$130)*V$132,$D74=$D$133,('DR_Contracted Energy'!V72/'DR_Contracted Energy'!V$131)*V$133),0)</f>
        <v>0</v>
      </c>
      <c r="W74" s="166" cm="1">
        <f t="array" ref="W74">IFERROR(_xlfn.IFS($H74="MW",0,$D74=$D$132,('DR_Contracted Energy'!W72/'DR_Contracted Energy'!W$130)*W$132,$D74=$D$133,('DR_Contracted Energy'!W72/'DR_Contracted Energy'!W$131)*W$133),0)</f>
        <v>0</v>
      </c>
      <c r="X74" s="166" cm="1">
        <f t="array" ref="X74">IFERROR(_xlfn.IFS($H74="MW",0,$D74=$D$132,('DR_Contracted Energy'!X72/'DR_Contracted Energy'!X$130)*X$132,$D74=$D$133,('DR_Contracted Energy'!X72/'DR_Contracted Energy'!X$131)*X$133),0)</f>
        <v>0</v>
      </c>
      <c r="Y74" s="166" cm="1">
        <f t="array" ref="Y74">IFERROR(_xlfn.IFS($H74="MW",0,$D74=$D$132,('DR_Contracted Energy'!Y72/'DR_Contracted Energy'!Y$130)*Y$132,$D74=$D$133,('DR_Contracted Energy'!Y72/'DR_Contracted Energy'!Y$131)*Y$133),0)</f>
        <v>0</v>
      </c>
      <c r="Z74" s="166" cm="1">
        <f t="array" ref="Z74">IFERROR(_xlfn.IFS($H74="MW",0,$D74=$D$132,('DR_Contracted Energy'!Z72/'DR_Contracted Energy'!Z$130)*Z$132,$D74=$D$133,('DR_Contracted Energy'!Z72/'DR_Contracted Energy'!Z$131)*Z$133),0)</f>
        <v>0</v>
      </c>
      <c r="AA74" s="166" cm="1">
        <f t="array" ref="AA74">IFERROR(_xlfn.IFS($H74="MW",0,$D74=$D$132,('DR_Contracted Energy'!AA72/'DR_Contracted Energy'!AA$130)*AA$132,$D74=$D$133,('DR_Contracted Energy'!AA72/'DR_Contracted Energy'!AA$131)*AA$133),0)</f>
        <v>0</v>
      </c>
      <c r="AB74" s="166" cm="1">
        <f t="array" ref="AB74">IFERROR(_xlfn.IFS($H74="MW",0,$D74=$D$132,('DR_Contracted Energy'!AB72/'DR_Contracted Energy'!AB$130)*AB$132,$D74=$D$133,('DR_Contracted Energy'!AB72/'DR_Contracted Energy'!AB$131)*AB$133),0)</f>
        <v>0</v>
      </c>
      <c r="AC74" s="166" cm="1">
        <f t="array" ref="AC74">IFERROR(_xlfn.IFS($H74="MW",0,$D74=$D$132,('DR_Contracted Energy'!AC72/'DR_Contracted Energy'!AC$130)*AC$132,$D74=$D$133,('DR_Contracted Energy'!AC72/'DR_Contracted Energy'!AC$131)*AC$133),0)</f>
        <v>0</v>
      </c>
      <c r="AD74" s="166"/>
      <c r="AE74" s="16" t="str">
        <f t="shared" si="1"/>
        <v>FALSE</v>
      </c>
    </row>
    <row r="75" spans="3:31" ht="28.8" x14ac:dyDescent="0.3">
      <c r="C75" s="7">
        <f t="shared" ref="C75:G75" si="32">C74</f>
        <v>32</v>
      </c>
      <c r="D75" s="146" t="str">
        <f t="shared" si="32"/>
        <v>Distribution Utility 2 (DU2)</v>
      </c>
      <c r="E75" s="146">
        <f t="shared" si="32"/>
        <v>0</v>
      </c>
      <c r="F75" s="108">
        <f t="shared" si="32"/>
        <v>0</v>
      </c>
      <c r="G75">
        <f t="shared" si="32"/>
        <v>0</v>
      </c>
      <c r="H75" s="16" t="str">
        <f>'C. Details of Existing PSAs'!O70</f>
        <v>MWh</v>
      </c>
      <c r="I75" s="166" cm="1">
        <f t="array" ref="I75">IFERROR(_xlfn.IFS($H75="MW",0,$D75=$D$132,('DR_Contracted Energy'!I73/'DR_Contracted Energy'!I$130)*I$132,$D75=$D$133,('DR_Contracted Energy'!I73/'DR_Contracted Energy'!I$131)*I$133),0)</f>
        <v>0</v>
      </c>
      <c r="J75" s="166" cm="1">
        <f t="array" ref="J75">IFERROR(_xlfn.IFS($H75="MW",0,$D75=$D$132,('DR_Contracted Energy'!J73/'DR_Contracted Energy'!J$130)*J$132,$D75=$D$133,('DR_Contracted Energy'!J73/'DR_Contracted Energy'!J$131)*J$133),0)</f>
        <v>0</v>
      </c>
      <c r="K75" s="166" cm="1">
        <f t="array" ref="K75">IFERROR(_xlfn.IFS($H75="MW",0,$D75=$D$132,('DR_Contracted Energy'!K73/'DR_Contracted Energy'!K$130)*K$132,$D75=$D$133,('DR_Contracted Energy'!K73/'DR_Contracted Energy'!K$131)*K$133),0)</f>
        <v>0</v>
      </c>
      <c r="L75" s="166" cm="1">
        <f t="array" ref="L75">IFERROR(_xlfn.IFS($H75="MW",0,$D75=$D$132,('DR_Contracted Energy'!L73/'DR_Contracted Energy'!L$130)*L$132,$D75=$D$133,('DR_Contracted Energy'!L73/'DR_Contracted Energy'!L$131)*L$133),0)</f>
        <v>0</v>
      </c>
      <c r="M75" s="166" cm="1">
        <f t="array" ref="M75">IFERROR(_xlfn.IFS($H75="MW",0,$D75=$D$132,('DR_Contracted Energy'!M73/'DR_Contracted Energy'!M$130)*M$132,$D75=$D$133,('DR_Contracted Energy'!M73/'DR_Contracted Energy'!M$131)*M$133),0)</f>
        <v>0</v>
      </c>
      <c r="N75" s="166" cm="1">
        <f t="array" ref="N75">IFERROR(_xlfn.IFS($H75="MW",0,$D75=$D$132,('DR_Contracted Energy'!N73/'DR_Contracted Energy'!N$130)*N$132,$D75=$D$133,('DR_Contracted Energy'!N73/'DR_Contracted Energy'!N$131)*N$133),0)</f>
        <v>0</v>
      </c>
      <c r="O75" s="166" cm="1">
        <f t="array" ref="O75">IFERROR(_xlfn.IFS($H75="MW",0,$D75=$D$132,('DR_Contracted Energy'!O73/'DR_Contracted Energy'!O$130)*O$132,$D75=$D$133,('DR_Contracted Energy'!O73/'DR_Contracted Energy'!O$131)*O$133),0)</f>
        <v>0</v>
      </c>
      <c r="P75" s="166" cm="1">
        <f t="array" ref="P75">IFERROR(_xlfn.IFS($H75="MW",0,$D75=$D$132,('DR_Contracted Energy'!P73/'DR_Contracted Energy'!P$130)*P$132,$D75=$D$133,('DR_Contracted Energy'!P73/'DR_Contracted Energy'!P$131)*P$133),0)</f>
        <v>0</v>
      </c>
      <c r="Q75" s="166" cm="1">
        <f t="array" ref="Q75">IFERROR(_xlfn.IFS($H75="MW",0,$D75=$D$132,('DR_Contracted Energy'!Q73/'DR_Contracted Energy'!Q$130)*Q$132,$D75=$D$133,('DR_Contracted Energy'!Q73/'DR_Contracted Energy'!Q$131)*Q$133),0)</f>
        <v>0</v>
      </c>
      <c r="R75" s="166" cm="1">
        <f t="array" ref="R75">IFERROR(_xlfn.IFS($H75="MW",0,$D75=$D$132,('DR_Contracted Energy'!R73/'DR_Contracted Energy'!R$130)*R$132,$D75=$D$133,('DR_Contracted Energy'!R73/'DR_Contracted Energy'!R$131)*R$133),0)</f>
        <v>0</v>
      </c>
      <c r="S75" s="166" cm="1">
        <f t="array" ref="S75">IFERROR(_xlfn.IFS($H75="MW",0,$D75=$D$132,('DR_Contracted Energy'!S73/'DR_Contracted Energy'!S$130)*S$132,$D75=$D$133,('DR_Contracted Energy'!S73/'DR_Contracted Energy'!S$131)*S$133),0)</f>
        <v>0</v>
      </c>
      <c r="T75" s="166" cm="1">
        <f t="array" ref="T75">IFERROR(_xlfn.IFS($H75="MW",0,$D75=$D$132,('DR_Contracted Energy'!T73/'DR_Contracted Energy'!T$130)*T$132,$D75=$D$133,('DR_Contracted Energy'!T73/'DR_Contracted Energy'!T$131)*T$133),0)</f>
        <v>0</v>
      </c>
      <c r="U75" s="166" cm="1">
        <f t="array" ref="U75">IFERROR(_xlfn.IFS($H75="MW",0,$D75=$D$132,('DR_Contracted Energy'!U73/'DR_Contracted Energy'!U$130)*U$132,$D75=$D$133,('DR_Contracted Energy'!U73/'DR_Contracted Energy'!U$131)*U$133),0)</f>
        <v>0</v>
      </c>
      <c r="V75" s="166" cm="1">
        <f t="array" ref="V75">IFERROR(_xlfn.IFS($H75="MW",0,$D75=$D$132,('DR_Contracted Energy'!V73/'DR_Contracted Energy'!V$130)*V$132,$D75=$D$133,('DR_Contracted Energy'!V73/'DR_Contracted Energy'!V$131)*V$133),0)</f>
        <v>0</v>
      </c>
      <c r="W75" s="166" cm="1">
        <f t="array" ref="W75">IFERROR(_xlfn.IFS($H75="MW",0,$D75=$D$132,('DR_Contracted Energy'!W73/'DR_Contracted Energy'!W$130)*W$132,$D75=$D$133,('DR_Contracted Energy'!W73/'DR_Contracted Energy'!W$131)*W$133),0)</f>
        <v>0</v>
      </c>
      <c r="X75" s="166" cm="1">
        <f t="array" ref="X75">IFERROR(_xlfn.IFS($H75="MW",0,$D75=$D$132,('DR_Contracted Energy'!X73/'DR_Contracted Energy'!X$130)*X$132,$D75=$D$133,('DR_Contracted Energy'!X73/'DR_Contracted Energy'!X$131)*X$133),0)</f>
        <v>0</v>
      </c>
      <c r="Y75" s="166" cm="1">
        <f t="array" ref="Y75">IFERROR(_xlfn.IFS($H75="MW",0,$D75=$D$132,('DR_Contracted Energy'!Y73/'DR_Contracted Energy'!Y$130)*Y$132,$D75=$D$133,('DR_Contracted Energy'!Y73/'DR_Contracted Energy'!Y$131)*Y$133),0)</f>
        <v>0</v>
      </c>
      <c r="Z75" s="166" cm="1">
        <f t="array" ref="Z75">IFERROR(_xlfn.IFS($H75="MW",0,$D75=$D$132,('DR_Contracted Energy'!Z73/'DR_Contracted Energy'!Z$130)*Z$132,$D75=$D$133,('DR_Contracted Energy'!Z73/'DR_Contracted Energy'!Z$131)*Z$133),0)</f>
        <v>0</v>
      </c>
      <c r="AA75" s="166" cm="1">
        <f t="array" ref="AA75">IFERROR(_xlfn.IFS($H75="MW",0,$D75=$D$132,('DR_Contracted Energy'!AA73/'DR_Contracted Energy'!AA$130)*AA$132,$D75=$D$133,('DR_Contracted Energy'!AA73/'DR_Contracted Energy'!AA$131)*AA$133),0)</f>
        <v>0</v>
      </c>
      <c r="AB75" s="166" cm="1">
        <f t="array" ref="AB75">IFERROR(_xlfn.IFS($H75="MW",0,$D75=$D$132,('DR_Contracted Energy'!AB73/'DR_Contracted Energy'!AB$130)*AB$132,$D75=$D$133,('DR_Contracted Energy'!AB73/'DR_Contracted Energy'!AB$131)*AB$133),0)</f>
        <v>0</v>
      </c>
      <c r="AC75" s="166" cm="1">
        <f t="array" ref="AC75">IFERROR(_xlfn.IFS($H75="MW",0,$D75=$D$132,('DR_Contracted Energy'!AC73/'DR_Contracted Energy'!AC$130)*AC$132,$D75=$D$133,('DR_Contracted Energy'!AC73/'DR_Contracted Energy'!AC$131)*AC$133),0)</f>
        <v>0</v>
      </c>
      <c r="AD75" s="166"/>
      <c r="AE75" s="16" t="str">
        <f t="shared" si="1"/>
        <v>FALSE</v>
      </c>
    </row>
    <row r="76" spans="3:31" ht="28.8" x14ac:dyDescent="0.3">
      <c r="C76" s="7">
        <f>'C. Details of Existing PSAs'!C71</f>
        <v>33</v>
      </c>
      <c r="D76" s="146" t="str">
        <f>'C. Details of Existing PSAs'!D71</f>
        <v>Distribution Utility 2 (DU2)</v>
      </c>
      <c r="E76" s="146">
        <f>'C. Details of Existing PSAs'!E71</f>
        <v>0</v>
      </c>
      <c r="F76" s="108">
        <f>'C. Details of Existing PSAs'!F71</f>
        <v>0</v>
      </c>
      <c r="G76">
        <f>'C. Details of Existing PSAs'!G71</f>
        <v>0</v>
      </c>
      <c r="H76" s="16" t="str">
        <f>'C. Details of Existing PSAs'!O71</f>
        <v>MW</v>
      </c>
      <c r="I76" s="166" cm="1">
        <f t="array" ref="I76">IFERROR(_xlfn.IFS($H76="MW",0,$D76=$D$132,('DR_Contracted Energy'!I74/'DR_Contracted Energy'!I$130)*I$132,$D76=$D$133,('DR_Contracted Energy'!I74/'DR_Contracted Energy'!I$131)*I$133),0)</f>
        <v>0</v>
      </c>
      <c r="J76" s="166" cm="1">
        <f t="array" ref="J76">IFERROR(_xlfn.IFS($H76="MW",0,$D76=$D$132,('DR_Contracted Energy'!J74/'DR_Contracted Energy'!J$130)*J$132,$D76=$D$133,('DR_Contracted Energy'!J74/'DR_Contracted Energy'!J$131)*J$133),0)</f>
        <v>0</v>
      </c>
      <c r="K76" s="166" cm="1">
        <f t="array" ref="K76">IFERROR(_xlfn.IFS($H76="MW",0,$D76=$D$132,('DR_Contracted Energy'!K74/'DR_Contracted Energy'!K$130)*K$132,$D76=$D$133,('DR_Contracted Energy'!K74/'DR_Contracted Energy'!K$131)*K$133),0)</f>
        <v>0</v>
      </c>
      <c r="L76" s="166" cm="1">
        <f t="array" ref="L76">IFERROR(_xlfn.IFS($H76="MW",0,$D76=$D$132,('DR_Contracted Energy'!L74/'DR_Contracted Energy'!L$130)*L$132,$D76=$D$133,('DR_Contracted Energy'!L74/'DR_Contracted Energy'!L$131)*L$133),0)</f>
        <v>0</v>
      </c>
      <c r="M76" s="166" cm="1">
        <f t="array" ref="M76">IFERROR(_xlfn.IFS($H76="MW",0,$D76=$D$132,('DR_Contracted Energy'!M74/'DR_Contracted Energy'!M$130)*M$132,$D76=$D$133,('DR_Contracted Energy'!M74/'DR_Contracted Energy'!M$131)*M$133),0)</f>
        <v>0</v>
      </c>
      <c r="N76" s="166" cm="1">
        <f t="array" ref="N76">IFERROR(_xlfn.IFS($H76="MW",0,$D76=$D$132,('DR_Contracted Energy'!N74/'DR_Contracted Energy'!N$130)*N$132,$D76=$D$133,('DR_Contracted Energy'!N74/'DR_Contracted Energy'!N$131)*N$133),0)</f>
        <v>0</v>
      </c>
      <c r="O76" s="166" cm="1">
        <f t="array" ref="O76">IFERROR(_xlfn.IFS($H76="MW",0,$D76=$D$132,('DR_Contracted Energy'!O74/'DR_Contracted Energy'!O$130)*O$132,$D76=$D$133,('DR_Contracted Energy'!O74/'DR_Contracted Energy'!O$131)*O$133),0)</f>
        <v>0</v>
      </c>
      <c r="P76" s="166" cm="1">
        <f t="array" ref="P76">IFERROR(_xlfn.IFS($H76="MW",0,$D76=$D$132,('DR_Contracted Energy'!P74/'DR_Contracted Energy'!P$130)*P$132,$D76=$D$133,('DR_Contracted Energy'!P74/'DR_Contracted Energy'!P$131)*P$133),0)</f>
        <v>0</v>
      </c>
      <c r="Q76" s="166" cm="1">
        <f t="array" ref="Q76">IFERROR(_xlfn.IFS($H76="MW",0,$D76=$D$132,('DR_Contracted Energy'!Q74/'DR_Contracted Energy'!Q$130)*Q$132,$D76=$D$133,('DR_Contracted Energy'!Q74/'DR_Contracted Energy'!Q$131)*Q$133),0)</f>
        <v>0</v>
      </c>
      <c r="R76" s="166" cm="1">
        <f t="array" ref="R76">IFERROR(_xlfn.IFS($H76="MW",0,$D76=$D$132,('DR_Contracted Energy'!R74/'DR_Contracted Energy'!R$130)*R$132,$D76=$D$133,('DR_Contracted Energy'!R74/'DR_Contracted Energy'!R$131)*R$133),0)</f>
        <v>0</v>
      </c>
      <c r="S76" s="166" cm="1">
        <f t="array" ref="S76">IFERROR(_xlfn.IFS($H76="MW",0,$D76=$D$132,('DR_Contracted Energy'!S74/'DR_Contracted Energy'!S$130)*S$132,$D76=$D$133,('DR_Contracted Energy'!S74/'DR_Contracted Energy'!S$131)*S$133),0)</f>
        <v>0</v>
      </c>
      <c r="T76" s="166" cm="1">
        <f t="array" ref="T76">IFERROR(_xlfn.IFS($H76="MW",0,$D76=$D$132,('DR_Contracted Energy'!T74/'DR_Contracted Energy'!T$130)*T$132,$D76=$D$133,('DR_Contracted Energy'!T74/'DR_Contracted Energy'!T$131)*T$133),0)</f>
        <v>0</v>
      </c>
      <c r="U76" s="166" cm="1">
        <f t="array" ref="U76">IFERROR(_xlfn.IFS($H76="MW",0,$D76=$D$132,('DR_Contracted Energy'!U74/'DR_Contracted Energy'!U$130)*U$132,$D76=$D$133,('DR_Contracted Energy'!U74/'DR_Contracted Energy'!U$131)*U$133),0)</f>
        <v>0</v>
      </c>
      <c r="V76" s="166" cm="1">
        <f t="array" ref="V76">IFERROR(_xlfn.IFS($H76="MW",0,$D76=$D$132,('DR_Contracted Energy'!V74/'DR_Contracted Energy'!V$130)*V$132,$D76=$D$133,('DR_Contracted Energy'!V74/'DR_Contracted Energy'!V$131)*V$133),0)</f>
        <v>0</v>
      </c>
      <c r="W76" s="166" cm="1">
        <f t="array" ref="W76">IFERROR(_xlfn.IFS($H76="MW",0,$D76=$D$132,('DR_Contracted Energy'!W74/'DR_Contracted Energy'!W$130)*W$132,$D76=$D$133,('DR_Contracted Energy'!W74/'DR_Contracted Energy'!W$131)*W$133),0)</f>
        <v>0</v>
      </c>
      <c r="X76" s="166" cm="1">
        <f t="array" ref="X76">IFERROR(_xlfn.IFS($H76="MW",0,$D76=$D$132,('DR_Contracted Energy'!X74/'DR_Contracted Energy'!X$130)*X$132,$D76=$D$133,('DR_Contracted Energy'!X74/'DR_Contracted Energy'!X$131)*X$133),0)</f>
        <v>0</v>
      </c>
      <c r="Y76" s="166" cm="1">
        <f t="array" ref="Y76">IFERROR(_xlfn.IFS($H76="MW",0,$D76=$D$132,('DR_Contracted Energy'!Y74/'DR_Contracted Energy'!Y$130)*Y$132,$D76=$D$133,('DR_Contracted Energy'!Y74/'DR_Contracted Energy'!Y$131)*Y$133),0)</f>
        <v>0</v>
      </c>
      <c r="Z76" s="166" cm="1">
        <f t="array" ref="Z76">IFERROR(_xlfn.IFS($H76="MW",0,$D76=$D$132,('DR_Contracted Energy'!Z74/'DR_Contracted Energy'!Z$130)*Z$132,$D76=$D$133,('DR_Contracted Energy'!Z74/'DR_Contracted Energy'!Z$131)*Z$133),0)</f>
        <v>0</v>
      </c>
      <c r="AA76" s="166" cm="1">
        <f t="array" ref="AA76">IFERROR(_xlfn.IFS($H76="MW",0,$D76=$D$132,('DR_Contracted Energy'!AA74/'DR_Contracted Energy'!AA$130)*AA$132,$D76=$D$133,('DR_Contracted Energy'!AA74/'DR_Contracted Energy'!AA$131)*AA$133),0)</f>
        <v>0</v>
      </c>
      <c r="AB76" s="166" cm="1">
        <f t="array" ref="AB76">IFERROR(_xlfn.IFS($H76="MW",0,$D76=$D$132,('DR_Contracted Energy'!AB74/'DR_Contracted Energy'!AB$130)*AB$132,$D76=$D$133,('DR_Contracted Energy'!AB74/'DR_Contracted Energy'!AB$131)*AB$133),0)</f>
        <v>0</v>
      </c>
      <c r="AC76" s="166" cm="1">
        <f t="array" ref="AC76">IFERROR(_xlfn.IFS($H76="MW",0,$D76=$D$132,('DR_Contracted Energy'!AC74/'DR_Contracted Energy'!AC$130)*AC$132,$D76=$D$133,('DR_Contracted Energy'!AC74/'DR_Contracted Energy'!AC$131)*AC$133),0)</f>
        <v>0</v>
      </c>
      <c r="AD76" s="166"/>
      <c r="AE76" s="16" t="str">
        <f t="shared" si="1"/>
        <v>FALSE</v>
      </c>
    </row>
    <row r="77" spans="3:31" ht="28.8" x14ac:dyDescent="0.3">
      <c r="C77" s="7">
        <f t="shared" ref="C77:G77" si="33">C76</f>
        <v>33</v>
      </c>
      <c r="D77" s="146" t="str">
        <f t="shared" si="33"/>
        <v>Distribution Utility 2 (DU2)</v>
      </c>
      <c r="E77" s="146">
        <f t="shared" si="33"/>
        <v>0</v>
      </c>
      <c r="F77" s="108">
        <f t="shared" si="33"/>
        <v>0</v>
      </c>
      <c r="G77">
        <f t="shared" si="33"/>
        <v>0</v>
      </c>
      <c r="H77" s="16" t="str">
        <f>'C. Details of Existing PSAs'!O72</f>
        <v>MWh</v>
      </c>
      <c r="I77" s="166" cm="1">
        <f t="array" ref="I77">IFERROR(_xlfn.IFS($H77="MW",0,$D77=$D$132,('DR_Contracted Energy'!I75/'DR_Contracted Energy'!I$130)*I$132,$D77=$D$133,('DR_Contracted Energy'!I75/'DR_Contracted Energy'!I$131)*I$133),0)</f>
        <v>0</v>
      </c>
      <c r="J77" s="166" cm="1">
        <f t="array" ref="J77">IFERROR(_xlfn.IFS($H77="MW",0,$D77=$D$132,('DR_Contracted Energy'!J75/'DR_Contracted Energy'!J$130)*J$132,$D77=$D$133,('DR_Contracted Energy'!J75/'DR_Contracted Energy'!J$131)*J$133),0)</f>
        <v>0</v>
      </c>
      <c r="K77" s="166" cm="1">
        <f t="array" ref="K77">IFERROR(_xlfn.IFS($H77="MW",0,$D77=$D$132,('DR_Contracted Energy'!K75/'DR_Contracted Energy'!K$130)*K$132,$D77=$D$133,('DR_Contracted Energy'!K75/'DR_Contracted Energy'!K$131)*K$133),0)</f>
        <v>0</v>
      </c>
      <c r="L77" s="166" cm="1">
        <f t="array" ref="L77">IFERROR(_xlfn.IFS($H77="MW",0,$D77=$D$132,('DR_Contracted Energy'!L75/'DR_Contracted Energy'!L$130)*L$132,$D77=$D$133,('DR_Contracted Energy'!L75/'DR_Contracted Energy'!L$131)*L$133),0)</f>
        <v>0</v>
      </c>
      <c r="M77" s="166" cm="1">
        <f t="array" ref="M77">IFERROR(_xlfn.IFS($H77="MW",0,$D77=$D$132,('DR_Contracted Energy'!M75/'DR_Contracted Energy'!M$130)*M$132,$D77=$D$133,('DR_Contracted Energy'!M75/'DR_Contracted Energy'!M$131)*M$133),0)</f>
        <v>0</v>
      </c>
      <c r="N77" s="166" cm="1">
        <f t="array" ref="N77">IFERROR(_xlfn.IFS($H77="MW",0,$D77=$D$132,('DR_Contracted Energy'!N75/'DR_Contracted Energy'!N$130)*N$132,$D77=$D$133,('DR_Contracted Energy'!N75/'DR_Contracted Energy'!N$131)*N$133),0)</f>
        <v>0</v>
      </c>
      <c r="O77" s="166" cm="1">
        <f t="array" ref="O77">IFERROR(_xlfn.IFS($H77="MW",0,$D77=$D$132,('DR_Contracted Energy'!O75/'DR_Contracted Energy'!O$130)*O$132,$D77=$D$133,('DR_Contracted Energy'!O75/'DR_Contracted Energy'!O$131)*O$133),0)</f>
        <v>0</v>
      </c>
      <c r="P77" s="166" cm="1">
        <f t="array" ref="P77">IFERROR(_xlfn.IFS($H77="MW",0,$D77=$D$132,('DR_Contracted Energy'!P75/'DR_Contracted Energy'!P$130)*P$132,$D77=$D$133,('DR_Contracted Energy'!P75/'DR_Contracted Energy'!P$131)*P$133),0)</f>
        <v>0</v>
      </c>
      <c r="Q77" s="166" cm="1">
        <f t="array" ref="Q77">IFERROR(_xlfn.IFS($H77="MW",0,$D77=$D$132,('DR_Contracted Energy'!Q75/'DR_Contracted Energy'!Q$130)*Q$132,$D77=$D$133,('DR_Contracted Energy'!Q75/'DR_Contracted Energy'!Q$131)*Q$133),0)</f>
        <v>0</v>
      </c>
      <c r="R77" s="166" cm="1">
        <f t="array" ref="R77">IFERROR(_xlfn.IFS($H77="MW",0,$D77=$D$132,('DR_Contracted Energy'!R75/'DR_Contracted Energy'!R$130)*R$132,$D77=$D$133,('DR_Contracted Energy'!R75/'DR_Contracted Energy'!R$131)*R$133),0)</f>
        <v>0</v>
      </c>
      <c r="S77" s="166" cm="1">
        <f t="array" ref="S77">IFERROR(_xlfn.IFS($H77="MW",0,$D77=$D$132,('DR_Contracted Energy'!S75/'DR_Contracted Energy'!S$130)*S$132,$D77=$D$133,('DR_Contracted Energy'!S75/'DR_Contracted Energy'!S$131)*S$133),0)</f>
        <v>0</v>
      </c>
      <c r="T77" s="166" cm="1">
        <f t="array" ref="T77">IFERROR(_xlfn.IFS($H77="MW",0,$D77=$D$132,('DR_Contracted Energy'!T75/'DR_Contracted Energy'!T$130)*T$132,$D77=$D$133,('DR_Contracted Energy'!T75/'DR_Contracted Energy'!T$131)*T$133),0)</f>
        <v>0</v>
      </c>
      <c r="U77" s="166" cm="1">
        <f t="array" ref="U77">IFERROR(_xlfn.IFS($H77="MW",0,$D77=$D$132,('DR_Contracted Energy'!U75/'DR_Contracted Energy'!U$130)*U$132,$D77=$D$133,('DR_Contracted Energy'!U75/'DR_Contracted Energy'!U$131)*U$133),0)</f>
        <v>0</v>
      </c>
      <c r="V77" s="166" cm="1">
        <f t="array" ref="V77">IFERROR(_xlfn.IFS($H77="MW",0,$D77=$D$132,('DR_Contracted Energy'!V75/'DR_Contracted Energy'!V$130)*V$132,$D77=$D$133,('DR_Contracted Energy'!V75/'DR_Contracted Energy'!V$131)*V$133),0)</f>
        <v>0</v>
      </c>
      <c r="W77" s="166" cm="1">
        <f t="array" ref="W77">IFERROR(_xlfn.IFS($H77="MW",0,$D77=$D$132,('DR_Contracted Energy'!W75/'DR_Contracted Energy'!W$130)*W$132,$D77=$D$133,('DR_Contracted Energy'!W75/'DR_Contracted Energy'!W$131)*W$133),0)</f>
        <v>0</v>
      </c>
      <c r="X77" s="166" cm="1">
        <f t="array" ref="X77">IFERROR(_xlfn.IFS($H77="MW",0,$D77=$D$132,('DR_Contracted Energy'!X75/'DR_Contracted Energy'!X$130)*X$132,$D77=$D$133,('DR_Contracted Energy'!X75/'DR_Contracted Energy'!X$131)*X$133),0)</f>
        <v>0</v>
      </c>
      <c r="Y77" s="166" cm="1">
        <f t="array" ref="Y77">IFERROR(_xlfn.IFS($H77="MW",0,$D77=$D$132,('DR_Contracted Energy'!Y75/'DR_Contracted Energy'!Y$130)*Y$132,$D77=$D$133,('DR_Contracted Energy'!Y75/'DR_Contracted Energy'!Y$131)*Y$133),0)</f>
        <v>0</v>
      </c>
      <c r="Z77" s="166" cm="1">
        <f t="array" ref="Z77">IFERROR(_xlfn.IFS($H77="MW",0,$D77=$D$132,('DR_Contracted Energy'!Z75/'DR_Contracted Energy'!Z$130)*Z$132,$D77=$D$133,('DR_Contracted Energy'!Z75/'DR_Contracted Energy'!Z$131)*Z$133),0)</f>
        <v>0</v>
      </c>
      <c r="AA77" s="166" cm="1">
        <f t="array" ref="AA77">IFERROR(_xlfn.IFS($H77="MW",0,$D77=$D$132,('DR_Contracted Energy'!AA75/'DR_Contracted Energy'!AA$130)*AA$132,$D77=$D$133,('DR_Contracted Energy'!AA75/'DR_Contracted Energy'!AA$131)*AA$133),0)</f>
        <v>0</v>
      </c>
      <c r="AB77" s="166" cm="1">
        <f t="array" ref="AB77">IFERROR(_xlfn.IFS($H77="MW",0,$D77=$D$132,('DR_Contracted Energy'!AB75/'DR_Contracted Energy'!AB$130)*AB$132,$D77=$D$133,('DR_Contracted Energy'!AB75/'DR_Contracted Energy'!AB$131)*AB$133),0)</f>
        <v>0</v>
      </c>
      <c r="AC77" s="166" cm="1">
        <f t="array" ref="AC77">IFERROR(_xlfn.IFS($H77="MW",0,$D77=$D$132,('DR_Contracted Energy'!AC75/'DR_Contracted Energy'!AC$130)*AC$132,$D77=$D$133,('DR_Contracted Energy'!AC75/'DR_Contracted Energy'!AC$131)*AC$133),0)</f>
        <v>0</v>
      </c>
      <c r="AD77" s="166"/>
      <c r="AE77" s="16" t="str">
        <f t="shared" ref="AE77:AE131" si="34">IF((SUM(I77:AC77)&gt;0)*(H77="MWh"),"TRUE","FALSE")</f>
        <v>FALSE</v>
      </c>
    </row>
    <row r="78" spans="3:31" ht="28.8" x14ac:dyDescent="0.3">
      <c r="C78" s="7">
        <f>'C. Details of Existing PSAs'!C73</f>
        <v>34</v>
      </c>
      <c r="D78" s="146" t="str">
        <f>'C. Details of Existing PSAs'!D73</f>
        <v>Distribution Utility 2 (DU2)</v>
      </c>
      <c r="E78" s="146">
        <f>'C. Details of Existing PSAs'!E73</f>
        <v>0</v>
      </c>
      <c r="F78" s="108">
        <f>'C. Details of Existing PSAs'!F73</f>
        <v>0</v>
      </c>
      <c r="G78">
        <f>'C. Details of Existing PSAs'!G73</f>
        <v>0</v>
      </c>
      <c r="H78" s="16" t="str">
        <f>'C. Details of Existing PSAs'!O73</f>
        <v>MW</v>
      </c>
      <c r="I78" s="166" cm="1">
        <f t="array" ref="I78">IFERROR(_xlfn.IFS($H78="MW",0,$D78=$D$132,('DR_Contracted Energy'!I76/'DR_Contracted Energy'!I$130)*I$132,$D78=$D$133,('DR_Contracted Energy'!I76/'DR_Contracted Energy'!I$131)*I$133),0)</f>
        <v>0</v>
      </c>
      <c r="J78" s="166" cm="1">
        <f t="array" ref="J78">IFERROR(_xlfn.IFS($H78="MW",0,$D78=$D$132,('DR_Contracted Energy'!J76/'DR_Contracted Energy'!J$130)*J$132,$D78=$D$133,('DR_Contracted Energy'!J76/'DR_Contracted Energy'!J$131)*J$133),0)</f>
        <v>0</v>
      </c>
      <c r="K78" s="166" cm="1">
        <f t="array" ref="K78">IFERROR(_xlfn.IFS($H78="MW",0,$D78=$D$132,('DR_Contracted Energy'!K76/'DR_Contracted Energy'!K$130)*K$132,$D78=$D$133,('DR_Contracted Energy'!K76/'DR_Contracted Energy'!K$131)*K$133),0)</f>
        <v>0</v>
      </c>
      <c r="L78" s="166" cm="1">
        <f t="array" ref="L78">IFERROR(_xlfn.IFS($H78="MW",0,$D78=$D$132,('DR_Contracted Energy'!L76/'DR_Contracted Energy'!L$130)*L$132,$D78=$D$133,('DR_Contracted Energy'!L76/'DR_Contracted Energy'!L$131)*L$133),0)</f>
        <v>0</v>
      </c>
      <c r="M78" s="166" cm="1">
        <f t="array" ref="M78">IFERROR(_xlfn.IFS($H78="MW",0,$D78=$D$132,('DR_Contracted Energy'!M76/'DR_Contracted Energy'!M$130)*M$132,$D78=$D$133,('DR_Contracted Energy'!M76/'DR_Contracted Energy'!M$131)*M$133),0)</f>
        <v>0</v>
      </c>
      <c r="N78" s="166" cm="1">
        <f t="array" ref="N78">IFERROR(_xlfn.IFS($H78="MW",0,$D78=$D$132,('DR_Contracted Energy'!N76/'DR_Contracted Energy'!N$130)*N$132,$D78=$D$133,('DR_Contracted Energy'!N76/'DR_Contracted Energy'!N$131)*N$133),0)</f>
        <v>0</v>
      </c>
      <c r="O78" s="166" cm="1">
        <f t="array" ref="O78">IFERROR(_xlfn.IFS($H78="MW",0,$D78=$D$132,('DR_Contracted Energy'!O76/'DR_Contracted Energy'!O$130)*O$132,$D78=$D$133,('DR_Contracted Energy'!O76/'DR_Contracted Energy'!O$131)*O$133),0)</f>
        <v>0</v>
      </c>
      <c r="P78" s="166" cm="1">
        <f t="array" ref="P78">IFERROR(_xlfn.IFS($H78="MW",0,$D78=$D$132,('DR_Contracted Energy'!P76/'DR_Contracted Energy'!P$130)*P$132,$D78=$D$133,('DR_Contracted Energy'!P76/'DR_Contracted Energy'!P$131)*P$133),0)</f>
        <v>0</v>
      </c>
      <c r="Q78" s="166" cm="1">
        <f t="array" ref="Q78">IFERROR(_xlfn.IFS($H78="MW",0,$D78=$D$132,('DR_Contracted Energy'!Q76/'DR_Contracted Energy'!Q$130)*Q$132,$D78=$D$133,('DR_Contracted Energy'!Q76/'DR_Contracted Energy'!Q$131)*Q$133),0)</f>
        <v>0</v>
      </c>
      <c r="R78" s="166" cm="1">
        <f t="array" ref="R78">IFERROR(_xlfn.IFS($H78="MW",0,$D78=$D$132,('DR_Contracted Energy'!R76/'DR_Contracted Energy'!R$130)*R$132,$D78=$D$133,('DR_Contracted Energy'!R76/'DR_Contracted Energy'!R$131)*R$133),0)</f>
        <v>0</v>
      </c>
      <c r="S78" s="166" cm="1">
        <f t="array" ref="S78">IFERROR(_xlfn.IFS($H78="MW",0,$D78=$D$132,('DR_Contracted Energy'!S76/'DR_Contracted Energy'!S$130)*S$132,$D78=$D$133,('DR_Contracted Energy'!S76/'DR_Contracted Energy'!S$131)*S$133),0)</f>
        <v>0</v>
      </c>
      <c r="T78" s="166" cm="1">
        <f t="array" ref="T78">IFERROR(_xlfn.IFS($H78="MW",0,$D78=$D$132,('DR_Contracted Energy'!T76/'DR_Contracted Energy'!T$130)*T$132,$D78=$D$133,('DR_Contracted Energy'!T76/'DR_Contracted Energy'!T$131)*T$133),0)</f>
        <v>0</v>
      </c>
      <c r="U78" s="166" cm="1">
        <f t="array" ref="U78">IFERROR(_xlfn.IFS($H78="MW",0,$D78=$D$132,('DR_Contracted Energy'!U76/'DR_Contracted Energy'!U$130)*U$132,$D78=$D$133,('DR_Contracted Energy'!U76/'DR_Contracted Energy'!U$131)*U$133),0)</f>
        <v>0</v>
      </c>
      <c r="V78" s="166" cm="1">
        <f t="array" ref="V78">IFERROR(_xlfn.IFS($H78="MW",0,$D78=$D$132,('DR_Contracted Energy'!V76/'DR_Contracted Energy'!V$130)*V$132,$D78=$D$133,('DR_Contracted Energy'!V76/'DR_Contracted Energy'!V$131)*V$133),0)</f>
        <v>0</v>
      </c>
      <c r="W78" s="166" cm="1">
        <f t="array" ref="W78">IFERROR(_xlfn.IFS($H78="MW",0,$D78=$D$132,('DR_Contracted Energy'!W76/'DR_Contracted Energy'!W$130)*W$132,$D78=$D$133,('DR_Contracted Energy'!W76/'DR_Contracted Energy'!W$131)*W$133),0)</f>
        <v>0</v>
      </c>
      <c r="X78" s="166" cm="1">
        <f t="array" ref="X78">IFERROR(_xlfn.IFS($H78="MW",0,$D78=$D$132,('DR_Contracted Energy'!X76/'DR_Contracted Energy'!X$130)*X$132,$D78=$D$133,('DR_Contracted Energy'!X76/'DR_Contracted Energy'!X$131)*X$133),0)</f>
        <v>0</v>
      </c>
      <c r="Y78" s="166" cm="1">
        <f t="array" ref="Y78">IFERROR(_xlfn.IFS($H78="MW",0,$D78=$D$132,('DR_Contracted Energy'!Y76/'DR_Contracted Energy'!Y$130)*Y$132,$D78=$D$133,('DR_Contracted Energy'!Y76/'DR_Contracted Energy'!Y$131)*Y$133),0)</f>
        <v>0</v>
      </c>
      <c r="Z78" s="166" cm="1">
        <f t="array" ref="Z78">IFERROR(_xlfn.IFS($H78="MW",0,$D78=$D$132,('DR_Contracted Energy'!Z76/'DR_Contracted Energy'!Z$130)*Z$132,$D78=$D$133,('DR_Contracted Energy'!Z76/'DR_Contracted Energy'!Z$131)*Z$133),0)</f>
        <v>0</v>
      </c>
      <c r="AA78" s="166" cm="1">
        <f t="array" ref="AA78">IFERROR(_xlfn.IFS($H78="MW",0,$D78=$D$132,('DR_Contracted Energy'!AA76/'DR_Contracted Energy'!AA$130)*AA$132,$D78=$D$133,('DR_Contracted Energy'!AA76/'DR_Contracted Energy'!AA$131)*AA$133),0)</f>
        <v>0</v>
      </c>
      <c r="AB78" s="166" cm="1">
        <f t="array" ref="AB78">IFERROR(_xlfn.IFS($H78="MW",0,$D78=$D$132,('DR_Contracted Energy'!AB76/'DR_Contracted Energy'!AB$130)*AB$132,$D78=$D$133,('DR_Contracted Energy'!AB76/'DR_Contracted Energy'!AB$131)*AB$133),0)</f>
        <v>0</v>
      </c>
      <c r="AC78" s="166" cm="1">
        <f t="array" ref="AC78">IFERROR(_xlfn.IFS($H78="MW",0,$D78=$D$132,('DR_Contracted Energy'!AC76/'DR_Contracted Energy'!AC$130)*AC$132,$D78=$D$133,('DR_Contracted Energy'!AC76/'DR_Contracted Energy'!AC$131)*AC$133),0)</f>
        <v>0</v>
      </c>
      <c r="AD78" s="166"/>
      <c r="AE78" s="16" t="str">
        <f t="shared" si="34"/>
        <v>FALSE</v>
      </c>
    </row>
    <row r="79" spans="3:31" ht="28.8" x14ac:dyDescent="0.3">
      <c r="C79" s="7">
        <f t="shared" ref="C79:G79" si="35">C78</f>
        <v>34</v>
      </c>
      <c r="D79" s="146" t="str">
        <f t="shared" si="35"/>
        <v>Distribution Utility 2 (DU2)</v>
      </c>
      <c r="E79" s="146">
        <f t="shared" si="35"/>
        <v>0</v>
      </c>
      <c r="F79" s="108">
        <f t="shared" si="35"/>
        <v>0</v>
      </c>
      <c r="G79">
        <f t="shared" si="35"/>
        <v>0</v>
      </c>
      <c r="H79" s="16" t="str">
        <f>'C. Details of Existing PSAs'!O74</f>
        <v>MWh</v>
      </c>
      <c r="I79" s="166" cm="1">
        <f t="array" ref="I79">IFERROR(_xlfn.IFS($H79="MW",0,$D79=$D$132,('DR_Contracted Energy'!I77/'DR_Contracted Energy'!I$130)*I$132,$D79=$D$133,('DR_Contracted Energy'!I77/'DR_Contracted Energy'!I$131)*I$133),0)</f>
        <v>0</v>
      </c>
      <c r="J79" s="166" cm="1">
        <f t="array" ref="J79">IFERROR(_xlfn.IFS($H79="MW",0,$D79=$D$132,('DR_Contracted Energy'!J77/'DR_Contracted Energy'!J$130)*J$132,$D79=$D$133,('DR_Contracted Energy'!J77/'DR_Contracted Energy'!J$131)*J$133),0)</f>
        <v>0</v>
      </c>
      <c r="K79" s="166" cm="1">
        <f t="array" ref="K79">IFERROR(_xlfn.IFS($H79="MW",0,$D79=$D$132,('DR_Contracted Energy'!K77/'DR_Contracted Energy'!K$130)*K$132,$D79=$D$133,('DR_Contracted Energy'!K77/'DR_Contracted Energy'!K$131)*K$133),0)</f>
        <v>0</v>
      </c>
      <c r="L79" s="166" cm="1">
        <f t="array" ref="L79">IFERROR(_xlfn.IFS($H79="MW",0,$D79=$D$132,('DR_Contracted Energy'!L77/'DR_Contracted Energy'!L$130)*L$132,$D79=$D$133,('DR_Contracted Energy'!L77/'DR_Contracted Energy'!L$131)*L$133),0)</f>
        <v>0</v>
      </c>
      <c r="M79" s="166" cm="1">
        <f t="array" ref="M79">IFERROR(_xlfn.IFS($H79="MW",0,$D79=$D$132,('DR_Contracted Energy'!M77/'DR_Contracted Energy'!M$130)*M$132,$D79=$D$133,('DR_Contracted Energy'!M77/'DR_Contracted Energy'!M$131)*M$133),0)</f>
        <v>0</v>
      </c>
      <c r="N79" s="166" cm="1">
        <f t="array" ref="N79">IFERROR(_xlfn.IFS($H79="MW",0,$D79=$D$132,('DR_Contracted Energy'!N77/'DR_Contracted Energy'!N$130)*N$132,$D79=$D$133,('DR_Contracted Energy'!N77/'DR_Contracted Energy'!N$131)*N$133),0)</f>
        <v>0</v>
      </c>
      <c r="O79" s="166" cm="1">
        <f t="array" ref="O79">IFERROR(_xlfn.IFS($H79="MW",0,$D79=$D$132,('DR_Contracted Energy'!O77/'DR_Contracted Energy'!O$130)*O$132,$D79=$D$133,('DR_Contracted Energy'!O77/'DR_Contracted Energy'!O$131)*O$133),0)</f>
        <v>0</v>
      </c>
      <c r="P79" s="166" cm="1">
        <f t="array" ref="P79">IFERROR(_xlfn.IFS($H79="MW",0,$D79=$D$132,('DR_Contracted Energy'!P77/'DR_Contracted Energy'!P$130)*P$132,$D79=$D$133,('DR_Contracted Energy'!P77/'DR_Contracted Energy'!P$131)*P$133),0)</f>
        <v>0</v>
      </c>
      <c r="Q79" s="166" cm="1">
        <f t="array" ref="Q79">IFERROR(_xlfn.IFS($H79="MW",0,$D79=$D$132,('DR_Contracted Energy'!Q77/'DR_Contracted Energy'!Q$130)*Q$132,$D79=$D$133,('DR_Contracted Energy'!Q77/'DR_Contracted Energy'!Q$131)*Q$133),0)</f>
        <v>0</v>
      </c>
      <c r="R79" s="166" cm="1">
        <f t="array" ref="R79">IFERROR(_xlfn.IFS($H79="MW",0,$D79=$D$132,('DR_Contracted Energy'!R77/'DR_Contracted Energy'!R$130)*R$132,$D79=$D$133,('DR_Contracted Energy'!R77/'DR_Contracted Energy'!R$131)*R$133),0)</f>
        <v>0</v>
      </c>
      <c r="S79" s="166" cm="1">
        <f t="array" ref="S79">IFERROR(_xlfn.IFS($H79="MW",0,$D79=$D$132,('DR_Contracted Energy'!S77/'DR_Contracted Energy'!S$130)*S$132,$D79=$D$133,('DR_Contracted Energy'!S77/'DR_Contracted Energy'!S$131)*S$133),0)</f>
        <v>0</v>
      </c>
      <c r="T79" s="166" cm="1">
        <f t="array" ref="T79">IFERROR(_xlfn.IFS($H79="MW",0,$D79=$D$132,('DR_Contracted Energy'!T77/'DR_Contracted Energy'!T$130)*T$132,$D79=$D$133,('DR_Contracted Energy'!T77/'DR_Contracted Energy'!T$131)*T$133),0)</f>
        <v>0</v>
      </c>
      <c r="U79" s="166" cm="1">
        <f t="array" ref="U79">IFERROR(_xlfn.IFS($H79="MW",0,$D79=$D$132,('DR_Contracted Energy'!U77/'DR_Contracted Energy'!U$130)*U$132,$D79=$D$133,('DR_Contracted Energy'!U77/'DR_Contracted Energy'!U$131)*U$133),0)</f>
        <v>0</v>
      </c>
      <c r="V79" s="166" cm="1">
        <f t="array" ref="V79">IFERROR(_xlfn.IFS($H79="MW",0,$D79=$D$132,('DR_Contracted Energy'!V77/'DR_Contracted Energy'!V$130)*V$132,$D79=$D$133,('DR_Contracted Energy'!V77/'DR_Contracted Energy'!V$131)*V$133),0)</f>
        <v>0</v>
      </c>
      <c r="W79" s="166" cm="1">
        <f t="array" ref="W79">IFERROR(_xlfn.IFS($H79="MW",0,$D79=$D$132,('DR_Contracted Energy'!W77/'DR_Contracted Energy'!W$130)*W$132,$D79=$D$133,('DR_Contracted Energy'!W77/'DR_Contracted Energy'!W$131)*W$133),0)</f>
        <v>0</v>
      </c>
      <c r="X79" s="166" cm="1">
        <f t="array" ref="X79">IFERROR(_xlfn.IFS($H79="MW",0,$D79=$D$132,('DR_Contracted Energy'!X77/'DR_Contracted Energy'!X$130)*X$132,$D79=$D$133,('DR_Contracted Energy'!X77/'DR_Contracted Energy'!X$131)*X$133),0)</f>
        <v>0</v>
      </c>
      <c r="Y79" s="166" cm="1">
        <f t="array" ref="Y79">IFERROR(_xlfn.IFS($H79="MW",0,$D79=$D$132,('DR_Contracted Energy'!Y77/'DR_Contracted Energy'!Y$130)*Y$132,$D79=$D$133,('DR_Contracted Energy'!Y77/'DR_Contracted Energy'!Y$131)*Y$133),0)</f>
        <v>0</v>
      </c>
      <c r="Z79" s="166" cm="1">
        <f t="array" ref="Z79">IFERROR(_xlfn.IFS($H79="MW",0,$D79=$D$132,('DR_Contracted Energy'!Z77/'DR_Contracted Energy'!Z$130)*Z$132,$D79=$D$133,('DR_Contracted Energy'!Z77/'DR_Contracted Energy'!Z$131)*Z$133),0)</f>
        <v>0</v>
      </c>
      <c r="AA79" s="166" cm="1">
        <f t="array" ref="AA79">IFERROR(_xlfn.IFS($H79="MW",0,$D79=$D$132,('DR_Contracted Energy'!AA77/'DR_Contracted Energy'!AA$130)*AA$132,$D79=$D$133,('DR_Contracted Energy'!AA77/'DR_Contracted Energy'!AA$131)*AA$133),0)</f>
        <v>0</v>
      </c>
      <c r="AB79" s="166" cm="1">
        <f t="array" ref="AB79">IFERROR(_xlfn.IFS($H79="MW",0,$D79=$D$132,('DR_Contracted Energy'!AB77/'DR_Contracted Energy'!AB$130)*AB$132,$D79=$D$133,('DR_Contracted Energy'!AB77/'DR_Contracted Energy'!AB$131)*AB$133),0)</f>
        <v>0</v>
      </c>
      <c r="AC79" s="166" cm="1">
        <f t="array" ref="AC79">IFERROR(_xlfn.IFS($H79="MW",0,$D79=$D$132,('DR_Contracted Energy'!AC77/'DR_Contracted Energy'!AC$130)*AC$132,$D79=$D$133,('DR_Contracted Energy'!AC77/'DR_Contracted Energy'!AC$131)*AC$133),0)</f>
        <v>0</v>
      </c>
      <c r="AD79" s="166"/>
      <c r="AE79" s="16" t="str">
        <f t="shared" si="34"/>
        <v>FALSE</v>
      </c>
    </row>
    <row r="80" spans="3:31" ht="28.8" x14ac:dyDescent="0.3">
      <c r="C80" s="7">
        <f>'C. Details of Existing PSAs'!C75</f>
        <v>35</v>
      </c>
      <c r="D80" s="146" t="str">
        <f>'C. Details of Existing PSAs'!D75</f>
        <v>Distribution Utility 2 (DU2)</v>
      </c>
      <c r="E80" s="146">
        <f>'C. Details of Existing PSAs'!E75</f>
        <v>0</v>
      </c>
      <c r="F80" s="108">
        <f>'C. Details of Existing PSAs'!F75</f>
        <v>0</v>
      </c>
      <c r="G80">
        <f>'C. Details of Existing PSAs'!G75</f>
        <v>0</v>
      </c>
      <c r="H80" s="16" t="str">
        <f>'C. Details of Existing PSAs'!O75</f>
        <v>MW</v>
      </c>
      <c r="I80" s="166" cm="1">
        <f t="array" ref="I80">IFERROR(_xlfn.IFS($H80="MW",0,$D80=$D$132,('DR_Contracted Energy'!I78/'DR_Contracted Energy'!I$130)*I$132,$D80=$D$133,('DR_Contracted Energy'!I78/'DR_Contracted Energy'!I$131)*I$133),0)</f>
        <v>0</v>
      </c>
      <c r="J80" s="166" cm="1">
        <f t="array" ref="J80">IFERROR(_xlfn.IFS($H80="MW",0,$D80=$D$132,('DR_Contracted Energy'!J78/'DR_Contracted Energy'!J$130)*J$132,$D80=$D$133,('DR_Contracted Energy'!J78/'DR_Contracted Energy'!J$131)*J$133),0)</f>
        <v>0</v>
      </c>
      <c r="K80" s="166" cm="1">
        <f t="array" ref="K80">IFERROR(_xlfn.IFS($H80="MW",0,$D80=$D$132,('DR_Contracted Energy'!K78/'DR_Contracted Energy'!K$130)*K$132,$D80=$D$133,('DR_Contracted Energy'!K78/'DR_Contracted Energy'!K$131)*K$133),0)</f>
        <v>0</v>
      </c>
      <c r="L80" s="166" cm="1">
        <f t="array" ref="L80">IFERROR(_xlfn.IFS($H80="MW",0,$D80=$D$132,('DR_Contracted Energy'!L78/'DR_Contracted Energy'!L$130)*L$132,$D80=$D$133,('DR_Contracted Energy'!L78/'DR_Contracted Energy'!L$131)*L$133),0)</f>
        <v>0</v>
      </c>
      <c r="M80" s="166" cm="1">
        <f t="array" ref="M80">IFERROR(_xlfn.IFS($H80="MW",0,$D80=$D$132,('DR_Contracted Energy'!M78/'DR_Contracted Energy'!M$130)*M$132,$D80=$D$133,('DR_Contracted Energy'!M78/'DR_Contracted Energy'!M$131)*M$133),0)</f>
        <v>0</v>
      </c>
      <c r="N80" s="166" cm="1">
        <f t="array" ref="N80">IFERROR(_xlfn.IFS($H80="MW",0,$D80=$D$132,('DR_Contracted Energy'!N78/'DR_Contracted Energy'!N$130)*N$132,$D80=$D$133,('DR_Contracted Energy'!N78/'DR_Contracted Energy'!N$131)*N$133),0)</f>
        <v>0</v>
      </c>
      <c r="O80" s="166" cm="1">
        <f t="array" ref="O80">IFERROR(_xlfn.IFS($H80="MW",0,$D80=$D$132,('DR_Contracted Energy'!O78/'DR_Contracted Energy'!O$130)*O$132,$D80=$D$133,('DR_Contracted Energy'!O78/'DR_Contracted Energy'!O$131)*O$133),0)</f>
        <v>0</v>
      </c>
      <c r="P80" s="166" cm="1">
        <f t="array" ref="P80">IFERROR(_xlfn.IFS($H80="MW",0,$D80=$D$132,('DR_Contracted Energy'!P78/'DR_Contracted Energy'!P$130)*P$132,$D80=$D$133,('DR_Contracted Energy'!P78/'DR_Contracted Energy'!P$131)*P$133),0)</f>
        <v>0</v>
      </c>
      <c r="Q80" s="166" cm="1">
        <f t="array" ref="Q80">IFERROR(_xlfn.IFS($H80="MW",0,$D80=$D$132,('DR_Contracted Energy'!Q78/'DR_Contracted Energy'!Q$130)*Q$132,$D80=$D$133,('DR_Contracted Energy'!Q78/'DR_Contracted Energy'!Q$131)*Q$133),0)</f>
        <v>0</v>
      </c>
      <c r="R80" s="166" cm="1">
        <f t="array" ref="R80">IFERROR(_xlfn.IFS($H80="MW",0,$D80=$D$132,('DR_Contracted Energy'!R78/'DR_Contracted Energy'!R$130)*R$132,$D80=$D$133,('DR_Contracted Energy'!R78/'DR_Contracted Energy'!R$131)*R$133),0)</f>
        <v>0</v>
      </c>
      <c r="S80" s="166" cm="1">
        <f t="array" ref="S80">IFERROR(_xlfn.IFS($H80="MW",0,$D80=$D$132,('DR_Contracted Energy'!S78/'DR_Contracted Energy'!S$130)*S$132,$D80=$D$133,('DR_Contracted Energy'!S78/'DR_Contracted Energy'!S$131)*S$133),0)</f>
        <v>0</v>
      </c>
      <c r="T80" s="166" cm="1">
        <f t="array" ref="T80">IFERROR(_xlfn.IFS($H80="MW",0,$D80=$D$132,('DR_Contracted Energy'!T78/'DR_Contracted Energy'!T$130)*T$132,$D80=$D$133,('DR_Contracted Energy'!T78/'DR_Contracted Energy'!T$131)*T$133),0)</f>
        <v>0</v>
      </c>
      <c r="U80" s="166" cm="1">
        <f t="array" ref="U80">IFERROR(_xlfn.IFS($H80="MW",0,$D80=$D$132,('DR_Contracted Energy'!U78/'DR_Contracted Energy'!U$130)*U$132,$D80=$D$133,('DR_Contracted Energy'!U78/'DR_Contracted Energy'!U$131)*U$133),0)</f>
        <v>0</v>
      </c>
      <c r="V80" s="166" cm="1">
        <f t="array" ref="V80">IFERROR(_xlfn.IFS($H80="MW",0,$D80=$D$132,('DR_Contracted Energy'!V78/'DR_Contracted Energy'!V$130)*V$132,$D80=$D$133,('DR_Contracted Energy'!V78/'DR_Contracted Energy'!V$131)*V$133),0)</f>
        <v>0</v>
      </c>
      <c r="W80" s="166" cm="1">
        <f t="array" ref="W80">IFERROR(_xlfn.IFS($H80="MW",0,$D80=$D$132,('DR_Contracted Energy'!W78/'DR_Contracted Energy'!W$130)*W$132,$D80=$D$133,('DR_Contracted Energy'!W78/'DR_Contracted Energy'!W$131)*W$133),0)</f>
        <v>0</v>
      </c>
      <c r="X80" s="166" cm="1">
        <f t="array" ref="X80">IFERROR(_xlfn.IFS($H80="MW",0,$D80=$D$132,('DR_Contracted Energy'!X78/'DR_Contracted Energy'!X$130)*X$132,$D80=$D$133,('DR_Contracted Energy'!X78/'DR_Contracted Energy'!X$131)*X$133),0)</f>
        <v>0</v>
      </c>
      <c r="Y80" s="166" cm="1">
        <f t="array" ref="Y80">IFERROR(_xlfn.IFS($H80="MW",0,$D80=$D$132,('DR_Contracted Energy'!Y78/'DR_Contracted Energy'!Y$130)*Y$132,$D80=$D$133,('DR_Contracted Energy'!Y78/'DR_Contracted Energy'!Y$131)*Y$133),0)</f>
        <v>0</v>
      </c>
      <c r="Z80" s="166" cm="1">
        <f t="array" ref="Z80">IFERROR(_xlfn.IFS($H80="MW",0,$D80=$D$132,('DR_Contracted Energy'!Z78/'DR_Contracted Energy'!Z$130)*Z$132,$D80=$D$133,('DR_Contracted Energy'!Z78/'DR_Contracted Energy'!Z$131)*Z$133),0)</f>
        <v>0</v>
      </c>
      <c r="AA80" s="166" cm="1">
        <f t="array" ref="AA80">IFERROR(_xlfn.IFS($H80="MW",0,$D80=$D$132,('DR_Contracted Energy'!AA78/'DR_Contracted Energy'!AA$130)*AA$132,$D80=$D$133,('DR_Contracted Energy'!AA78/'DR_Contracted Energy'!AA$131)*AA$133),0)</f>
        <v>0</v>
      </c>
      <c r="AB80" s="166" cm="1">
        <f t="array" ref="AB80">IFERROR(_xlfn.IFS($H80="MW",0,$D80=$D$132,('DR_Contracted Energy'!AB78/'DR_Contracted Energy'!AB$130)*AB$132,$D80=$D$133,('DR_Contracted Energy'!AB78/'DR_Contracted Energy'!AB$131)*AB$133),0)</f>
        <v>0</v>
      </c>
      <c r="AC80" s="166" cm="1">
        <f t="array" ref="AC80">IFERROR(_xlfn.IFS($H80="MW",0,$D80=$D$132,('DR_Contracted Energy'!AC78/'DR_Contracted Energy'!AC$130)*AC$132,$D80=$D$133,('DR_Contracted Energy'!AC78/'DR_Contracted Energy'!AC$131)*AC$133),0)</f>
        <v>0</v>
      </c>
      <c r="AD80" s="166"/>
      <c r="AE80" s="16" t="str">
        <f t="shared" si="34"/>
        <v>FALSE</v>
      </c>
    </row>
    <row r="81" spans="3:31" ht="28.8" x14ac:dyDescent="0.3">
      <c r="C81" s="7">
        <f t="shared" ref="C81:G81" si="36">C80</f>
        <v>35</v>
      </c>
      <c r="D81" s="146" t="str">
        <f t="shared" si="36"/>
        <v>Distribution Utility 2 (DU2)</v>
      </c>
      <c r="E81" s="146">
        <f t="shared" si="36"/>
        <v>0</v>
      </c>
      <c r="F81" s="108">
        <f t="shared" si="36"/>
        <v>0</v>
      </c>
      <c r="G81">
        <f t="shared" si="36"/>
        <v>0</v>
      </c>
      <c r="H81" s="16" t="str">
        <f>'C. Details of Existing PSAs'!O76</f>
        <v>MWh</v>
      </c>
      <c r="I81" s="166" cm="1">
        <f t="array" ref="I81">IFERROR(_xlfn.IFS($H81="MW",0,$D81=$D$132,('DR_Contracted Energy'!I79/'DR_Contracted Energy'!I$130)*I$132,$D81=$D$133,('DR_Contracted Energy'!I79/'DR_Contracted Energy'!I$131)*I$133),0)</f>
        <v>0</v>
      </c>
      <c r="J81" s="166" cm="1">
        <f t="array" ref="J81">IFERROR(_xlfn.IFS($H81="MW",0,$D81=$D$132,('DR_Contracted Energy'!J79/'DR_Contracted Energy'!J$130)*J$132,$D81=$D$133,('DR_Contracted Energy'!J79/'DR_Contracted Energy'!J$131)*J$133),0)</f>
        <v>0</v>
      </c>
      <c r="K81" s="166" cm="1">
        <f t="array" ref="K81">IFERROR(_xlfn.IFS($H81="MW",0,$D81=$D$132,('DR_Contracted Energy'!K79/'DR_Contracted Energy'!K$130)*K$132,$D81=$D$133,('DR_Contracted Energy'!K79/'DR_Contracted Energy'!K$131)*K$133),0)</f>
        <v>0</v>
      </c>
      <c r="L81" s="166" cm="1">
        <f t="array" ref="L81">IFERROR(_xlfn.IFS($H81="MW",0,$D81=$D$132,('DR_Contracted Energy'!L79/'DR_Contracted Energy'!L$130)*L$132,$D81=$D$133,('DR_Contracted Energy'!L79/'DR_Contracted Energy'!L$131)*L$133),0)</f>
        <v>0</v>
      </c>
      <c r="M81" s="166" cm="1">
        <f t="array" ref="M81">IFERROR(_xlfn.IFS($H81="MW",0,$D81=$D$132,('DR_Contracted Energy'!M79/'DR_Contracted Energy'!M$130)*M$132,$D81=$D$133,('DR_Contracted Energy'!M79/'DR_Contracted Energy'!M$131)*M$133),0)</f>
        <v>0</v>
      </c>
      <c r="N81" s="166" cm="1">
        <f t="array" ref="N81">IFERROR(_xlfn.IFS($H81="MW",0,$D81=$D$132,('DR_Contracted Energy'!N79/'DR_Contracted Energy'!N$130)*N$132,$D81=$D$133,('DR_Contracted Energy'!N79/'DR_Contracted Energy'!N$131)*N$133),0)</f>
        <v>0</v>
      </c>
      <c r="O81" s="166" cm="1">
        <f t="array" ref="O81">IFERROR(_xlfn.IFS($H81="MW",0,$D81=$D$132,('DR_Contracted Energy'!O79/'DR_Contracted Energy'!O$130)*O$132,$D81=$D$133,('DR_Contracted Energy'!O79/'DR_Contracted Energy'!O$131)*O$133),0)</f>
        <v>0</v>
      </c>
      <c r="P81" s="166" cm="1">
        <f t="array" ref="P81">IFERROR(_xlfn.IFS($H81="MW",0,$D81=$D$132,('DR_Contracted Energy'!P79/'DR_Contracted Energy'!P$130)*P$132,$D81=$D$133,('DR_Contracted Energy'!P79/'DR_Contracted Energy'!P$131)*P$133),0)</f>
        <v>0</v>
      </c>
      <c r="Q81" s="166" cm="1">
        <f t="array" ref="Q81">IFERROR(_xlfn.IFS($H81="MW",0,$D81=$D$132,('DR_Contracted Energy'!Q79/'DR_Contracted Energy'!Q$130)*Q$132,$D81=$D$133,('DR_Contracted Energy'!Q79/'DR_Contracted Energy'!Q$131)*Q$133),0)</f>
        <v>0</v>
      </c>
      <c r="R81" s="166" cm="1">
        <f t="array" ref="R81">IFERROR(_xlfn.IFS($H81="MW",0,$D81=$D$132,('DR_Contracted Energy'!R79/'DR_Contracted Energy'!R$130)*R$132,$D81=$D$133,('DR_Contracted Energy'!R79/'DR_Contracted Energy'!R$131)*R$133),0)</f>
        <v>0</v>
      </c>
      <c r="S81" s="166" cm="1">
        <f t="array" ref="S81">IFERROR(_xlfn.IFS($H81="MW",0,$D81=$D$132,('DR_Contracted Energy'!S79/'DR_Contracted Energy'!S$130)*S$132,$D81=$D$133,('DR_Contracted Energy'!S79/'DR_Contracted Energy'!S$131)*S$133),0)</f>
        <v>0</v>
      </c>
      <c r="T81" s="166" cm="1">
        <f t="array" ref="T81">IFERROR(_xlfn.IFS($H81="MW",0,$D81=$D$132,('DR_Contracted Energy'!T79/'DR_Contracted Energy'!T$130)*T$132,$D81=$D$133,('DR_Contracted Energy'!T79/'DR_Contracted Energy'!T$131)*T$133),0)</f>
        <v>0</v>
      </c>
      <c r="U81" s="166" cm="1">
        <f t="array" ref="U81">IFERROR(_xlfn.IFS($H81="MW",0,$D81=$D$132,('DR_Contracted Energy'!U79/'DR_Contracted Energy'!U$130)*U$132,$D81=$D$133,('DR_Contracted Energy'!U79/'DR_Contracted Energy'!U$131)*U$133),0)</f>
        <v>0</v>
      </c>
      <c r="V81" s="166" cm="1">
        <f t="array" ref="V81">IFERROR(_xlfn.IFS($H81="MW",0,$D81=$D$132,('DR_Contracted Energy'!V79/'DR_Contracted Energy'!V$130)*V$132,$D81=$D$133,('DR_Contracted Energy'!V79/'DR_Contracted Energy'!V$131)*V$133),0)</f>
        <v>0</v>
      </c>
      <c r="W81" s="166" cm="1">
        <f t="array" ref="W81">IFERROR(_xlfn.IFS($H81="MW",0,$D81=$D$132,('DR_Contracted Energy'!W79/'DR_Contracted Energy'!W$130)*W$132,$D81=$D$133,('DR_Contracted Energy'!W79/'DR_Contracted Energy'!W$131)*W$133),0)</f>
        <v>0</v>
      </c>
      <c r="X81" s="166" cm="1">
        <f t="array" ref="X81">IFERROR(_xlfn.IFS($H81="MW",0,$D81=$D$132,('DR_Contracted Energy'!X79/'DR_Contracted Energy'!X$130)*X$132,$D81=$D$133,('DR_Contracted Energy'!X79/'DR_Contracted Energy'!X$131)*X$133),0)</f>
        <v>0</v>
      </c>
      <c r="Y81" s="166" cm="1">
        <f t="array" ref="Y81">IFERROR(_xlfn.IFS($H81="MW",0,$D81=$D$132,('DR_Contracted Energy'!Y79/'DR_Contracted Energy'!Y$130)*Y$132,$D81=$D$133,('DR_Contracted Energy'!Y79/'DR_Contracted Energy'!Y$131)*Y$133),0)</f>
        <v>0</v>
      </c>
      <c r="Z81" s="166" cm="1">
        <f t="array" ref="Z81">IFERROR(_xlfn.IFS($H81="MW",0,$D81=$D$132,('DR_Contracted Energy'!Z79/'DR_Contracted Energy'!Z$130)*Z$132,$D81=$D$133,('DR_Contracted Energy'!Z79/'DR_Contracted Energy'!Z$131)*Z$133),0)</f>
        <v>0</v>
      </c>
      <c r="AA81" s="166" cm="1">
        <f t="array" ref="AA81">IFERROR(_xlfn.IFS($H81="MW",0,$D81=$D$132,('DR_Contracted Energy'!AA79/'DR_Contracted Energy'!AA$130)*AA$132,$D81=$D$133,('DR_Contracted Energy'!AA79/'DR_Contracted Energy'!AA$131)*AA$133),0)</f>
        <v>0</v>
      </c>
      <c r="AB81" s="166" cm="1">
        <f t="array" ref="AB81">IFERROR(_xlfn.IFS($H81="MW",0,$D81=$D$132,('DR_Contracted Energy'!AB79/'DR_Contracted Energy'!AB$130)*AB$132,$D81=$D$133,('DR_Contracted Energy'!AB79/'DR_Contracted Energy'!AB$131)*AB$133),0)</f>
        <v>0</v>
      </c>
      <c r="AC81" s="166" cm="1">
        <f t="array" ref="AC81">IFERROR(_xlfn.IFS($H81="MW",0,$D81=$D$132,('DR_Contracted Energy'!AC79/'DR_Contracted Energy'!AC$130)*AC$132,$D81=$D$133,('DR_Contracted Energy'!AC79/'DR_Contracted Energy'!AC$131)*AC$133),0)</f>
        <v>0</v>
      </c>
      <c r="AD81" s="166"/>
      <c r="AE81" s="16" t="str">
        <f t="shared" si="34"/>
        <v>FALSE</v>
      </c>
    </row>
    <row r="82" spans="3:31" ht="28.8" x14ac:dyDescent="0.3">
      <c r="C82" s="7">
        <f>'C. Details of Existing PSAs'!C77</f>
        <v>36</v>
      </c>
      <c r="D82" s="146" t="str">
        <f>'C. Details of Existing PSAs'!D77</f>
        <v>Distribution Utility 2 (DU2)</v>
      </c>
      <c r="E82" s="146">
        <f>'C. Details of Existing PSAs'!E77</f>
        <v>0</v>
      </c>
      <c r="F82" s="108">
        <f>'C. Details of Existing PSAs'!F77</f>
        <v>0</v>
      </c>
      <c r="G82">
        <f>'C. Details of Existing PSAs'!G77</f>
        <v>0</v>
      </c>
      <c r="H82" s="16" t="str">
        <f>'C. Details of Existing PSAs'!O77</f>
        <v>MW</v>
      </c>
      <c r="I82" s="166" cm="1">
        <f t="array" ref="I82">IFERROR(_xlfn.IFS($H82="MW",0,$D82=$D$132,('DR_Contracted Energy'!I80/'DR_Contracted Energy'!I$130)*I$132,$D82=$D$133,('DR_Contracted Energy'!I80/'DR_Contracted Energy'!I$131)*I$133),0)</f>
        <v>0</v>
      </c>
      <c r="J82" s="166" cm="1">
        <f t="array" ref="J82">IFERROR(_xlfn.IFS($H82="MW",0,$D82=$D$132,('DR_Contracted Energy'!J80/'DR_Contracted Energy'!J$130)*J$132,$D82=$D$133,('DR_Contracted Energy'!J80/'DR_Contracted Energy'!J$131)*J$133),0)</f>
        <v>0</v>
      </c>
      <c r="K82" s="166" cm="1">
        <f t="array" ref="K82">IFERROR(_xlfn.IFS($H82="MW",0,$D82=$D$132,('DR_Contracted Energy'!K80/'DR_Contracted Energy'!K$130)*K$132,$D82=$D$133,('DR_Contracted Energy'!K80/'DR_Contracted Energy'!K$131)*K$133),0)</f>
        <v>0</v>
      </c>
      <c r="L82" s="166" cm="1">
        <f t="array" ref="L82">IFERROR(_xlfn.IFS($H82="MW",0,$D82=$D$132,('DR_Contracted Energy'!L80/'DR_Contracted Energy'!L$130)*L$132,$D82=$D$133,('DR_Contracted Energy'!L80/'DR_Contracted Energy'!L$131)*L$133),0)</f>
        <v>0</v>
      </c>
      <c r="M82" s="166" cm="1">
        <f t="array" ref="M82">IFERROR(_xlfn.IFS($H82="MW",0,$D82=$D$132,('DR_Contracted Energy'!M80/'DR_Contracted Energy'!M$130)*M$132,$D82=$D$133,('DR_Contracted Energy'!M80/'DR_Contracted Energy'!M$131)*M$133),0)</f>
        <v>0</v>
      </c>
      <c r="N82" s="166" cm="1">
        <f t="array" ref="N82">IFERROR(_xlfn.IFS($H82="MW",0,$D82=$D$132,('DR_Contracted Energy'!N80/'DR_Contracted Energy'!N$130)*N$132,$D82=$D$133,('DR_Contracted Energy'!N80/'DR_Contracted Energy'!N$131)*N$133),0)</f>
        <v>0</v>
      </c>
      <c r="O82" s="166" cm="1">
        <f t="array" ref="O82">IFERROR(_xlfn.IFS($H82="MW",0,$D82=$D$132,('DR_Contracted Energy'!O80/'DR_Contracted Energy'!O$130)*O$132,$D82=$D$133,('DR_Contracted Energy'!O80/'DR_Contracted Energy'!O$131)*O$133),0)</f>
        <v>0</v>
      </c>
      <c r="P82" s="166" cm="1">
        <f t="array" ref="P82">IFERROR(_xlfn.IFS($H82="MW",0,$D82=$D$132,('DR_Contracted Energy'!P80/'DR_Contracted Energy'!P$130)*P$132,$D82=$D$133,('DR_Contracted Energy'!P80/'DR_Contracted Energy'!P$131)*P$133),0)</f>
        <v>0</v>
      </c>
      <c r="Q82" s="166" cm="1">
        <f t="array" ref="Q82">IFERROR(_xlfn.IFS($H82="MW",0,$D82=$D$132,('DR_Contracted Energy'!Q80/'DR_Contracted Energy'!Q$130)*Q$132,$D82=$D$133,('DR_Contracted Energy'!Q80/'DR_Contracted Energy'!Q$131)*Q$133),0)</f>
        <v>0</v>
      </c>
      <c r="R82" s="166" cm="1">
        <f t="array" ref="R82">IFERROR(_xlfn.IFS($H82="MW",0,$D82=$D$132,('DR_Contracted Energy'!R80/'DR_Contracted Energy'!R$130)*R$132,$D82=$D$133,('DR_Contracted Energy'!R80/'DR_Contracted Energy'!R$131)*R$133),0)</f>
        <v>0</v>
      </c>
      <c r="S82" s="166" cm="1">
        <f t="array" ref="S82">IFERROR(_xlfn.IFS($H82="MW",0,$D82=$D$132,('DR_Contracted Energy'!S80/'DR_Contracted Energy'!S$130)*S$132,$D82=$D$133,('DR_Contracted Energy'!S80/'DR_Contracted Energy'!S$131)*S$133),0)</f>
        <v>0</v>
      </c>
      <c r="T82" s="166" cm="1">
        <f t="array" ref="T82">IFERROR(_xlfn.IFS($H82="MW",0,$D82=$D$132,('DR_Contracted Energy'!T80/'DR_Contracted Energy'!T$130)*T$132,$D82=$D$133,('DR_Contracted Energy'!T80/'DR_Contracted Energy'!T$131)*T$133),0)</f>
        <v>0</v>
      </c>
      <c r="U82" s="166" cm="1">
        <f t="array" ref="U82">IFERROR(_xlfn.IFS($H82="MW",0,$D82=$D$132,('DR_Contracted Energy'!U80/'DR_Contracted Energy'!U$130)*U$132,$D82=$D$133,('DR_Contracted Energy'!U80/'DR_Contracted Energy'!U$131)*U$133),0)</f>
        <v>0</v>
      </c>
      <c r="V82" s="166" cm="1">
        <f t="array" ref="V82">IFERROR(_xlfn.IFS($H82="MW",0,$D82=$D$132,('DR_Contracted Energy'!V80/'DR_Contracted Energy'!V$130)*V$132,$D82=$D$133,('DR_Contracted Energy'!V80/'DR_Contracted Energy'!V$131)*V$133),0)</f>
        <v>0</v>
      </c>
      <c r="W82" s="166" cm="1">
        <f t="array" ref="W82">IFERROR(_xlfn.IFS($H82="MW",0,$D82=$D$132,('DR_Contracted Energy'!W80/'DR_Contracted Energy'!W$130)*W$132,$D82=$D$133,('DR_Contracted Energy'!W80/'DR_Contracted Energy'!W$131)*W$133),0)</f>
        <v>0</v>
      </c>
      <c r="X82" s="166" cm="1">
        <f t="array" ref="X82">IFERROR(_xlfn.IFS($H82="MW",0,$D82=$D$132,('DR_Contracted Energy'!X80/'DR_Contracted Energy'!X$130)*X$132,$D82=$D$133,('DR_Contracted Energy'!X80/'DR_Contracted Energy'!X$131)*X$133),0)</f>
        <v>0</v>
      </c>
      <c r="Y82" s="166" cm="1">
        <f t="array" ref="Y82">IFERROR(_xlfn.IFS($H82="MW",0,$D82=$D$132,('DR_Contracted Energy'!Y80/'DR_Contracted Energy'!Y$130)*Y$132,$D82=$D$133,('DR_Contracted Energy'!Y80/'DR_Contracted Energy'!Y$131)*Y$133),0)</f>
        <v>0</v>
      </c>
      <c r="Z82" s="166" cm="1">
        <f t="array" ref="Z82">IFERROR(_xlfn.IFS($H82="MW",0,$D82=$D$132,('DR_Contracted Energy'!Z80/'DR_Contracted Energy'!Z$130)*Z$132,$D82=$D$133,('DR_Contracted Energy'!Z80/'DR_Contracted Energy'!Z$131)*Z$133),0)</f>
        <v>0</v>
      </c>
      <c r="AA82" s="166" cm="1">
        <f t="array" ref="AA82">IFERROR(_xlfn.IFS($H82="MW",0,$D82=$D$132,('DR_Contracted Energy'!AA80/'DR_Contracted Energy'!AA$130)*AA$132,$D82=$D$133,('DR_Contracted Energy'!AA80/'DR_Contracted Energy'!AA$131)*AA$133),0)</f>
        <v>0</v>
      </c>
      <c r="AB82" s="166" cm="1">
        <f t="array" ref="AB82">IFERROR(_xlfn.IFS($H82="MW",0,$D82=$D$132,('DR_Contracted Energy'!AB80/'DR_Contracted Energy'!AB$130)*AB$132,$D82=$D$133,('DR_Contracted Energy'!AB80/'DR_Contracted Energy'!AB$131)*AB$133),0)</f>
        <v>0</v>
      </c>
      <c r="AC82" s="166" cm="1">
        <f t="array" ref="AC82">IFERROR(_xlfn.IFS($H82="MW",0,$D82=$D$132,('DR_Contracted Energy'!AC80/'DR_Contracted Energy'!AC$130)*AC$132,$D82=$D$133,('DR_Contracted Energy'!AC80/'DR_Contracted Energy'!AC$131)*AC$133),0)</f>
        <v>0</v>
      </c>
      <c r="AD82" s="166"/>
      <c r="AE82" s="16" t="str">
        <f t="shared" si="34"/>
        <v>FALSE</v>
      </c>
    </row>
    <row r="83" spans="3:31" ht="28.8" x14ac:dyDescent="0.3">
      <c r="C83" s="7">
        <f t="shared" ref="C83:G83" si="37">C82</f>
        <v>36</v>
      </c>
      <c r="D83" s="146" t="str">
        <f t="shared" si="37"/>
        <v>Distribution Utility 2 (DU2)</v>
      </c>
      <c r="E83" s="146">
        <f t="shared" si="37"/>
        <v>0</v>
      </c>
      <c r="F83" s="108">
        <f t="shared" si="37"/>
        <v>0</v>
      </c>
      <c r="G83">
        <f t="shared" si="37"/>
        <v>0</v>
      </c>
      <c r="H83" s="16" t="str">
        <f>'C. Details of Existing PSAs'!O78</f>
        <v>MWh</v>
      </c>
      <c r="I83" s="166" cm="1">
        <f t="array" ref="I83">IFERROR(_xlfn.IFS($H83="MW",0,$D83=$D$132,('DR_Contracted Energy'!I81/'DR_Contracted Energy'!I$130)*I$132,$D83=$D$133,('DR_Contracted Energy'!I81/'DR_Contracted Energy'!I$131)*I$133),0)</f>
        <v>0</v>
      </c>
      <c r="J83" s="166" cm="1">
        <f t="array" ref="J83">IFERROR(_xlfn.IFS($H83="MW",0,$D83=$D$132,('DR_Contracted Energy'!J81/'DR_Contracted Energy'!J$130)*J$132,$D83=$D$133,('DR_Contracted Energy'!J81/'DR_Contracted Energy'!J$131)*J$133),0)</f>
        <v>0</v>
      </c>
      <c r="K83" s="166" cm="1">
        <f t="array" ref="K83">IFERROR(_xlfn.IFS($H83="MW",0,$D83=$D$132,('DR_Contracted Energy'!K81/'DR_Contracted Energy'!K$130)*K$132,$D83=$D$133,('DR_Contracted Energy'!K81/'DR_Contracted Energy'!K$131)*K$133),0)</f>
        <v>0</v>
      </c>
      <c r="L83" s="166" cm="1">
        <f t="array" ref="L83">IFERROR(_xlfn.IFS($H83="MW",0,$D83=$D$132,('DR_Contracted Energy'!L81/'DR_Contracted Energy'!L$130)*L$132,$D83=$D$133,('DR_Contracted Energy'!L81/'DR_Contracted Energy'!L$131)*L$133),0)</f>
        <v>0</v>
      </c>
      <c r="M83" s="166" cm="1">
        <f t="array" ref="M83">IFERROR(_xlfn.IFS($H83="MW",0,$D83=$D$132,('DR_Contracted Energy'!M81/'DR_Contracted Energy'!M$130)*M$132,$D83=$D$133,('DR_Contracted Energy'!M81/'DR_Contracted Energy'!M$131)*M$133),0)</f>
        <v>0</v>
      </c>
      <c r="N83" s="166" cm="1">
        <f t="array" ref="N83">IFERROR(_xlfn.IFS($H83="MW",0,$D83=$D$132,('DR_Contracted Energy'!N81/'DR_Contracted Energy'!N$130)*N$132,$D83=$D$133,('DR_Contracted Energy'!N81/'DR_Contracted Energy'!N$131)*N$133),0)</f>
        <v>0</v>
      </c>
      <c r="O83" s="166" cm="1">
        <f t="array" ref="O83">IFERROR(_xlfn.IFS($H83="MW",0,$D83=$D$132,('DR_Contracted Energy'!O81/'DR_Contracted Energy'!O$130)*O$132,$D83=$D$133,('DR_Contracted Energy'!O81/'DR_Contracted Energy'!O$131)*O$133),0)</f>
        <v>0</v>
      </c>
      <c r="P83" s="166" cm="1">
        <f t="array" ref="P83">IFERROR(_xlfn.IFS($H83="MW",0,$D83=$D$132,('DR_Contracted Energy'!P81/'DR_Contracted Energy'!P$130)*P$132,$D83=$D$133,('DR_Contracted Energy'!P81/'DR_Contracted Energy'!P$131)*P$133),0)</f>
        <v>0</v>
      </c>
      <c r="Q83" s="166" cm="1">
        <f t="array" ref="Q83">IFERROR(_xlfn.IFS($H83="MW",0,$D83=$D$132,('DR_Contracted Energy'!Q81/'DR_Contracted Energy'!Q$130)*Q$132,$D83=$D$133,('DR_Contracted Energy'!Q81/'DR_Contracted Energy'!Q$131)*Q$133),0)</f>
        <v>0</v>
      </c>
      <c r="R83" s="166" cm="1">
        <f t="array" ref="R83">IFERROR(_xlfn.IFS($H83="MW",0,$D83=$D$132,('DR_Contracted Energy'!R81/'DR_Contracted Energy'!R$130)*R$132,$D83=$D$133,('DR_Contracted Energy'!R81/'DR_Contracted Energy'!R$131)*R$133),0)</f>
        <v>0</v>
      </c>
      <c r="S83" s="166" cm="1">
        <f t="array" ref="S83">IFERROR(_xlfn.IFS($H83="MW",0,$D83=$D$132,('DR_Contracted Energy'!S81/'DR_Contracted Energy'!S$130)*S$132,$D83=$D$133,('DR_Contracted Energy'!S81/'DR_Contracted Energy'!S$131)*S$133),0)</f>
        <v>0</v>
      </c>
      <c r="T83" s="166" cm="1">
        <f t="array" ref="T83">IFERROR(_xlfn.IFS($H83="MW",0,$D83=$D$132,('DR_Contracted Energy'!T81/'DR_Contracted Energy'!T$130)*T$132,$D83=$D$133,('DR_Contracted Energy'!T81/'DR_Contracted Energy'!T$131)*T$133),0)</f>
        <v>0</v>
      </c>
      <c r="U83" s="166" cm="1">
        <f t="array" ref="U83">IFERROR(_xlfn.IFS($H83="MW",0,$D83=$D$132,('DR_Contracted Energy'!U81/'DR_Contracted Energy'!U$130)*U$132,$D83=$D$133,('DR_Contracted Energy'!U81/'DR_Contracted Energy'!U$131)*U$133),0)</f>
        <v>0</v>
      </c>
      <c r="V83" s="166" cm="1">
        <f t="array" ref="V83">IFERROR(_xlfn.IFS($H83="MW",0,$D83=$D$132,('DR_Contracted Energy'!V81/'DR_Contracted Energy'!V$130)*V$132,$D83=$D$133,('DR_Contracted Energy'!V81/'DR_Contracted Energy'!V$131)*V$133),0)</f>
        <v>0</v>
      </c>
      <c r="W83" s="166" cm="1">
        <f t="array" ref="W83">IFERROR(_xlfn.IFS($H83="MW",0,$D83=$D$132,('DR_Contracted Energy'!W81/'DR_Contracted Energy'!W$130)*W$132,$D83=$D$133,('DR_Contracted Energy'!W81/'DR_Contracted Energy'!W$131)*W$133),0)</f>
        <v>0</v>
      </c>
      <c r="X83" s="166" cm="1">
        <f t="array" ref="X83">IFERROR(_xlfn.IFS($H83="MW",0,$D83=$D$132,('DR_Contracted Energy'!X81/'DR_Contracted Energy'!X$130)*X$132,$D83=$D$133,('DR_Contracted Energy'!X81/'DR_Contracted Energy'!X$131)*X$133),0)</f>
        <v>0</v>
      </c>
      <c r="Y83" s="166" cm="1">
        <f t="array" ref="Y83">IFERROR(_xlfn.IFS($H83="MW",0,$D83=$D$132,('DR_Contracted Energy'!Y81/'DR_Contracted Energy'!Y$130)*Y$132,$D83=$D$133,('DR_Contracted Energy'!Y81/'DR_Contracted Energy'!Y$131)*Y$133),0)</f>
        <v>0</v>
      </c>
      <c r="Z83" s="166" cm="1">
        <f t="array" ref="Z83">IFERROR(_xlfn.IFS($H83="MW",0,$D83=$D$132,('DR_Contracted Energy'!Z81/'DR_Contracted Energy'!Z$130)*Z$132,$D83=$D$133,('DR_Contracted Energy'!Z81/'DR_Contracted Energy'!Z$131)*Z$133),0)</f>
        <v>0</v>
      </c>
      <c r="AA83" s="166" cm="1">
        <f t="array" ref="AA83">IFERROR(_xlfn.IFS($H83="MW",0,$D83=$D$132,('DR_Contracted Energy'!AA81/'DR_Contracted Energy'!AA$130)*AA$132,$D83=$D$133,('DR_Contracted Energy'!AA81/'DR_Contracted Energy'!AA$131)*AA$133),0)</f>
        <v>0</v>
      </c>
      <c r="AB83" s="166" cm="1">
        <f t="array" ref="AB83">IFERROR(_xlfn.IFS($H83="MW",0,$D83=$D$132,('DR_Contracted Energy'!AB81/'DR_Contracted Energy'!AB$130)*AB$132,$D83=$D$133,('DR_Contracted Energy'!AB81/'DR_Contracted Energy'!AB$131)*AB$133),0)</f>
        <v>0</v>
      </c>
      <c r="AC83" s="166" cm="1">
        <f t="array" ref="AC83">IFERROR(_xlfn.IFS($H83="MW",0,$D83=$D$132,('DR_Contracted Energy'!AC81/'DR_Contracted Energy'!AC$130)*AC$132,$D83=$D$133,('DR_Contracted Energy'!AC81/'DR_Contracted Energy'!AC$131)*AC$133),0)</f>
        <v>0</v>
      </c>
      <c r="AD83" s="166"/>
      <c r="AE83" s="16" t="str">
        <f t="shared" si="34"/>
        <v>FALSE</v>
      </c>
    </row>
    <row r="84" spans="3:31" ht="28.8" x14ac:dyDescent="0.3">
      <c r="C84" s="7">
        <f>'C. Details of Existing PSAs'!C79</f>
        <v>37</v>
      </c>
      <c r="D84" s="146" t="str">
        <f>'C. Details of Existing PSAs'!D79</f>
        <v>Distribution Utility 2 (DU2)</v>
      </c>
      <c r="E84" s="146">
        <f>'C. Details of Existing PSAs'!E79</f>
        <v>0</v>
      </c>
      <c r="F84" s="108">
        <f>'C. Details of Existing PSAs'!F79</f>
        <v>0</v>
      </c>
      <c r="G84">
        <f>'C. Details of Existing PSAs'!G79</f>
        <v>0</v>
      </c>
      <c r="H84" s="16" t="str">
        <f>'C. Details of Existing PSAs'!O79</f>
        <v>MW</v>
      </c>
      <c r="I84" s="166" cm="1">
        <f t="array" ref="I84">IFERROR(_xlfn.IFS($H84="MW",0,$D84=$D$132,('DR_Contracted Energy'!I82/'DR_Contracted Energy'!I$130)*I$132,$D84=$D$133,('DR_Contracted Energy'!I82/'DR_Contracted Energy'!I$131)*I$133),0)</f>
        <v>0</v>
      </c>
      <c r="J84" s="166" cm="1">
        <f t="array" ref="J84">IFERROR(_xlfn.IFS($H84="MW",0,$D84=$D$132,('DR_Contracted Energy'!J82/'DR_Contracted Energy'!J$130)*J$132,$D84=$D$133,('DR_Contracted Energy'!J82/'DR_Contracted Energy'!J$131)*J$133),0)</f>
        <v>0</v>
      </c>
      <c r="K84" s="166" cm="1">
        <f t="array" ref="K84">IFERROR(_xlfn.IFS($H84="MW",0,$D84=$D$132,('DR_Contracted Energy'!K82/'DR_Contracted Energy'!K$130)*K$132,$D84=$D$133,('DR_Contracted Energy'!K82/'DR_Contracted Energy'!K$131)*K$133),0)</f>
        <v>0</v>
      </c>
      <c r="L84" s="166" cm="1">
        <f t="array" ref="L84">IFERROR(_xlfn.IFS($H84="MW",0,$D84=$D$132,('DR_Contracted Energy'!L82/'DR_Contracted Energy'!L$130)*L$132,$D84=$D$133,('DR_Contracted Energy'!L82/'DR_Contracted Energy'!L$131)*L$133),0)</f>
        <v>0</v>
      </c>
      <c r="M84" s="166" cm="1">
        <f t="array" ref="M84">IFERROR(_xlfn.IFS($H84="MW",0,$D84=$D$132,('DR_Contracted Energy'!M82/'DR_Contracted Energy'!M$130)*M$132,$D84=$D$133,('DR_Contracted Energy'!M82/'DR_Contracted Energy'!M$131)*M$133),0)</f>
        <v>0</v>
      </c>
      <c r="N84" s="166" cm="1">
        <f t="array" ref="N84">IFERROR(_xlfn.IFS($H84="MW",0,$D84=$D$132,('DR_Contracted Energy'!N82/'DR_Contracted Energy'!N$130)*N$132,$D84=$D$133,('DR_Contracted Energy'!N82/'DR_Contracted Energy'!N$131)*N$133),0)</f>
        <v>0</v>
      </c>
      <c r="O84" s="166" cm="1">
        <f t="array" ref="O84">IFERROR(_xlfn.IFS($H84="MW",0,$D84=$D$132,('DR_Contracted Energy'!O82/'DR_Contracted Energy'!O$130)*O$132,$D84=$D$133,('DR_Contracted Energy'!O82/'DR_Contracted Energy'!O$131)*O$133),0)</f>
        <v>0</v>
      </c>
      <c r="P84" s="166" cm="1">
        <f t="array" ref="P84">IFERROR(_xlfn.IFS($H84="MW",0,$D84=$D$132,('DR_Contracted Energy'!P82/'DR_Contracted Energy'!P$130)*P$132,$D84=$D$133,('DR_Contracted Energy'!P82/'DR_Contracted Energy'!P$131)*P$133),0)</f>
        <v>0</v>
      </c>
      <c r="Q84" s="166" cm="1">
        <f t="array" ref="Q84">IFERROR(_xlfn.IFS($H84="MW",0,$D84=$D$132,('DR_Contracted Energy'!Q82/'DR_Contracted Energy'!Q$130)*Q$132,$D84=$D$133,('DR_Contracted Energy'!Q82/'DR_Contracted Energy'!Q$131)*Q$133),0)</f>
        <v>0</v>
      </c>
      <c r="R84" s="166" cm="1">
        <f t="array" ref="R84">IFERROR(_xlfn.IFS($H84="MW",0,$D84=$D$132,('DR_Contracted Energy'!R82/'DR_Contracted Energy'!R$130)*R$132,$D84=$D$133,('DR_Contracted Energy'!R82/'DR_Contracted Energy'!R$131)*R$133),0)</f>
        <v>0</v>
      </c>
      <c r="S84" s="166" cm="1">
        <f t="array" ref="S84">IFERROR(_xlfn.IFS($H84="MW",0,$D84=$D$132,('DR_Contracted Energy'!S82/'DR_Contracted Energy'!S$130)*S$132,$D84=$D$133,('DR_Contracted Energy'!S82/'DR_Contracted Energy'!S$131)*S$133),0)</f>
        <v>0</v>
      </c>
      <c r="T84" s="166" cm="1">
        <f t="array" ref="T84">IFERROR(_xlfn.IFS($H84="MW",0,$D84=$D$132,('DR_Contracted Energy'!T82/'DR_Contracted Energy'!T$130)*T$132,$D84=$D$133,('DR_Contracted Energy'!T82/'DR_Contracted Energy'!T$131)*T$133),0)</f>
        <v>0</v>
      </c>
      <c r="U84" s="166" cm="1">
        <f t="array" ref="U84">IFERROR(_xlfn.IFS($H84="MW",0,$D84=$D$132,('DR_Contracted Energy'!U82/'DR_Contracted Energy'!U$130)*U$132,$D84=$D$133,('DR_Contracted Energy'!U82/'DR_Contracted Energy'!U$131)*U$133),0)</f>
        <v>0</v>
      </c>
      <c r="V84" s="166" cm="1">
        <f t="array" ref="V84">IFERROR(_xlfn.IFS($H84="MW",0,$D84=$D$132,('DR_Contracted Energy'!V82/'DR_Contracted Energy'!V$130)*V$132,$D84=$D$133,('DR_Contracted Energy'!V82/'DR_Contracted Energy'!V$131)*V$133),0)</f>
        <v>0</v>
      </c>
      <c r="W84" s="166" cm="1">
        <f t="array" ref="W84">IFERROR(_xlfn.IFS($H84="MW",0,$D84=$D$132,('DR_Contracted Energy'!W82/'DR_Contracted Energy'!W$130)*W$132,$D84=$D$133,('DR_Contracted Energy'!W82/'DR_Contracted Energy'!W$131)*W$133),0)</f>
        <v>0</v>
      </c>
      <c r="X84" s="166" cm="1">
        <f t="array" ref="X84">IFERROR(_xlfn.IFS($H84="MW",0,$D84=$D$132,('DR_Contracted Energy'!X82/'DR_Contracted Energy'!X$130)*X$132,$D84=$D$133,('DR_Contracted Energy'!X82/'DR_Contracted Energy'!X$131)*X$133),0)</f>
        <v>0</v>
      </c>
      <c r="Y84" s="166" cm="1">
        <f t="array" ref="Y84">IFERROR(_xlfn.IFS($H84="MW",0,$D84=$D$132,('DR_Contracted Energy'!Y82/'DR_Contracted Energy'!Y$130)*Y$132,$D84=$D$133,('DR_Contracted Energy'!Y82/'DR_Contracted Energy'!Y$131)*Y$133),0)</f>
        <v>0</v>
      </c>
      <c r="Z84" s="166" cm="1">
        <f t="array" ref="Z84">IFERROR(_xlfn.IFS($H84="MW",0,$D84=$D$132,('DR_Contracted Energy'!Z82/'DR_Contracted Energy'!Z$130)*Z$132,$D84=$D$133,('DR_Contracted Energy'!Z82/'DR_Contracted Energy'!Z$131)*Z$133),0)</f>
        <v>0</v>
      </c>
      <c r="AA84" s="166" cm="1">
        <f t="array" ref="AA84">IFERROR(_xlfn.IFS($H84="MW",0,$D84=$D$132,('DR_Contracted Energy'!AA82/'DR_Contracted Energy'!AA$130)*AA$132,$D84=$D$133,('DR_Contracted Energy'!AA82/'DR_Contracted Energy'!AA$131)*AA$133),0)</f>
        <v>0</v>
      </c>
      <c r="AB84" s="166" cm="1">
        <f t="array" ref="AB84">IFERROR(_xlfn.IFS($H84="MW",0,$D84=$D$132,('DR_Contracted Energy'!AB82/'DR_Contracted Energy'!AB$130)*AB$132,$D84=$D$133,('DR_Contracted Energy'!AB82/'DR_Contracted Energy'!AB$131)*AB$133),0)</f>
        <v>0</v>
      </c>
      <c r="AC84" s="166" cm="1">
        <f t="array" ref="AC84">IFERROR(_xlfn.IFS($H84="MW",0,$D84=$D$132,('DR_Contracted Energy'!AC82/'DR_Contracted Energy'!AC$130)*AC$132,$D84=$D$133,('DR_Contracted Energy'!AC82/'DR_Contracted Energy'!AC$131)*AC$133),0)</f>
        <v>0</v>
      </c>
      <c r="AD84" s="166"/>
      <c r="AE84" s="16" t="str">
        <f t="shared" si="34"/>
        <v>FALSE</v>
      </c>
    </row>
    <row r="85" spans="3:31" ht="28.8" x14ac:dyDescent="0.3">
      <c r="C85" s="7">
        <f t="shared" ref="C85:G85" si="38">C84</f>
        <v>37</v>
      </c>
      <c r="D85" s="146" t="str">
        <f t="shared" si="38"/>
        <v>Distribution Utility 2 (DU2)</v>
      </c>
      <c r="E85" s="146">
        <f t="shared" si="38"/>
        <v>0</v>
      </c>
      <c r="F85" s="108">
        <f t="shared" si="38"/>
        <v>0</v>
      </c>
      <c r="G85">
        <f t="shared" si="38"/>
        <v>0</v>
      </c>
      <c r="H85" s="16" t="str">
        <f>'C. Details of Existing PSAs'!O80</f>
        <v>MWh</v>
      </c>
      <c r="I85" s="166" cm="1">
        <f t="array" ref="I85">IFERROR(_xlfn.IFS($H85="MW",0,$D85=$D$132,('DR_Contracted Energy'!I83/'DR_Contracted Energy'!I$130)*I$132,$D85=$D$133,('DR_Contracted Energy'!I83/'DR_Contracted Energy'!I$131)*I$133),0)</f>
        <v>0</v>
      </c>
      <c r="J85" s="166" cm="1">
        <f t="array" ref="J85">IFERROR(_xlfn.IFS($H85="MW",0,$D85=$D$132,('DR_Contracted Energy'!J83/'DR_Contracted Energy'!J$130)*J$132,$D85=$D$133,('DR_Contracted Energy'!J83/'DR_Contracted Energy'!J$131)*J$133),0)</f>
        <v>0</v>
      </c>
      <c r="K85" s="166" cm="1">
        <f t="array" ref="K85">IFERROR(_xlfn.IFS($H85="MW",0,$D85=$D$132,('DR_Contracted Energy'!K83/'DR_Contracted Energy'!K$130)*K$132,$D85=$D$133,('DR_Contracted Energy'!K83/'DR_Contracted Energy'!K$131)*K$133),0)</f>
        <v>0</v>
      </c>
      <c r="L85" s="166" cm="1">
        <f t="array" ref="L85">IFERROR(_xlfn.IFS($H85="MW",0,$D85=$D$132,('DR_Contracted Energy'!L83/'DR_Contracted Energy'!L$130)*L$132,$D85=$D$133,('DR_Contracted Energy'!L83/'DR_Contracted Energy'!L$131)*L$133),0)</f>
        <v>0</v>
      </c>
      <c r="M85" s="166" cm="1">
        <f t="array" ref="M85">IFERROR(_xlfn.IFS($H85="MW",0,$D85=$D$132,('DR_Contracted Energy'!M83/'DR_Contracted Energy'!M$130)*M$132,$D85=$D$133,('DR_Contracted Energy'!M83/'DR_Contracted Energy'!M$131)*M$133),0)</f>
        <v>0</v>
      </c>
      <c r="N85" s="166" cm="1">
        <f t="array" ref="N85">IFERROR(_xlfn.IFS($H85="MW",0,$D85=$D$132,('DR_Contracted Energy'!N83/'DR_Contracted Energy'!N$130)*N$132,$D85=$D$133,('DR_Contracted Energy'!N83/'DR_Contracted Energy'!N$131)*N$133),0)</f>
        <v>0</v>
      </c>
      <c r="O85" s="166" cm="1">
        <f t="array" ref="O85">IFERROR(_xlfn.IFS($H85="MW",0,$D85=$D$132,('DR_Contracted Energy'!O83/'DR_Contracted Energy'!O$130)*O$132,$D85=$D$133,('DR_Contracted Energy'!O83/'DR_Contracted Energy'!O$131)*O$133),0)</f>
        <v>0</v>
      </c>
      <c r="P85" s="166" cm="1">
        <f t="array" ref="P85">IFERROR(_xlfn.IFS($H85="MW",0,$D85=$D$132,('DR_Contracted Energy'!P83/'DR_Contracted Energy'!P$130)*P$132,$D85=$D$133,('DR_Contracted Energy'!P83/'DR_Contracted Energy'!P$131)*P$133),0)</f>
        <v>0</v>
      </c>
      <c r="Q85" s="166" cm="1">
        <f t="array" ref="Q85">IFERROR(_xlfn.IFS($H85="MW",0,$D85=$D$132,('DR_Contracted Energy'!Q83/'DR_Contracted Energy'!Q$130)*Q$132,$D85=$D$133,('DR_Contracted Energy'!Q83/'DR_Contracted Energy'!Q$131)*Q$133),0)</f>
        <v>0</v>
      </c>
      <c r="R85" s="166" cm="1">
        <f t="array" ref="R85">IFERROR(_xlfn.IFS($H85="MW",0,$D85=$D$132,('DR_Contracted Energy'!R83/'DR_Contracted Energy'!R$130)*R$132,$D85=$D$133,('DR_Contracted Energy'!R83/'DR_Contracted Energy'!R$131)*R$133),0)</f>
        <v>0</v>
      </c>
      <c r="S85" s="166" cm="1">
        <f t="array" ref="S85">IFERROR(_xlfn.IFS($H85="MW",0,$D85=$D$132,('DR_Contracted Energy'!S83/'DR_Contracted Energy'!S$130)*S$132,$D85=$D$133,('DR_Contracted Energy'!S83/'DR_Contracted Energy'!S$131)*S$133),0)</f>
        <v>0</v>
      </c>
      <c r="T85" s="166" cm="1">
        <f t="array" ref="T85">IFERROR(_xlfn.IFS($H85="MW",0,$D85=$D$132,('DR_Contracted Energy'!T83/'DR_Contracted Energy'!T$130)*T$132,$D85=$D$133,('DR_Contracted Energy'!T83/'DR_Contracted Energy'!T$131)*T$133),0)</f>
        <v>0</v>
      </c>
      <c r="U85" s="166" cm="1">
        <f t="array" ref="U85">IFERROR(_xlfn.IFS($H85="MW",0,$D85=$D$132,('DR_Contracted Energy'!U83/'DR_Contracted Energy'!U$130)*U$132,$D85=$D$133,('DR_Contracted Energy'!U83/'DR_Contracted Energy'!U$131)*U$133),0)</f>
        <v>0</v>
      </c>
      <c r="V85" s="166" cm="1">
        <f t="array" ref="V85">IFERROR(_xlfn.IFS($H85="MW",0,$D85=$D$132,('DR_Contracted Energy'!V83/'DR_Contracted Energy'!V$130)*V$132,$D85=$D$133,('DR_Contracted Energy'!V83/'DR_Contracted Energy'!V$131)*V$133),0)</f>
        <v>0</v>
      </c>
      <c r="W85" s="166" cm="1">
        <f t="array" ref="W85">IFERROR(_xlfn.IFS($H85="MW",0,$D85=$D$132,('DR_Contracted Energy'!W83/'DR_Contracted Energy'!W$130)*W$132,$D85=$D$133,('DR_Contracted Energy'!W83/'DR_Contracted Energy'!W$131)*W$133),0)</f>
        <v>0</v>
      </c>
      <c r="X85" s="166" cm="1">
        <f t="array" ref="X85">IFERROR(_xlfn.IFS($H85="MW",0,$D85=$D$132,('DR_Contracted Energy'!X83/'DR_Contracted Energy'!X$130)*X$132,$D85=$D$133,('DR_Contracted Energy'!X83/'DR_Contracted Energy'!X$131)*X$133),0)</f>
        <v>0</v>
      </c>
      <c r="Y85" s="166" cm="1">
        <f t="array" ref="Y85">IFERROR(_xlfn.IFS($H85="MW",0,$D85=$D$132,('DR_Contracted Energy'!Y83/'DR_Contracted Energy'!Y$130)*Y$132,$D85=$D$133,('DR_Contracted Energy'!Y83/'DR_Contracted Energy'!Y$131)*Y$133),0)</f>
        <v>0</v>
      </c>
      <c r="Z85" s="166" cm="1">
        <f t="array" ref="Z85">IFERROR(_xlfn.IFS($H85="MW",0,$D85=$D$132,('DR_Contracted Energy'!Z83/'DR_Contracted Energy'!Z$130)*Z$132,$D85=$D$133,('DR_Contracted Energy'!Z83/'DR_Contracted Energy'!Z$131)*Z$133),0)</f>
        <v>0</v>
      </c>
      <c r="AA85" s="166" cm="1">
        <f t="array" ref="AA85">IFERROR(_xlfn.IFS($H85="MW",0,$D85=$D$132,('DR_Contracted Energy'!AA83/'DR_Contracted Energy'!AA$130)*AA$132,$D85=$D$133,('DR_Contracted Energy'!AA83/'DR_Contracted Energy'!AA$131)*AA$133),0)</f>
        <v>0</v>
      </c>
      <c r="AB85" s="166" cm="1">
        <f t="array" ref="AB85">IFERROR(_xlfn.IFS($H85="MW",0,$D85=$D$132,('DR_Contracted Energy'!AB83/'DR_Contracted Energy'!AB$130)*AB$132,$D85=$D$133,('DR_Contracted Energy'!AB83/'DR_Contracted Energy'!AB$131)*AB$133),0)</f>
        <v>0</v>
      </c>
      <c r="AC85" s="166" cm="1">
        <f t="array" ref="AC85">IFERROR(_xlfn.IFS($H85="MW",0,$D85=$D$132,('DR_Contracted Energy'!AC83/'DR_Contracted Energy'!AC$130)*AC$132,$D85=$D$133,('DR_Contracted Energy'!AC83/'DR_Contracted Energy'!AC$131)*AC$133),0)</f>
        <v>0</v>
      </c>
      <c r="AD85" s="166"/>
      <c r="AE85" s="16" t="str">
        <f t="shared" si="34"/>
        <v>FALSE</v>
      </c>
    </row>
    <row r="86" spans="3:31" ht="28.8" x14ac:dyDescent="0.3">
      <c r="C86" s="7">
        <f>'C. Details of Existing PSAs'!C81</f>
        <v>38</v>
      </c>
      <c r="D86" s="146" t="str">
        <f>'C. Details of Existing PSAs'!D81</f>
        <v>Distribution Utility 2 (DU2)</v>
      </c>
      <c r="E86" s="146">
        <f>'C. Details of Existing PSAs'!E81</f>
        <v>0</v>
      </c>
      <c r="F86" s="108">
        <f>'C. Details of Existing PSAs'!F81</f>
        <v>0</v>
      </c>
      <c r="G86">
        <f>'C. Details of Existing PSAs'!G81</f>
        <v>0</v>
      </c>
      <c r="H86" s="16" t="str">
        <f>'C. Details of Existing PSAs'!O81</f>
        <v>MW</v>
      </c>
      <c r="I86" s="166" cm="1">
        <f t="array" ref="I86">IFERROR(_xlfn.IFS($H86="MW",0,$D86=$D$132,('DR_Contracted Energy'!I84/'DR_Contracted Energy'!I$130)*I$132,$D86=$D$133,('DR_Contracted Energy'!I84/'DR_Contracted Energy'!I$131)*I$133),0)</f>
        <v>0</v>
      </c>
      <c r="J86" s="166" cm="1">
        <f t="array" ref="J86">IFERROR(_xlfn.IFS($H86="MW",0,$D86=$D$132,('DR_Contracted Energy'!J84/'DR_Contracted Energy'!J$130)*J$132,$D86=$D$133,('DR_Contracted Energy'!J84/'DR_Contracted Energy'!J$131)*J$133),0)</f>
        <v>0</v>
      </c>
      <c r="K86" s="166" cm="1">
        <f t="array" ref="K86">IFERROR(_xlfn.IFS($H86="MW",0,$D86=$D$132,('DR_Contracted Energy'!K84/'DR_Contracted Energy'!K$130)*K$132,$D86=$D$133,('DR_Contracted Energy'!K84/'DR_Contracted Energy'!K$131)*K$133),0)</f>
        <v>0</v>
      </c>
      <c r="L86" s="166" cm="1">
        <f t="array" ref="L86">IFERROR(_xlfn.IFS($H86="MW",0,$D86=$D$132,('DR_Contracted Energy'!L84/'DR_Contracted Energy'!L$130)*L$132,$D86=$D$133,('DR_Contracted Energy'!L84/'DR_Contracted Energy'!L$131)*L$133),0)</f>
        <v>0</v>
      </c>
      <c r="M86" s="166" cm="1">
        <f t="array" ref="M86">IFERROR(_xlfn.IFS($H86="MW",0,$D86=$D$132,('DR_Contracted Energy'!M84/'DR_Contracted Energy'!M$130)*M$132,$D86=$D$133,('DR_Contracted Energy'!M84/'DR_Contracted Energy'!M$131)*M$133),0)</f>
        <v>0</v>
      </c>
      <c r="N86" s="166" cm="1">
        <f t="array" ref="N86">IFERROR(_xlfn.IFS($H86="MW",0,$D86=$D$132,('DR_Contracted Energy'!N84/'DR_Contracted Energy'!N$130)*N$132,$D86=$D$133,('DR_Contracted Energy'!N84/'DR_Contracted Energy'!N$131)*N$133),0)</f>
        <v>0</v>
      </c>
      <c r="O86" s="166" cm="1">
        <f t="array" ref="O86">IFERROR(_xlfn.IFS($H86="MW",0,$D86=$D$132,('DR_Contracted Energy'!O84/'DR_Contracted Energy'!O$130)*O$132,$D86=$D$133,('DR_Contracted Energy'!O84/'DR_Contracted Energy'!O$131)*O$133),0)</f>
        <v>0</v>
      </c>
      <c r="P86" s="166" cm="1">
        <f t="array" ref="P86">IFERROR(_xlfn.IFS($H86="MW",0,$D86=$D$132,('DR_Contracted Energy'!P84/'DR_Contracted Energy'!P$130)*P$132,$D86=$D$133,('DR_Contracted Energy'!P84/'DR_Contracted Energy'!P$131)*P$133),0)</f>
        <v>0</v>
      </c>
      <c r="Q86" s="166" cm="1">
        <f t="array" ref="Q86">IFERROR(_xlfn.IFS($H86="MW",0,$D86=$D$132,('DR_Contracted Energy'!Q84/'DR_Contracted Energy'!Q$130)*Q$132,$D86=$D$133,('DR_Contracted Energy'!Q84/'DR_Contracted Energy'!Q$131)*Q$133),0)</f>
        <v>0</v>
      </c>
      <c r="R86" s="166" cm="1">
        <f t="array" ref="R86">IFERROR(_xlfn.IFS($H86="MW",0,$D86=$D$132,('DR_Contracted Energy'!R84/'DR_Contracted Energy'!R$130)*R$132,$D86=$D$133,('DR_Contracted Energy'!R84/'DR_Contracted Energy'!R$131)*R$133),0)</f>
        <v>0</v>
      </c>
      <c r="S86" s="166" cm="1">
        <f t="array" ref="S86">IFERROR(_xlfn.IFS($H86="MW",0,$D86=$D$132,('DR_Contracted Energy'!S84/'DR_Contracted Energy'!S$130)*S$132,$D86=$D$133,('DR_Contracted Energy'!S84/'DR_Contracted Energy'!S$131)*S$133),0)</f>
        <v>0</v>
      </c>
      <c r="T86" s="166" cm="1">
        <f t="array" ref="T86">IFERROR(_xlfn.IFS($H86="MW",0,$D86=$D$132,('DR_Contracted Energy'!T84/'DR_Contracted Energy'!T$130)*T$132,$D86=$D$133,('DR_Contracted Energy'!T84/'DR_Contracted Energy'!T$131)*T$133),0)</f>
        <v>0</v>
      </c>
      <c r="U86" s="166" cm="1">
        <f t="array" ref="U86">IFERROR(_xlfn.IFS($H86="MW",0,$D86=$D$132,('DR_Contracted Energy'!U84/'DR_Contracted Energy'!U$130)*U$132,$D86=$D$133,('DR_Contracted Energy'!U84/'DR_Contracted Energy'!U$131)*U$133),0)</f>
        <v>0</v>
      </c>
      <c r="V86" s="166" cm="1">
        <f t="array" ref="V86">IFERROR(_xlfn.IFS($H86="MW",0,$D86=$D$132,('DR_Contracted Energy'!V84/'DR_Contracted Energy'!V$130)*V$132,$D86=$D$133,('DR_Contracted Energy'!V84/'DR_Contracted Energy'!V$131)*V$133),0)</f>
        <v>0</v>
      </c>
      <c r="W86" s="166" cm="1">
        <f t="array" ref="W86">IFERROR(_xlfn.IFS($H86="MW",0,$D86=$D$132,('DR_Contracted Energy'!W84/'DR_Contracted Energy'!W$130)*W$132,$D86=$D$133,('DR_Contracted Energy'!W84/'DR_Contracted Energy'!W$131)*W$133),0)</f>
        <v>0</v>
      </c>
      <c r="X86" s="166" cm="1">
        <f t="array" ref="X86">IFERROR(_xlfn.IFS($H86="MW",0,$D86=$D$132,('DR_Contracted Energy'!X84/'DR_Contracted Energy'!X$130)*X$132,$D86=$D$133,('DR_Contracted Energy'!X84/'DR_Contracted Energy'!X$131)*X$133),0)</f>
        <v>0</v>
      </c>
      <c r="Y86" s="166" cm="1">
        <f t="array" ref="Y86">IFERROR(_xlfn.IFS($H86="MW",0,$D86=$D$132,('DR_Contracted Energy'!Y84/'DR_Contracted Energy'!Y$130)*Y$132,$D86=$D$133,('DR_Contracted Energy'!Y84/'DR_Contracted Energy'!Y$131)*Y$133),0)</f>
        <v>0</v>
      </c>
      <c r="Z86" s="166" cm="1">
        <f t="array" ref="Z86">IFERROR(_xlfn.IFS($H86="MW",0,$D86=$D$132,('DR_Contracted Energy'!Z84/'DR_Contracted Energy'!Z$130)*Z$132,$D86=$D$133,('DR_Contracted Energy'!Z84/'DR_Contracted Energy'!Z$131)*Z$133),0)</f>
        <v>0</v>
      </c>
      <c r="AA86" s="166" cm="1">
        <f t="array" ref="AA86">IFERROR(_xlfn.IFS($H86="MW",0,$D86=$D$132,('DR_Contracted Energy'!AA84/'DR_Contracted Energy'!AA$130)*AA$132,$D86=$D$133,('DR_Contracted Energy'!AA84/'DR_Contracted Energy'!AA$131)*AA$133),0)</f>
        <v>0</v>
      </c>
      <c r="AB86" s="166" cm="1">
        <f t="array" ref="AB86">IFERROR(_xlfn.IFS($H86="MW",0,$D86=$D$132,('DR_Contracted Energy'!AB84/'DR_Contracted Energy'!AB$130)*AB$132,$D86=$D$133,('DR_Contracted Energy'!AB84/'DR_Contracted Energy'!AB$131)*AB$133),0)</f>
        <v>0</v>
      </c>
      <c r="AC86" s="166" cm="1">
        <f t="array" ref="AC86">IFERROR(_xlfn.IFS($H86="MW",0,$D86=$D$132,('DR_Contracted Energy'!AC84/'DR_Contracted Energy'!AC$130)*AC$132,$D86=$D$133,('DR_Contracted Energy'!AC84/'DR_Contracted Energy'!AC$131)*AC$133),0)</f>
        <v>0</v>
      </c>
      <c r="AD86" s="166"/>
      <c r="AE86" s="16" t="str">
        <f t="shared" si="34"/>
        <v>FALSE</v>
      </c>
    </row>
    <row r="87" spans="3:31" ht="28.8" x14ac:dyDescent="0.3">
      <c r="C87" s="7">
        <f t="shared" ref="C87:G87" si="39">C86</f>
        <v>38</v>
      </c>
      <c r="D87" s="146" t="str">
        <f t="shared" si="39"/>
        <v>Distribution Utility 2 (DU2)</v>
      </c>
      <c r="E87" s="146">
        <f t="shared" si="39"/>
        <v>0</v>
      </c>
      <c r="F87" s="108">
        <f t="shared" si="39"/>
        <v>0</v>
      </c>
      <c r="G87">
        <f t="shared" si="39"/>
        <v>0</v>
      </c>
      <c r="H87" s="16" t="str">
        <f>'C. Details of Existing PSAs'!O82</f>
        <v>MWh</v>
      </c>
      <c r="I87" s="166" cm="1">
        <f t="array" ref="I87">IFERROR(_xlfn.IFS($H87="MW",0,$D87=$D$132,('DR_Contracted Energy'!I85/'DR_Contracted Energy'!I$130)*I$132,$D87=$D$133,('DR_Contracted Energy'!I85/'DR_Contracted Energy'!I$131)*I$133),0)</f>
        <v>0</v>
      </c>
      <c r="J87" s="166" cm="1">
        <f t="array" ref="J87">IFERROR(_xlfn.IFS($H87="MW",0,$D87=$D$132,('DR_Contracted Energy'!J85/'DR_Contracted Energy'!J$130)*J$132,$D87=$D$133,('DR_Contracted Energy'!J85/'DR_Contracted Energy'!J$131)*J$133),0)</f>
        <v>0</v>
      </c>
      <c r="K87" s="166" cm="1">
        <f t="array" ref="K87">IFERROR(_xlfn.IFS($H87="MW",0,$D87=$D$132,('DR_Contracted Energy'!K85/'DR_Contracted Energy'!K$130)*K$132,$D87=$D$133,('DR_Contracted Energy'!K85/'DR_Contracted Energy'!K$131)*K$133),0)</f>
        <v>0</v>
      </c>
      <c r="L87" s="166" cm="1">
        <f t="array" ref="L87">IFERROR(_xlfn.IFS($H87="MW",0,$D87=$D$132,('DR_Contracted Energy'!L85/'DR_Contracted Energy'!L$130)*L$132,$D87=$D$133,('DR_Contracted Energy'!L85/'DR_Contracted Energy'!L$131)*L$133),0)</f>
        <v>0</v>
      </c>
      <c r="M87" s="166" cm="1">
        <f t="array" ref="M87">IFERROR(_xlfn.IFS($H87="MW",0,$D87=$D$132,('DR_Contracted Energy'!M85/'DR_Contracted Energy'!M$130)*M$132,$D87=$D$133,('DR_Contracted Energy'!M85/'DR_Contracted Energy'!M$131)*M$133),0)</f>
        <v>0</v>
      </c>
      <c r="N87" s="166" cm="1">
        <f t="array" ref="N87">IFERROR(_xlfn.IFS($H87="MW",0,$D87=$D$132,('DR_Contracted Energy'!N85/'DR_Contracted Energy'!N$130)*N$132,$D87=$D$133,('DR_Contracted Energy'!N85/'DR_Contracted Energy'!N$131)*N$133),0)</f>
        <v>0</v>
      </c>
      <c r="O87" s="166" cm="1">
        <f t="array" ref="O87">IFERROR(_xlfn.IFS($H87="MW",0,$D87=$D$132,('DR_Contracted Energy'!O85/'DR_Contracted Energy'!O$130)*O$132,$D87=$D$133,('DR_Contracted Energy'!O85/'DR_Contracted Energy'!O$131)*O$133),0)</f>
        <v>0</v>
      </c>
      <c r="P87" s="166" cm="1">
        <f t="array" ref="P87">IFERROR(_xlfn.IFS($H87="MW",0,$D87=$D$132,('DR_Contracted Energy'!P85/'DR_Contracted Energy'!P$130)*P$132,$D87=$D$133,('DR_Contracted Energy'!P85/'DR_Contracted Energy'!P$131)*P$133),0)</f>
        <v>0</v>
      </c>
      <c r="Q87" s="166" cm="1">
        <f t="array" ref="Q87">IFERROR(_xlfn.IFS($H87="MW",0,$D87=$D$132,('DR_Contracted Energy'!Q85/'DR_Contracted Energy'!Q$130)*Q$132,$D87=$D$133,('DR_Contracted Energy'!Q85/'DR_Contracted Energy'!Q$131)*Q$133),0)</f>
        <v>0</v>
      </c>
      <c r="R87" s="166" cm="1">
        <f t="array" ref="R87">IFERROR(_xlfn.IFS($H87="MW",0,$D87=$D$132,('DR_Contracted Energy'!R85/'DR_Contracted Energy'!R$130)*R$132,$D87=$D$133,('DR_Contracted Energy'!R85/'DR_Contracted Energy'!R$131)*R$133),0)</f>
        <v>0</v>
      </c>
      <c r="S87" s="166" cm="1">
        <f t="array" ref="S87">IFERROR(_xlfn.IFS($H87="MW",0,$D87=$D$132,('DR_Contracted Energy'!S85/'DR_Contracted Energy'!S$130)*S$132,$D87=$D$133,('DR_Contracted Energy'!S85/'DR_Contracted Energy'!S$131)*S$133),0)</f>
        <v>0</v>
      </c>
      <c r="T87" s="166" cm="1">
        <f t="array" ref="T87">IFERROR(_xlfn.IFS($H87="MW",0,$D87=$D$132,('DR_Contracted Energy'!T85/'DR_Contracted Energy'!T$130)*T$132,$D87=$D$133,('DR_Contracted Energy'!T85/'DR_Contracted Energy'!T$131)*T$133),0)</f>
        <v>0</v>
      </c>
      <c r="U87" s="166" cm="1">
        <f t="array" ref="U87">IFERROR(_xlfn.IFS($H87="MW",0,$D87=$D$132,('DR_Contracted Energy'!U85/'DR_Contracted Energy'!U$130)*U$132,$D87=$D$133,('DR_Contracted Energy'!U85/'DR_Contracted Energy'!U$131)*U$133),0)</f>
        <v>0</v>
      </c>
      <c r="V87" s="166" cm="1">
        <f t="array" ref="V87">IFERROR(_xlfn.IFS($H87="MW",0,$D87=$D$132,('DR_Contracted Energy'!V85/'DR_Contracted Energy'!V$130)*V$132,$D87=$D$133,('DR_Contracted Energy'!V85/'DR_Contracted Energy'!V$131)*V$133),0)</f>
        <v>0</v>
      </c>
      <c r="W87" s="166" cm="1">
        <f t="array" ref="W87">IFERROR(_xlfn.IFS($H87="MW",0,$D87=$D$132,('DR_Contracted Energy'!W85/'DR_Contracted Energy'!W$130)*W$132,$D87=$D$133,('DR_Contracted Energy'!W85/'DR_Contracted Energy'!W$131)*W$133),0)</f>
        <v>0</v>
      </c>
      <c r="X87" s="166" cm="1">
        <f t="array" ref="X87">IFERROR(_xlfn.IFS($H87="MW",0,$D87=$D$132,('DR_Contracted Energy'!X85/'DR_Contracted Energy'!X$130)*X$132,$D87=$D$133,('DR_Contracted Energy'!X85/'DR_Contracted Energy'!X$131)*X$133),0)</f>
        <v>0</v>
      </c>
      <c r="Y87" s="166" cm="1">
        <f t="array" ref="Y87">IFERROR(_xlfn.IFS($H87="MW",0,$D87=$D$132,('DR_Contracted Energy'!Y85/'DR_Contracted Energy'!Y$130)*Y$132,$D87=$D$133,('DR_Contracted Energy'!Y85/'DR_Contracted Energy'!Y$131)*Y$133),0)</f>
        <v>0</v>
      </c>
      <c r="Z87" s="166" cm="1">
        <f t="array" ref="Z87">IFERROR(_xlfn.IFS($H87="MW",0,$D87=$D$132,('DR_Contracted Energy'!Z85/'DR_Contracted Energy'!Z$130)*Z$132,$D87=$D$133,('DR_Contracted Energy'!Z85/'DR_Contracted Energy'!Z$131)*Z$133),0)</f>
        <v>0</v>
      </c>
      <c r="AA87" s="166" cm="1">
        <f t="array" ref="AA87">IFERROR(_xlfn.IFS($H87="MW",0,$D87=$D$132,('DR_Contracted Energy'!AA85/'DR_Contracted Energy'!AA$130)*AA$132,$D87=$D$133,('DR_Contracted Energy'!AA85/'DR_Contracted Energy'!AA$131)*AA$133),0)</f>
        <v>0</v>
      </c>
      <c r="AB87" s="166" cm="1">
        <f t="array" ref="AB87">IFERROR(_xlfn.IFS($H87="MW",0,$D87=$D$132,('DR_Contracted Energy'!AB85/'DR_Contracted Energy'!AB$130)*AB$132,$D87=$D$133,('DR_Contracted Energy'!AB85/'DR_Contracted Energy'!AB$131)*AB$133),0)</f>
        <v>0</v>
      </c>
      <c r="AC87" s="166" cm="1">
        <f t="array" ref="AC87">IFERROR(_xlfn.IFS($H87="MW",0,$D87=$D$132,('DR_Contracted Energy'!AC85/'DR_Contracted Energy'!AC$130)*AC$132,$D87=$D$133,('DR_Contracted Energy'!AC85/'DR_Contracted Energy'!AC$131)*AC$133),0)</f>
        <v>0</v>
      </c>
      <c r="AD87" s="166"/>
      <c r="AE87" s="16" t="str">
        <f t="shared" si="34"/>
        <v>FALSE</v>
      </c>
    </row>
    <row r="88" spans="3:31" ht="28.8" x14ac:dyDescent="0.3">
      <c r="C88" s="7">
        <f>'C. Details of Existing PSAs'!C83</f>
        <v>39</v>
      </c>
      <c r="D88" s="146" t="str">
        <f>'C. Details of Existing PSAs'!D83</f>
        <v>Distribution Utility 2 (DU2)</v>
      </c>
      <c r="E88" s="146">
        <f>'C. Details of Existing PSAs'!E83</f>
        <v>0</v>
      </c>
      <c r="F88" s="108">
        <f>'C. Details of Existing PSAs'!F83</f>
        <v>0</v>
      </c>
      <c r="G88">
        <f>'C. Details of Existing PSAs'!G83</f>
        <v>0</v>
      </c>
      <c r="H88" s="16" t="str">
        <f>'C. Details of Existing PSAs'!O83</f>
        <v>MW</v>
      </c>
      <c r="I88" s="166" cm="1">
        <f t="array" ref="I88">IFERROR(_xlfn.IFS($H88="MW",0,$D88=$D$132,('DR_Contracted Energy'!I86/'DR_Contracted Energy'!I$130)*I$132,$D88=$D$133,('DR_Contracted Energy'!I86/'DR_Contracted Energy'!I$131)*I$133),0)</f>
        <v>0</v>
      </c>
      <c r="J88" s="166" cm="1">
        <f t="array" ref="J88">IFERROR(_xlfn.IFS($H88="MW",0,$D88=$D$132,('DR_Contracted Energy'!J86/'DR_Contracted Energy'!J$130)*J$132,$D88=$D$133,('DR_Contracted Energy'!J86/'DR_Contracted Energy'!J$131)*J$133),0)</f>
        <v>0</v>
      </c>
      <c r="K88" s="166" cm="1">
        <f t="array" ref="K88">IFERROR(_xlfn.IFS($H88="MW",0,$D88=$D$132,('DR_Contracted Energy'!K86/'DR_Contracted Energy'!K$130)*K$132,$D88=$D$133,('DR_Contracted Energy'!K86/'DR_Contracted Energy'!K$131)*K$133),0)</f>
        <v>0</v>
      </c>
      <c r="L88" s="166" cm="1">
        <f t="array" ref="L88">IFERROR(_xlfn.IFS($H88="MW",0,$D88=$D$132,('DR_Contracted Energy'!L86/'DR_Contracted Energy'!L$130)*L$132,$D88=$D$133,('DR_Contracted Energy'!L86/'DR_Contracted Energy'!L$131)*L$133),0)</f>
        <v>0</v>
      </c>
      <c r="M88" s="166" cm="1">
        <f t="array" ref="M88">IFERROR(_xlfn.IFS($H88="MW",0,$D88=$D$132,('DR_Contracted Energy'!M86/'DR_Contracted Energy'!M$130)*M$132,$D88=$D$133,('DR_Contracted Energy'!M86/'DR_Contracted Energy'!M$131)*M$133),0)</f>
        <v>0</v>
      </c>
      <c r="N88" s="166" cm="1">
        <f t="array" ref="N88">IFERROR(_xlfn.IFS($H88="MW",0,$D88=$D$132,('DR_Contracted Energy'!N86/'DR_Contracted Energy'!N$130)*N$132,$D88=$D$133,('DR_Contracted Energy'!N86/'DR_Contracted Energy'!N$131)*N$133),0)</f>
        <v>0</v>
      </c>
      <c r="O88" s="166" cm="1">
        <f t="array" ref="O88">IFERROR(_xlfn.IFS($H88="MW",0,$D88=$D$132,('DR_Contracted Energy'!O86/'DR_Contracted Energy'!O$130)*O$132,$D88=$D$133,('DR_Contracted Energy'!O86/'DR_Contracted Energy'!O$131)*O$133),0)</f>
        <v>0</v>
      </c>
      <c r="P88" s="166" cm="1">
        <f t="array" ref="P88">IFERROR(_xlfn.IFS($H88="MW",0,$D88=$D$132,('DR_Contracted Energy'!P86/'DR_Contracted Energy'!P$130)*P$132,$D88=$D$133,('DR_Contracted Energy'!P86/'DR_Contracted Energy'!P$131)*P$133),0)</f>
        <v>0</v>
      </c>
      <c r="Q88" s="166" cm="1">
        <f t="array" ref="Q88">IFERROR(_xlfn.IFS($H88="MW",0,$D88=$D$132,('DR_Contracted Energy'!Q86/'DR_Contracted Energy'!Q$130)*Q$132,$D88=$D$133,('DR_Contracted Energy'!Q86/'DR_Contracted Energy'!Q$131)*Q$133),0)</f>
        <v>0</v>
      </c>
      <c r="R88" s="166" cm="1">
        <f t="array" ref="R88">IFERROR(_xlfn.IFS($H88="MW",0,$D88=$D$132,('DR_Contracted Energy'!R86/'DR_Contracted Energy'!R$130)*R$132,$D88=$D$133,('DR_Contracted Energy'!R86/'DR_Contracted Energy'!R$131)*R$133),0)</f>
        <v>0</v>
      </c>
      <c r="S88" s="166" cm="1">
        <f t="array" ref="S88">IFERROR(_xlfn.IFS($H88="MW",0,$D88=$D$132,('DR_Contracted Energy'!S86/'DR_Contracted Energy'!S$130)*S$132,$D88=$D$133,('DR_Contracted Energy'!S86/'DR_Contracted Energy'!S$131)*S$133),0)</f>
        <v>0</v>
      </c>
      <c r="T88" s="166" cm="1">
        <f t="array" ref="T88">IFERROR(_xlfn.IFS($H88="MW",0,$D88=$D$132,('DR_Contracted Energy'!T86/'DR_Contracted Energy'!T$130)*T$132,$D88=$D$133,('DR_Contracted Energy'!T86/'DR_Contracted Energy'!T$131)*T$133),0)</f>
        <v>0</v>
      </c>
      <c r="U88" s="166" cm="1">
        <f t="array" ref="U88">IFERROR(_xlfn.IFS($H88="MW",0,$D88=$D$132,('DR_Contracted Energy'!U86/'DR_Contracted Energy'!U$130)*U$132,$D88=$D$133,('DR_Contracted Energy'!U86/'DR_Contracted Energy'!U$131)*U$133),0)</f>
        <v>0</v>
      </c>
      <c r="V88" s="166" cm="1">
        <f t="array" ref="V88">IFERROR(_xlfn.IFS($H88="MW",0,$D88=$D$132,('DR_Contracted Energy'!V86/'DR_Contracted Energy'!V$130)*V$132,$D88=$D$133,('DR_Contracted Energy'!V86/'DR_Contracted Energy'!V$131)*V$133),0)</f>
        <v>0</v>
      </c>
      <c r="W88" s="166" cm="1">
        <f t="array" ref="W88">IFERROR(_xlfn.IFS($H88="MW",0,$D88=$D$132,('DR_Contracted Energy'!W86/'DR_Contracted Energy'!W$130)*W$132,$D88=$D$133,('DR_Contracted Energy'!W86/'DR_Contracted Energy'!W$131)*W$133),0)</f>
        <v>0</v>
      </c>
      <c r="X88" s="166" cm="1">
        <f t="array" ref="X88">IFERROR(_xlfn.IFS($H88="MW",0,$D88=$D$132,('DR_Contracted Energy'!X86/'DR_Contracted Energy'!X$130)*X$132,$D88=$D$133,('DR_Contracted Energy'!X86/'DR_Contracted Energy'!X$131)*X$133),0)</f>
        <v>0</v>
      </c>
      <c r="Y88" s="166" cm="1">
        <f t="array" ref="Y88">IFERROR(_xlfn.IFS($H88="MW",0,$D88=$D$132,('DR_Contracted Energy'!Y86/'DR_Contracted Energy'!Y$130)*Y$132,$D88=$D$133,('DR_Contracted Energy'!Y86/'DR_Contracted Energy'!Y$131)*Y$133),0)</f>
        <v>0</v>
      </c>
      <c r="Z88" s="166" cm="1">
        <f t="array" ref="Z88">IFERROR(_xlfn.IFS($H88="MW",0,$D88=$D$132,('DR_Contracted Energy'!Z86/'DR_Contracted Energy'!Z$130)*Z$132,$D88=$D$133,('DR_Contracted Energy'!Z86/'DR_Contracted Energy'!Z$131)*Z$133),0)</f>
        <v>0</v>
      </c>
      <c r="AA88" s="166" cm="1">
        <f t="array" ref="AA88">IFERROR(_xlfn.IFS($H88="MW",0,$D88=$D$132,('DR_Contracted Energy'!AA86/'DR_Contracted Energy'!AA$130)*AA$132,$D88=$D$133,('DR_Contracted Energy'!AA86/'DR_Contracted Energy'!AA$131)*AA$133),0)</f>
        <v>0</v>
      </c>
      <c r="AB88" s="166" cm="1">
        <f t="array" ref="AB88">IFERROR(_xlfn.IFS($H88="MW",0,$D88=$D$132,('DR_Contracted Energy'!AB86/'DR_Contracted Energy'!AB$130)*AB$132,$D88=$D$133,('DR_Contracted Energy'!AB86/'DR_Contracted Energy'!AB$131)*AB$133),0)</f>
        <v>0</v>
      </c>
      <c r="AC88" s="166" cm="1">
        <f t="array" ref="AC88">IFERROR(_xlfn.IFS($H88="MW",0,$D88=$D$132,('DR_Contracted Energy'!AC86/'DR_Contracted Energy'!AC$130)*AC$132,$D88=$D$133,('DR_Contracted Energy'!AC86/'DR_Contracted Energy'!AC$131)*AC$133),0)</f>
        <v>0</v>
      </c>
      <c r="AD88" s="166"/>
      <c r="AE88" s="16" t="str">
        <f t="shared" si="34"/>
        <v>FALSE</v>
      </c>
    </row>
    <row r="89" spans="3:31" ht="28.8" x14ac:dyDescent="0.3">
      <c r="C89" s="7">
        <f t="shared" ref="C89:G89" si="40">C88</f>
        <v>39</v>
      </c>
      <c r="D89" s="146" t="str">
        <f t="shared" si="40"/>
        <v>Distribution Utility 2 (DU2)</v>
      </c>
      <c r="E89" s="146">
        <f t="shared" si="40"/>
        <v>0</v>
      </c>
      <c r="F89" s="108">
        <f t="shared" si="40"/>
        <v>0</v>
      </c>
      <c r="G89">
        <f t="shared" si="40"/>
        <v>0</v>
      </c>
      <c r="H89" s="16" t="str">
        <f>'C. Details of Existing PSAs'!O84</f>
        <v>MWh</v>
      </c>
      <c r="I89" s="166" cm="1">
        <f t="array" ref="I89">IFERROR(_xlfn.IFS($H89="MW",0,$D89=$D$132,('DR_Contracted Energy'!I87/'DR_Contracted Energy'!I$130)*I$132,$D89=$D$133,('DR_Contracted Energy'!I87/'DR_Contracted Energy'!I$131)*I$133),0)</f>
        <v>0</v>
      </c>
      <c r="J89" s="166" cm="1">
        <f t="array" ref="J89">IFERROR(_xlfn.IFS($H89="MW",0,$D89=$D$132,('DR_Contracted Energy'!J87/'DR_Contracted Energy'!J$130)*J$132,$D89=$D$133,('DR_Contracted Energy'!J87/'DR_Contracted Energy'!J$131)*J$133),0)</f>
        <v>0</v>
      </c>
      <c r="K89" s="166" cm="1">
        <f t="array" ref="K89">IFERROR(_xlfn.IFS($H89="MW",0,$D89=$D$132,('DR_Contracted Energy'!K87/'DR_Contracted Energy'!K$130)*K$132,$D89=$D$133,('DR_Contracted Energy'!K87/'DR_Contracted Energy'!K$131)*K$133),0)</f>
        <v>0</v>
      </c>
      <c r="L89" s="166" cm="1">
        <f t="array" ref="L89">IFERROR(_xlfn.IFS($H89="MW",0,$D89=$D$132,('DR_Contracted Energy'!L87/'DR_Contracted Energy'!L$130)*L$132,$D89=$D$133,('DR_Contracted Energy'!L87/'DR_Contracted Energy'!L$131)*L$133),0)</f>
        <v>0</v>
      </c>
      <c r="M89" s="166" cm="1">
        <f t="array" ref="M89">IFERROR(_xlfn.IFS($H89="MW",0,$D89=$D$132,('DR_Contracted Energy'!M87/'DR_Contracted Energy'!M$130)*M$132,$D89=$D$133,('DR_Contracted Energy'!M87/'DR_Contracted Energy'!M$131)*M$133),0)</f>
        <v>0</v>
      </c>
      <c r="N89" s="166" cm="1">
        <f t="array" ref="N89">IFERROR(_xlfn.IFS($H89="MW",0,$D89=$D$132,('DR_Contracted Energy'!N87/'DR_Contracted Energy'!N$130)*N$132,$D89=$D$133,('DR_Contracted Energy'!N87/'DR_Contracted Energy'!N$131)*N$133),0)</f>
        <v>0</v>
      </c>
      <c r="O89" s="166" cm="1">
        <f t="array" ref="O89">IFERROR(_xlfn.IFS($H89="MW",0,$D89=$D$132,('DR_Contracted Energy'!O87/'DR_Contracted Energy'!O$130)*O$132,$D89=$D$133,('DR_Contracted Energy'!O87/'DR_Contracted Energy'!O$131)*O$133),0)</f>
        <v>0</v>
      </c>
      <c r="P89" s="166" cm="1">
        <f t="array" ref="P89">IFERROR(_xlfn.IFS($H89="MW",0,$D89=$D$132,('DR_Contracted Energy'!P87/'DR_Contracted Energy'!P$130)*P$132,$D89=$D$133,('DR_Contracted Energy'!P87/'DR_Contracted Energy'!P$131)*P$133),0)</f>
        <v>0</v>
      </c>
      <c r="Q89" s="166" cm="1">
        <f t="array" ref="Q89">IFERROR(_xlfn.IFS($H89="MW",0,$D89=$D$132,('DR_Contracted Energy'!Q87/'DR_Contracted Energy'!Q$130)*Q$132,$D89=$D$133,('DR_Contracted Energy'!Q87/'DR_Contracted Energy'!Q$131)*Q$133),0)</f>
        <v>0</v>
      </c>
      <c r="R89" s="166" cm="1">
        <f t="array" ref="R89">IFERROR(_xlfn.IFS($H89="MW",0,$D89=$D$132,('DR_Contracted Energy'!R87/'DR_Contracted Energy'!R$130)*R$132,$D89=$D$133,('DR_Contracted Energy'!R87/'DR_Contracted Energy'!R$131)*R$133),0)</f>
        <v>0</v>
      </c>
      <c r="S89" s="166" cm="1">
        <f t="array" ref="S89">IFERROR(_xlfn.IFS($H89="MW",0,$D89=$D$132,('DR_Contracted Energy'!S87/'DR_Contracted Energy'!S$130)*S$132,$D89=$D$133,('DR_Contracted Energy'!S87/'DR_Contracted Energy'!S$131)*S$133),0)</f>
        <v>0</v>
      </c>
      <c r="T89" s="166" cm="1">
        <f t="array" ref="T89">IFERROR(_xlfn.IFS($H89="MW",0,$D89=$D$132,('DR_Contracted Energy'!T87/'DR_Contracted Energy'!T$130)*T$132,$D89=$D$133,('DR_Contracted Energy'!T87/'DR_Contracted Energy'!T$131)*T$133),0)</f>
        <v>0</v>
      </c>
      <c r="U89" s="166" cm="1">
        <f t="array" ref="U89">IFERROR(_xlfn.IFS($H89="MW",0,$D89=$D$132,('DR_Contracted Energy'!U87/'DR_Contracted Energy'!U$130)*U$132,$D89=$D$133,('DR_Contracted Energy'!U87/'DR_Contracted Energy'!U$131)*U$133),0)</f>
        <v>0</v>
      </c>
      <c r="V89" s="166" cm="1">
        <f t="array" ref="V89">IFERROR(_xlfn.IFS($H89="MW",0,$D89=$D$132,('DR_Contracted Energy'!V87/'DR_Contracted Energy'!V$130)*V$132,$D89=$D$133,('DR_Contracted Energy'!V87/'DR_Contracted Energy'!V$131)*V$133),0)</f>
        <v>0</v>
      </c>
      <c r="W89" s="166" cm="1">
        <f t="array" ref="W89">IFERROR(_xlfn.IFS($H89="MW",0,$D89=$D$132,('DR_Contracted Energy'!W87/'DR_Contracted Energy'!W$130)*W$132,$D89=$D$133,('DR_Contracted Energy'!W87/'DR_Contracted Energy'!W$131)*W$133),0)</f>
        <v>0</v>
      </c>
      <c r="X89" s="166" cm="1">
        <f t="array" ref="X89">IFERROR(_xlfn.IFS($H89="MW",0,$D89=$D$132,('DR_Contracted Energy'!X87/'DR_Contracted Energy'!X$130)*X$132,$D89=$D$133,('DR_Contracted Energy'!X87/'DR_Contracted Energy'!X$131)*X$133),0)</f>
        <v>0</v>
      </c>
      <c r="Y89" s="166" cm="1">
        <f t="array" ref="Y89">IFERROR(_xlfn.IFS($H89="MW",0,$D89=$D$132,('DR_Contracted Energy'!Y87/'DR_Contracted Energy'!Y$130)*Y$132,$D89=$D$133,('DR_Contracted Energy'!Y87/'DR_Contracted Energy'!Y$131)*Y$133),0)</f>
        <v>0</v>
      </c>
      <c r="Z89" s="166" cm="1">
        <f t="array" ref="Z89">IFERROR(_xlfn.IFS($H89="MW",0,$D89=$D$132,('DR_Contracted Energy'!Z87/'DR_Contracted Energy'!Z$130)*Z$132,$D89=$D$133,('DR_Contracted Energy'!Z87/'DR_Contracted Energy'!Z$131)*Z$133),0)</f>
        <v>0</v>
      </c>
      <c r="AA89" s="166" cm="1">
        <f t="array" ref="AA89">IFERROR(_xlfn.IFS($H89="MW",0,$D89=$D$132,('DR_Contracted Energy'!AA87/'DR_Contracted Energy'!AA$130)*AA$132,$D89=$D$133,('DR_Contracted Energy'!AA87/'DR_Contracted Energy'!AA$131)*AA$133),0)</f>
        <v>0</v>
      </c>
      <c r="AB89" s="166" cm="1">
        <f t="array" ref="AB89">IFERROR(_xlfn.IFS($H89="MW",0,$D89=$D$132,('DR_Contracted Energy'!AB87/'DR_Contracted Energy'!AB$130)*AB$132,$D89=$D$133,('DR_Contracted Energy'!AB87/'DR_Contracted Energy'!AB$131)*AB$133),0)</f>
        <v>0</v>
      </c>
      <c r="AC89" s="166" cm="1">
        <f t="array" ref="AC89">IFERROR(_xlfn.IFS($H89="MW",0,$D89=$D$132,('DR_Contracted Energy'!AC87/'DR_Contracted Energy'!AC$130)*AC$132,$D89=$D$133,('DR_Contracted Energy'!AC87/'DR_Contracted Energy'!AC$131)*AC$133),0)</f>
        <v>0</v>
      </c>
      <c r="AD89" s="166"/>
      <c r="AE89" s="16" t="str">
        <f t="shared" si="34"/>
        <v>FALSE</v>
      </c>
    </row>
    <row r="90" spans="3:31" ht="28.8" x14ac:dyDescent="0.3">
      <c r="C90" s="7">
        <f>'C. Details of Existing PSAs'!C85</f>
        <v>40</v>
      </c>
      <c r="D90" s="146" t="str">
        <f>'C. Details of Existing PSAs'!D85</f>
        <v>Distribution Utility 2 (DU2)</v>
      </c>
      <c r="E90" s="146">
        <f>'C. Details of Existing PSAs'!E85</f>
        <v>0</v>
      </c>
      <c r="F90" s="108">
        <f>'C. Details of Existing PSAs'!F85</f>
        <v>0</v>
      </c>
      <c r="G90">
        <f>'C. Details of Existing PSAs'!G85</f>
        <v>0</v>
      </c>
      <c r="H90" s="16" t="str">
        <f>'C. Details of Existing PSAs'!O85</f>
        <v>MW</v>
      </c>
      <c r="I90" s="166" cm="1">
        <f t="array" ref="I90">IFERROR(_xlfn.IFS($H90="MW",0,$D90=$D$132,('DR_Contracted Energy'!I88/'DR_Contracted Energy'!I$130)*I$132,$D90=$D$133,('DR_Contracted Energy'!I88/'DR_Contracted Energy'!I$131)*I$133),0)</f>
        <v>0</v>
      </c>
      <c r="J90" s="166" cm="1">
        <f t="array" ref="J90">IFERROR(_xlfn.IFS($H90="MW",0,$D90=$D$132,('DR_Contracted Energy'!J88/'DR_Contracted Energy'!J$130)*J$132,$D90=$D$133,('DR_Contracted Energy'!J88/'DR_Contracted Energy'!J$131)*J$133),0)</f>
        <v>0</v>
      </c>
      <c r="K90" s="166" cm="1">
        <f t="array" ref="K90">IFERROR(_xlfn.IFS($H90="MW",0,$D90=$D$132,('DR_Contracted Energy'!K88/'DR_Contracted Energy'!K$130)*K$132,$D90=$D$133,('DR_Contracted Energy'!K88/'DR_Contracted Energy'!K$131)*K$133),0)</f>
        <v>0</v>
      </c>
      <c r="L90" s="166" cm="1">
        <f t="array" ref="L90">IFERROR(_xlfn.IFS($H90="MW",0,$D90=$D$132,('DR_Contracted Energy'!L88/'DR_Contracted Energy'!L$130)*L$132,$D90=$D$133,('DR_Contracted Energy'!L88/'DR_Contracted Energy'!L$131)*L$133),0)</f>
        <v>0</v>
      </c>
      <c r="M90" s="166" cm="1">
        <f t="array" ref="M90">IFERROR(_xlfn.IFS($H90="MW",0,$D90=$D$132,('DR_Contracted Energy'!M88/'DR_Contracted Energy'!M$130)*M$132,$D90=$D$133,('DR_Contracted Energy'!M88/'DR_Contracted Energy'!M$131)*M$133),0)</f>
        <v>0</v>
      </c>
      <c r="N90" s="166" cm="1">
        <f t="array" ref="N90">IFERROR(_xlfn.IFS($H90="MW",0,$D90=$D$132,('DR_Contracted Energy'!N88/'DR_Contracted Energy'!N$130)*N$132,$D90=$D$133,('DR_Contracted Energy'!N88/'DR_Contracted Energy'!N$131)*N$133),0)</f>
        <v>0</v>
      </c>
      <c r="O90" s="166" cm="1">
        <f t="array" ref="O90">IFERROR(_xlfn.IFS($H90="MW",0,$D90=$D$132,('DR_Contracted Energy'!O88/'DR_Contracted Energy'!O$130)*O$132,$D90=$D$133,('DR_Contracted Energy'!O88/'DR_Contracted Energy'!O$131)*O$133),0)</f>
        <v>0</v>
      </c>
      <c r="P90" s="166" cm="1">
        <f t="array" ref="P90">IFERROR(_xlfn.IFS($H90="MW",0,$D90=$D$132,('DR_Contracted Energy'!P88/'DR_Contracted Energy'!P$130)*P$132,$D90=$D$133,('DR_Contracted Energy'!P88/'DR_Contracted Energy'!P$131)*P$133),0)</f>
        <v>0</v>
      </c>
      <c r="Q90" s="166" cm="1">
        <f t="array" ref="Q90">IFERROR(_xlfn.IFS($H90="MW",0,$D90=$D$132,('DR_Contracted Energy'!Q88/'DR_Contracted Energy'!Q$130)*Q$132,$D90=$D$133,('DR_Contracted Energy'!Q88/'DR_Contracted Energy'!Q$131)*Q$133),0)</f>
        <v>0</v>
      </c>
      <c r="R90" s="166" cm="1">
        <f t="array" ref="R90">IFERROR(_xlfn.IFS($H90="MW",0,$D90=$D$132,('DR_Contracted Energy'!R88/'DR_Contracted Energy'!R$130)*R$132,$D90=$D$133,('DR_Contracted Energy'!R88/'DR_Contracted Energy'!R$131)*R$133),0)</f>
        <v>0</v>
      </c>
      <c r="S90" s="166" cm="1">
        <f t="array" ref="S90">IFERROR(_xlfn.IFS($H90="MW",0,$D90=$D$132,('DR_Contracted Energy'!S88/'DR_Contracted Energy'!S$130)*S$132,$D90=$D$133,('DR_Contracted Energy'!S88/'DR_Contracted Energy'!S$131)*S$133),0)</f>
        <v>0</v>
      </c>
      <c r="T90" s="166" cm="1">
        <f t="array" ref="T90">IFERROR(_xlfn.IFS($H90="MW",0,$D90=$D$132,('DR_Contracted Energy'!T88/'DR_Contracted Energy'!T$130)*T$132,$D90=$D$133,('DR_Contracted Energy'!T88/'DR_Contracted Energy'!T$131)*T$133),0)</f>
        <v>0</v>
      </c>
      <c r="U90" s="166" cm="1">
        <f t="array" ref="U90">IFERROR(_xlfn.IFS($H90="MW",0,$D90=$D$132,('DR_Contracted Energy'!U88/'DR_Contracted Energy'!U$130)*U$132,$D90=$D$133,('DR_Contracted Energy'!U88/'DR_Contracted Energy'!U$131)*U$133),0)</f>
        <v>0</v>
      </c>
      <c r="V90" s="166" cm="1">
        <f t="array" ref="V90">IFERROR(_xlfn.IFS($H90="MW",0,$D90=$D$132,('DR_Contracted Energy'!V88/'DR_Contracted Energy'!V$130)*V$132,$D90=$D$133,('DR_Contracted Energy'!V88/'DR_Contracted Energy'!V$131)*V$133),0)</f>
        <v>0</v>
      </c>
      <c r="W90" s="166" cm="1">
        <f t="array" ref="W90">IFERROR(_xlfn.IFS($H90="MW",0,$D90=$D$132,('DR_Contracted Energy'!W88/'DR_Contracted Energy'!W$130)*W$132,$D90=$D$133,('DR_Contracted Energy'!W88/'DR_Contracted Energy'!W$131)*W$133),0)</f>
        <v>0</v>
      </c>
      <c r="X90" s="166" cm="1">
        <f t="array" ref="X90">IFERROR(_xlfn.IFS($H90="MW",0,$D90=$D$132,('DR_Contracted Energy'!X88/'DR_Contracted Energy'!X$130)*X$132,$D90=$D$133,('DR_Contracted Energy'!X88/'DR_Contracted Energy'!X$131)*X$133),0)</f>
        <v>0</v>
      </c>
      <c r="Y90" s="166" cm="1">
        <f t="array" ref="Y90">IFERROR(_xlfn.IFS($H90="MW",0,$D90=$D$132,('DR_Contracted Energy'!Y88/'DR_Contracted Energy'!Y$130)*Y$132,$D90=$D$133,('DR_Contracted Energy'!Y88/'DR_Contracted Energy'!Y$131)*Y$133),0)</f>
        <v>0</v>
      </c>
      <c r="Z90" s="166" cm="1">
        <f t="array" ref="Z90">IFERROR(_xlfn.IFS($H90="MW",0,$D90=$D$132,('DR_Contracted Energy'!Z88/'DR_Contracted Energy'!Z$130)*Z$132,$D90=$D$133,('DR_Contracted Energy'!Z88/'DR_Contracted Energy'!Z$131)*Z$133),0)</f>
        <v>0</v>
      </c>
      <c r="AA90" s="166" cm="1">
        <f t="array" ref="AA90">IFERROR(_xlfn.IFS($H90="MW",0,$D90=$D$132,('DR_Contracted Energy'!AA88/'DR_Contracted Energy'!AA$130)*AA$132,$D90=$D$133,('DR_Contracted Energy'!AA88/'DR_Contracted Energy'!AA$131)*AA$133),0)</f>
        <v>0</v>
      </c>
      <c r="AB90" s="166" cm="1">
        <f t="array" ref="AB90">IFERROR(_xlfn.IFS($H90="MW",0,$D90=$D$132,('DR_Contracted Energy'!AB88/'DR_Contracted Energy'!AB$130)*AB$132,$D90=$D$133,('DR_Contracted Energy'!AB88/'DR_Contracted Energy'!AB$131)*AB$133),0)</f>
        <v>0</v>
      </c>
      <c r="AC90" s="166" cm="1">
        <f t="array" ref="AC90">IFERROR(_xlfn.IFS($H90="MW",0,$D90=$D$132,('DR_Contracted Energy'!AC88/'DR_Contracted Energy'!AC$130)*AC$132,$D90=$D$133,('DR_Contracted Energy'!AC88/'DR_Contracted Energy'!AC$131)*AC$133),0)</f>
        <v>0</v>
      </c>
      <c r="AD90" s="166"/>
      <c r="AE90" s="16" t="str">
        <f t="shared" si="34"/>
        <v>FALSE</v>
      </c>
    </row>
    <row r="91" spans="3:31" ht="28.8" x14ac:dyDescent="0.3">
      <c r="C91" s="7">
        <f t="shared" ref="C91:G91" si="41">C90</f>
        <v>40</v>
      </c>
      <c r="D91" s="146" t="str">
        <f t="shared" si="41"/>
        <v>Distribution Utility 2 (DU2)</v>
      </c>
      <c r="E91" s="146">
        <f t="shared" si="41"/>
        <v>0</v>
      </c>
      <c r="F91" s="108">
        <f t="shared" si="41"/>
        <v>0</v>
      </c>
      <c r="G91">
        <f t="shared" si="41"/>
        <v>0</v>
      </c>
      <c r="H91" s="16" t="str">
        <f>'C. Details of Existing PSAs'!O86</f>
        <v>MWh</v>
      </c>
      <c r="I91" s="166" cm="1">
        <f t="array" ref="I91">IFERROR(_xlfn.IFS($H91="MW",0,$D91=$D$132,('DR_Contracted Energy'!I89/'DR_Contracted Energy'!I$130)*I$132,$D91=$D$133,('DR_Contracted Energy'!I89/'DR_Contracted Energy'!I$131)*I$133),0)</f>
        <v>0</v>
      </c>
      <c r="J91" s="166" cm="1">
        <f t="array" ref="J91">IFERROR(_xlfn.IFS($H91="MW",0,$D91=$D$132,('DR_Contracted Energy'!J89/'DR_Contracted Energy'!J$130)*J$132,$D91=$D$133,('DR_Contracted Energy'!J89/'DR_Contracted Energy'!J$131)*J$133),0)</f>
        <v>0</v>
      </c>
      <c r="K91" s="166" cm="1">
        <f t="array" ref="K91">IFERROR(_xlfn.IFS($H91="MW",0,$D91=$D$132,('DR_Contracted Energy'!K89/'DR_Contracted Energy'!K$130)*K$132,$D91=$D$133,('DR_Contracted Energy'!K89/'DR_Contracted Energy'!K$131)*K$133),0)</f>
        <v>0</v>
      </c>
      <c r="L91" s="166" cm="1">
        <f t="array" ref="L91">IFERROR(_xlfn.IFS($H91="MW",0,$D91=$D$132,('DR_Contracted Energy'!L89/'DR_Contracted Energy'!L$130)*L$132,$D91=$D$133,('DR_Contracted Energy'!L89/'DR_Contracted Energy'!L$131)*L$133),0)</f>
        <v>0</v>
      </c>
      <c r="M91" s="166" cm="1">
        <f t="array" ref="M91">IFERROR(_xlfn.IFS($H91="MW",0,$D91=$D$132,('DR_Contracted Energy'!M89/'DR_Contracted Energy'!M$130)*M$132,$D91=$D$133,('DR_Contracted Energy'!M89/'DR_Contracted Energy'!M$131)*M$133),0)</f>
        <v>0</v>
      </c>
      <c r="N91" s="166" cm="1">
        <f t="array" ref="N91">IFERROR(_xlfn.IFS($H91="MW",0,$D91=$D$132,('DR_Contracted Energy'!N89/'DR_Contracted Energy'!N$130)*N$132,$D91=$D$133,('DR_Contracted Energy'!N89/'DR_Contracted Energy'!N$131)*N$133),0)</f>
        <v>0</v>
      </c>
      <c r="O91" s="166" cm="1">
        <f t="array" ref="O91">IFERROR(_xlfn.IFS($H91="MW",0,$D91=$D$132,('DR_Contracted Energy'!O89/'DR_Contracted Energy'!O$130)*O$132,$D91=$D$133,('DR_Contracted Energy'!O89/'DR_Contracted Energy'!O$131)*O$133),0)</f>
        <v>0</v>
      </c>
      <c r="P91" s="166" cm="1">
        <f t="array" ref="P91">IFERROR(_xlfn.IFS($H91="MW",0,$D91=$D$132,('DR_Contracted Energy'!P89/'DR_Contracted Energy'!P$130)*P$132,$D91=$D$133,('DR_Contracted Energy'!P89/'DR_Contracted Energy'!P$131)*P$133),0)</f>
        <v>0</v>
      </c>
      <c r="Q91" s="166" cm="1">
        <f t="array" ref="Q91">IFERROR(_xlfn.IFS($H91="MW",0,$D91=$D$132,('DR_Contracted Energy'!Q89/'DR_Contracted Energy'!Q$130)*Q$132,$D91=$D$133,('DR_Contracted Energy'!Q89/'DR_Contracted Energy'!Q$131)*Q$133),0)</f>
        <v>0</v>
      </c>
      <c r="R91" s="166" cm="1">
        <f t="array" ref="R91">IFERROR(_xlfn.IFS($H91="MW",0,$D91=$D$132,('DR_Contracted Energy'!R89/'DR_Contracted Energy'!R$130)*R$132,$D91=$D$133,('DR_Contracted Energy'!R89/'DR_Contracted Energy'!R$131)*R$133),0)</f>
        <v>0</v>
      </c>
      <c r="S91" s="166" cm="1">
        <f t="array" ref="S91">IFERROR(_xlfn.IFS($H91="MW",0,$D91=$D$132,('DR_Contracted Energy'!S89/'DR_Contracted Energy'!S$130)*S$132,$D91=$D$133,('DR_Contracted Energy'!S89/'DR_Contracted Energy'!S$131)*S$133),0)</f>
        <v>0</v>
      </c>
      <c r="T91" s="166" cm="1">
        <f t="array" ref="T91">IFERROR(_xlfn.IFS($H91="MW",0,$D91=$D$132,('DR_Contracted Energy'!T89/'DR_Contracted Energy'!T$130)*T$132,$D91=$D$133,('DR_Contracted Energy'!T89/'DR_Contracted Energy'!T$131)*T$133),0)</f>
        <v>0</v>
      </c>
      <c r="U91" s="166" cm="1">
        <f t="array" ref="U91">IFERROR(_xlfn.IFS($H91="MW",0,$D91=$D$132,('DR_Contracted Energy'!U89/'DR_Contracted Energy'!U$130)*U$132,$D91=$D$133,('DR_Contracted Energy'!U89/'DR_Contracted Energy'!U$131)*U$133),0)</f>
        <v>0</v>
      </c>
      <c r="V91" s="166" cm="1">
        <f t="array" ref="V91">IFERROR(_xlfn.IFS($H91="MW",0,$D91=$D$132,('DR_Contracted Energy'!V89/'DR_Contracted Energy'!V$130)*V$132,$D91=$D$133,('DR_Contracted Energy'!V89/'DR_Contracted Energy'!V$131)*V$133),0)</f>
        <v>0</v>
      </c>
      <c r="W91" s="166" cm="1">
        <f t="array" ref="W91">IFERROR(_xlfn.IFS($H91="MW",0,$D91=$D$132,('DR_Contracted Energy'!W89/'DR_Contracted Energy'!W$130)*W$132,$D91=$D$133,('DR_Contracted Energy'!W89/'DR_Contracted Energy'!W$131)*W$133),0)</f>
        <v>0</v>
      </c>
      <c r="X91" s="166" cm="1">
        <f t="array" ref="X91">IFERROR(_xlfn.IFS($H91="MW",0,$D91=$D$132,('DR_Contracted Energy'!X89/'DR_Contracted Energy'!X$130)*X$132,$D91=$D$133,('DR_Contracted Energy'!X89/'DR_Contracted Energy'!X$131)*X$133),0)</f>
        <v>0</v>
      </c>
      <c r="Y91" s="166" cm="1">
        <f t="array" ref="Y91">IFERROR(_xlfn.IFS($H91="MW",0,$D91=$D$132,('DR_Contracted Energy'!Y89/'DR_Contracted Energy'!Y$130)*Y$132,$D91=$D$133,('DR_Contracted Energy'!Y89/'DR_Contracted Energy'!Y$131)*Y$133),0)</f>
        <v>0</v>
      </c>
      <c r="Z91" s="166" cm="1">
        <f t="array" ref="Z91">IFERROR(_xlfn.IFS($H91="MW",0,$D91=$D$132,('DR_Contracted Energy'!Z89/'DR_Contracted Energy'!Z$130)*Z$132,$D91=$D$133,('DR_Contracted Energy'!Z89/'DR_Contracted Energy'!Z$131)*Z$133),0)</f>
        <v>0</v>
      </c>
      <c r="AA91" s="166" cm="1">
        <f t="array" ref="AA91">IFERROR(_xlfn.IFS($H91="MW",0,$D91=$D$132,('DR_Contracted Energy'!AA89/'DR_Contracted Energy'!AA$130)*AA$132,$D91=$D$133,('DR_Contracted Energy'!AA89/'DR_Contracted Energy'!AA$131)*AA$133),0)</f>
        <v>0</v>
      </c>
      <c r="AB91" s="166" cm="1">
        <f t="array" ref="AB91">IFERROR(_xlfn.IFS($H91="MW",0,$D91=$D$132,('DR_Contracted Energy'!AB89/'DR_Contracted Energy'!AB$130)*AB$132,$D91=$D$133,('DR_Contracted Energy'!AB89/'DR_Contracted Energy'!AB$131)*AB$133),0)</f>
        <v>0</v>
      </c>
      <c r="AC91" s="166" cm="1">
        <f t="array" ref="AC91">IFERROR(_xlfn.IFS($H91="MW",0,$D91=$D$132,('DR_Contracted Energy'!AC89/'DR_Contracted Energy'!AC$130)*AC$132,$D91=$D$133,('DR_Contracted Energy'!AC89/'DR_Contracted Energy'!AC$131)*AC$133),0)</f>
        <v>0</v>
      </c>
      <c r="AD91" s="166"/>
      <c r="AE91" s="16" t="str">
        <f t="shared" si="34"/>
        <v>FALSE</v>
      </c>
    </row>
    <row r="92" spans="3:31" ht="28.8" x14ac:dyDescent="0.3">
      <c r="C92" s="7">
        <f>'C. Details of Existing PSAs'!C87</f>
        <v>41</v>
      </c>
      <c r="D92" s="146" t="str">
        <f>'C. Details of Existing PSAs'!D87</f>
        <v>Distribution Utility 2 (DU2)</v>
      </c>
      <c r="E92" s="146">
        <f>'C. Details of Existing PSAs'!E87</f>
        <v>0</v>
      </c>
      <c r="F92" s="108">
        <f>'C. Details of Existing PSAs'!F87</f>
        <v>0</v>
      </c>
      <c r="G92">
        <f>'C. Details of Existing PSAs'!G87</f>
        <v>0</v>
      </c>
      <c r="H92" s="16" t="str">
        <f>'C. Details of Existing PSAs'!O87</f>
        <v>MW</v>
      </c>
      <c r="I92" s="166" cm="1">
        <f t="array" ref="I92">IFERROR(_xlfn.IFS($H92="MW",0,$D92=$D$132,('DR_Contracted Energy'!I90/'DR_Contracted Energy'!I$130)*I$132,$D92=$D$133,('DR_Contracted Energy'!I90/'DR_Contracted Energy'!I$131)*I$133),0)</f>
        <v>0</v>
      </c>
      <c r="J92" s="166" cm="1">
        <f t="array" ref="J92">IFERROR(_xlfn.IFS($H92="MW",0,$D92=$D$132,('DR_Contracted Energy'!J90/'DR_Contracted Energy'!J$130)*J$132,$D92=$D$133,('DR_Contracted Energy'!J90/'DR_Contracted Energy'!J$131)*J$133),0)</f>
        <v>0</v>
      </c>
      <c r="K92" s="166" cm="1">
        <f t="array" ref="K92">IFERROR(_xlfn.IFS($H92="MW",0,$D92=$D$132,('DR_Contracted Energy'!K90/'DR_Contracted Energy'!K$130)*K$132,$D92=$D$133,('DR_Contracted Energy'!K90/'DR_Contracted Energy'!K$131)*K$133),0)</f>
        <v>0</v>
      </c>
      <c r="L92" s="166" cm="1">
        <f t="array" ref="L92">IFERROR(_xlfn.IFS($H92="MW",0,$D92=$D$132,('DR_Contracted Energy'!L90/'DR_Contracted Energy'!L$130)*L$132,$D92=$D$133,('DR_Contracted Energy'!L90/'DR_Contracted Energy'!L$131)*L$133),0)</f>
        <v>0</v>
      </c>
      <c r="M92" s="166" cm="1">
        <f t="array" ref="M92">IFERROR(_xlfn.IFS($H92="MW",0,$D92=$D$132,('DR_Contracted Energy'!M90/'DR_Contracted Energy'!M$130)*M$132,$D92=$D$133,('DR_Contracted Energy'!M90/'DR_Contracted Energy'!M$131)*M$133),0)</f>
        <v>0</v>
      </c>
      <c r="N92" s="166" cm="1">
        <f t="array" ref="N92">IFERROR(_xlfn.IFS($H92="MW",0,$D92=$D$132,('DR_Contracted Energy'!N90/'DR_Contracted Energy'!N$130)*N$132,$D92=$D$133,('DR_Contracted Energy'!N90/'DR_Contracted Energy'!N$131)*N$133),0)</f>
        <v>0</v>
      </c>
      <c r="O92" s="166" cm="1">
        <f t="array" ref="O92">IFERROR(_xlfn.IFS($H92="MW",0,$D92=$D$132,('DR_Contracted Energy'!O90/'DR_Contracted Energy'!O$130)*O$132,$D92=$D$133,('DR_Contracted Energy'!O90/'DR_Contracted Energy'!O$131)*O$133),0)</f>
        <v>0</v>
      </c>
      <c r="P92" s="166" cm="1">
        <f t="array" ref="P92">IFERROR(_xlfn.IFS($H92="MW",0,$D92=$D$132,('DR_Contracted Energy'!P90/'DR_Contracted Energy'!P$130)*P$132,$D92=$D$133,('DR_Contracted Energy'!P90/'DR_Contracted Energy'!P$131)*P$133),0)</f>
        <v>0</v>
      </c>
      <c r="Q92" s="166" cm="1">
        <f t="array" ref="Q92">IFERROR(_xlfn.IFS($H92="MW",0,$D92=$D$132,('DR_Contracted Energy'!Q90/'DR_Contracted Energy'!Q$130)*Q$132,$D92=$D$133,('DR_Contracted Energy'!Q90/'DR_Contracted Energy'!Q$131)*Q$133),0)</f>
        <v>0</v>
      </c>
      <c r="R92" s="166" cm="1">
        <f t="array" ref="R92">IFERROR(_xlfn.IFS($H92="MW",0,$D92=$D$132,('DR_Contracted Energy'!R90/'DR_Contracted Energy'!R$130)*R$132,$D92=$D$133,('DR_Contracted Energy'!R90/'DR_Contracted Energy'!R$131)*R$133),0)</f>
        <v>0</v>
      </c>
      <c r="S92" s="166" cm="1">
        <f t="array" ref="S92">IFERROR(_xlfn.IFS($H92="MW",0,$D92=$D$132,('DR_Contracted Energy'!S90/'DR_Contracted Energy'!S$130)*S$132,$D92=$D$133,('DR_Contracted Energy'!S90/'DR_Contracted Energy'!S$131)*S$133),0)</f>
        <v>0</v>
      </c>
      <c r="T92" s="166" cm="1">
        <f t="array" ref="T92">IFERROR(_xlfn.IFS($H92="MW",0,$D92=$D$132,('DR_Contracted Energy'!T90/'DR_Contracted Energy'!T$130)*T$132,$D92=$D$133,('DR_Contracted Energy'!T90/'DR_Contracted Energy'!T$131)*T$133),0)</f>
        <v>0</v>
      </c>
      <c r="U92" s="166" cm="1">
        <f t="array" ref="U92">IFERROR(_xlfn.IFS($H92="MW",0,$D92=$D$132,('DR_Contracted Energy'!U90/'DR_Contracted Energy'!U$130)*U$132,$D92=$D$133,('DR_Contracted Energy'!U90/'DR_Contracted Energy'!U$131)*U$133),0)</f>
        <v>0</v>
      </c>
      <c r="V92" s="166" cm="1">
        <f t="array" ref="V92">IFERROR(_xlfn.IFS($H92="MW",0,$D92=$D$132,('DR_Contracted Energy'!V90/'DR_Contracted Energy'!V$130)*V$132,$D92=$D$133,('DR_Contracted Energy'!V90/'DR_Contracted Energy'!V$131)*V$133),0)</f>
        <v>0</v>
      </c>
      <c r="W92" s="166" cm="1">
        <f t="array" ref="W92">IFERROR(_xlfn.IFS($H92="MW",0,$D92=$D$132,('DR_Contracted Energy'!W90/'DR_Contracted Energy'!W$130)*W$132,$D92=$D$133,('DR_Contracted Energy'!W90/'DR_Contracted Energy'!W$131)*W$133),0)</f>
        <v>0</v>
      </c>
      <c r="X92" s="166" cm="1">
        <f t="array" ref="X92">IFERROR(_xlfn.IFS($H92="MW",0,$D92=$D$132,('DR_Contracted Energy'!X90/'DR_Contracted Energy'!X$130)*X$132,$D92=$D$133,('DR_Contracted Energy'!X90/'DR_Contracted Energy'!X$131)*X$133),0)</f>
        <v>0</v>
      </c>
      <c r="Y92" s="166" cm="1">
        <f t="array" ref="Y92">IFERROR(_xlfn.IFS($H92="MW",0,$D92=$D$132,('DR_Contracted Energy'!Y90/'DR_Contracted Energy'!Y$130)*Y$132,$D92=$D$133,('DR_Contracted Energy'!Y90/'DR_Contracted Energy'!Y$131)*Y$133),0)</f>
        <v>0</v>
      </c>
      <c r="Z92" s="166" cm="1">
        <f t="array" ref="Z92">IFERROR(_xlfn.IFS($H92="MW",0,$D92=$D$132,('DR_Contracted Energy'!Z90/'DR_Contracted Energy'!Z$130)*Z$132,$D92=$D$133,('DR_Contracted Energy'!Z90/'DR_Contracted Energy'!Z$131)*Z$133),0)</f>
        <v>0</v>
      </c>
      <c r="AA92" s="166" cm="1">
        <f t="array" ref="AA92">IFERROR(_xlfn.IFS($H92="MW",0,$D92=$D$132,('DR_Contracted Energy'!AA90/'DR_Contracted Energy'!AA$130)*AA$132,$D92=$D$133,('DR_Contracted Energy'!AA90/'DR_Contracted Energy'!AA$131)*AA$133),0)</f>
        <v>0</v>
      </c>
      <c r="AB92" s="166" cm="1">
        <f t="array" ref="AB92">IFERROR(_xlfn.IFS($H92="MW",0,$D92=$D$132,('DR_Contracted Energy'!AB90/'DR_Contracted Energy'!AB$130)*AB$132,$D92=$D$133,('DR_Contracted Energy'!AB90/'DR_Contracted Energy'!AB$131)*AB$133),0)</f>
        <v>0</v>
      </c>
      <c r="AC92" s="166" cm="1">
        <f t="array" ref="AC92">IFERROR(_xlfn.IFS($H92="MW",0,$D92=$D$132,('DR_Contracted Energy'!AC90/'DR_Contracted Energy'!AC$130)*AC$132,$D92=$D$133,('DR_Contracted Energy'!AC90/'DR_Contracted Energy'!AC$131)*AC$133),0)</f>
        <v>0</v>
      </c>
      <c r="AD92" s="166"/>
      <c r="AE92" s="16" t="str">
        <f t="shared" si="34"/>
        <v>FALSE</v>
      </c>
    </row>
    <row r="93" spans="3:31" ht="28.8" x14ac:dyDescent="0.3">
      <c r="C93" s="7">
        <f t="shared" ref="C93:G93" si="42">C92</f>
        <v>41</v>
      </c>
      <c r="D93" s="146" t="str">
        <f t="shared" si="42"/>
        <v>Distribution Utility 2 (DU2)</v>
      </c>
      <c r="E93" s="146">
        <f t="shared" si="42"/>
        <v>0</v>
      </c>
      <c r="F93" s="108">
        <f t="shared" si="42"/>
        <v>0</v>
      </c>
      <c r="G93">
        <f t="shared" si="42"/>
        <v>0</v>
      </c>
      <c r="H93" s="16" t="str">
        <f>'C. Details of Existing PSAs'!O88</f>
        <v>MWh</v>
      </c>
      <c r="I93" s="166" cm="1">
        <f t="array" ref="I93">IFERROR(_xlfn.IFS($H93="MW",0,$D93=$D$132,('DR_Contracted Energy'!I91/'DR_Contracted Energy'!I$130)*I$132,$D93=$D$133,('DR_Contracted Energy'!I91/'DR_Contracted Energy'!I$131)*I$133),0)</f>
        <v>0</v>
      </c>
      <c r="J93" s="166" cm="1">
        <f t="array" ref="J93">IFERROR(_xlfn.IFS($H93="MW",0,$D93=$D$132,('DR_Contracted Energy'!J91/'DR_Contracted Energy'!J$130)*J$132,$D93=$D$133,('DR_Contracted Energy'!J91/'DR_Contracted Energy'!J$131)*J$133),0)</f>
        <v>0</v>
      </c>
      <c r="K93" s="166" cm="1">
        <f t="array" ref="K93">IFERROR(_xlfn.IFS($H93="MW",0,$D93=$D$132,('DR_Contracted Energy'!K91/'DR_Contracted Energy'!K$130)*K$132,$D93=$D$133,('DR_Contracted Energy'!K91/'DR_Contracted Energy'!K$131)*K$133),0)</f>
        <v>0</v>
      </c>
      <c r="L93" s="166" cm="1">
        <f t="array" ref="L93">IFERROR(_xlfn.IFS($H93="MW",0,$D93=$D$132,('DR_Contracted Energy'!L91/'DR_Contracted Energy'!L$130)*L$132,$D93=$D$133,('DR_Contracted Energy'!L91/'DR_Contracted Energy'!L$131)*L$133),0)</f>
        <v>0</v>
      </c>
      <c r="M93" s="166" cm="1">
        <f t="array" ref="M93">IFERROR(_xlfn.IFS($H93="MW",0,$D93=$D$132,('DR_Contracted Energy'!M91/'DR_Contracted Energy'!M$130)*M$132,$D93=$D$133,('DR_Contracted Energy'!M91/'DR_Contracted Energy'!M$131)*M$133),0)</f>
        <v>0</v>
      </c>
      <c r="N93" s="166" cm="1">
        <f t="array" ref="N93">IFERROR(_xlfn.IFS($H93="MW",0,$D93=$D$132,('DR_Contracted Energy'!N91/'DR_Contracted Energy'!N$130)*N$132,$D93=$D$133,('DR_Contracted Energy'!N91/'DR_Contracted Energy'!N$131)*N$133),0)</f>
        <v>0</v>
      </c>
      <c r="O93" s="166" cm="1">
        <f t="array" ref="O93">IFERROR(_xlfn.IFS($H93="MW",0,$D93=$D$132,('DR_Contracted Energy'!O91/'DR_Contracted Energy'!O$130)*O$132,$D93=$D$133,('DR_Contracted Energy'!O91/'DR_Contracted Energy'!O$131)*O$133),0)</f>
        <v>0</v>
      </c>
      <c r="P93" s="166" cm="1">
        <f t="array" ref="P93">IFERROR(_xlfn.IFS($H93="MW",0,$D93=$D$132,('DR_Contracted Energy'!P91/'DR_Contracted Energy'!P$130)*P$132,$D93=$D$133,('DR_Contracted Energy'!P91/'DR_Contracted Energy'!P$131)*P$133),0)</f>
        <v>0</v>
      </c>
      <c r="Q93" s="166" cm="1">
        <f t="array" ref="Q93">IFERROR(_xlfn.IFS($H93="MW",0,$D93=$D$132,('DR_Contracted Energy'!Q91/'DR_Contracted Energy'!Q$130)*Q$132,$D93=$D$133,('DR_Contracted Energy'!Q91/'DR_Contracted Energy'!Q$131)*Q$133),0)</f>
        <v>0</v>
      </c>
      <c r="R93" s="166" cm="1">
        <f t="array" ref="R93">IFERROR(_xlfn.IFS($H93="MW",0,$D93=$D$132,('DR_Contracted Energy'!R91/'DR_Contracted Energy'!R$130)*R$132,$D93=$D$133,('DR_Contracted Energy'!R91/'DR_Contracted Energy'!R$131)*R$133),0)</f>
        <v>0</v>
      </c>
      <c r="S93" s="166" cm="1">
        <f t="array" ref="S93">IFERROR(_xlfn.IFS($H93="MW",0,$D93=$D$132,('DR_Contracted Energy'!S91/'DR_Contracted Energy'!S$130)*S$132,$D93=$D$133,('DR_Contracted Energy'!S91/'DR_Contracted Energy'!S$131)*S$133),0)</f>
        <v>0</v>
      </c>
      <c r="T93" s="166" cm="1">
        <f t="array" ref="T93">IFERROR(_xlfn.IFS($H93="MW",0,$D93=$D$132,('DR_Contracted Energy'!T91/'DR_Contracted Energy'!T$130)*T$132,$D93=$D$133,('DR_Contracted Energy'!T91/'DR_Contracted Energy'!T$131)*T$133),0)</f>
        <v>0</v>
      </c>
      <c r="U93" s="166" cm="1">
        <f t="array" ref="U93">IFERROR(_xlfn.IFS($H93="MW",0,$D93=$D$132,('DR_Contracted Energy'!U91/'DR_Contracted Energy'!U$130)*U$132,$D93=$D$133,('DR_Contracted Energy'!U91/'DR_Contracted Energy'!U$131)*U$133),0)</f>
        <v>0</v>
      </c>
      <c r="V93" s="166" cm="1">
        <f t="array" ref="V93">IFERROR(_xlfn.IFS($H93="MW",0,$D93=$D$132,('DR_Contracted Energy'!V91/'DR_Contracted Energy'!V$130)*V$132,$D93=$D$133,('DR_Contracted Energy'!V91/'DR_Contracted Energy'!V$131)*V$133),0)</f>
        <v>0</v>
      </c>
      <c r="W93" s="166" cm="1">
        <f t="array" ref="W93">IFERROR(_xlfn.IFS($H93="MW",0,$D93=$D$132,('DR_Contracted Energy'!W91/'DR_Contracted Energy'!W$130)*W$132,$D93=$D$133,('DR_Contracted Energy'!W91/'DR_Contracted Energy'!W$131)*W$133),0)</f>
        <v>0</v>
      </c>
      <c r="X93" s="166" cm="1">
        <f t="array" ref="X93">IFERROR(_xlfn.IFS($H93="MW",0,$D93=$D$132,('DR_Contracted Energy'!X91/'DR_Contracted Energy'!X$130)*X$132,$D93=$D$133,('DR_Contracted Energy'!X91/'DR_Contracted Energy'!X$131)*X$133),0)</f>
        <v>0</v>
      </c>
      <c r="Y93" s="166" cm="1">
        <f t="array" ref="Y93">IFERROR(_xlfn.IFS($H93="MW",0,$D93=$D$132,('DR_Contracted Energy'!Y91/'DR_Contracted Energy'!Y$130)*Y$132,$D93=$D$133,('DR_Contracted Energy'!Y91/'DR_Contracted Energy'!Y$131)*Y$133),0)</f>
        <v>0</v>
      </c>
      <c r="Z93" s="166" cm="1">
        <f t="array" ref="Z93">IFERROR(_xlfn.IFS($H93="MW",0,$D93=$D$132,('DR_Contracted Energy'!Z91/'DR_Contracted Energy'!Z$130)*Z$132,$D93=$D$133,('DR_Contracted Energy'!Z91/'DR_Contracted Energy'!Z$131)*Z$133),0)</f>
        <v>0</v>
      </c>
      <c r="AA93" s="166" cm="1">
        <f t="array" ref="AA93">IFERROR(_xlfn.IFS($H93="MW",0,$D93=$D$132,('DR_Contracted Energy'!AA91/'DR_Contracted Energy'!AA$130)*AA$132,$D93=$D$133,('DR_Contracted Energy'!AA91/'DR_Contracted Energy'!AA$131)*AA$133),0)</f>
        <v>0</v>
      </c>
      <c r="AB93" s="166" cm="1">
        <f t="array" ref="AB93">IFERROR(_xlfn.IFS($H93="MW",0,$D93=$D$132,('DR_Contracted Energy'!AB91/'DR_Contracted Energy'!AB$130)*AB$132,$D93=$D$133,('DR_Contracted Energy'!AB91/'DR_Contracted Energy'!AB$131)*AB$133),0)</f>
        <v>0</v>
      </c>
      <c r="AC93" s="166" cm="1">
        <f t="array" ref="AC93">IFERROR(_xlfn.IFS($H93="MW",0,$D93=$D$132,('DR_Contracted Energy'!AC91/'DR_Contracted Energy'!AC$130)*AC$132,$D93=$D$133,('DR_Contracted Energy'!AC91/'DR_Contracted Energy'!AC$131)*AC$133),0)</f>
        <v>0</v>
      </c>
      <c r="AD93" s="166"/>
      <c r="AE93" s="16" t="str">
        <f t="shared" si="34"/>
        <v>FALSE</v>
      </c>
    </row>
    <row r="94" spans="3:31" ht="28.8" x14ac:dyDescent="0.3">
      <c r="C94" s="7">
        <f>'C. Details of Existing PSAs'!C89</f>
        <v>42</v>
      </c>
      <c r="D94" s="146" t="str">
        <f>'C. Details of Existing PSAs'!D89</f>
        <v>Distribution Utility 2 (DU2)</v>
      </c>
      <c r="E94" s="146">
        <f>'C. Details of Existing PSAs'!E89</f>
        <v>0</v>
      </c>
      <c r="F94" s="108">
        <f>'C. Details of Existing PSAs'!F89</f>
        <v>0</v>
      </c>
      <c r="G94">
        <f>'C. Details of Existing PSAs'!G89</f>
        <v>0</v>
      </c>
      <c r="H94" s="16" t="str">
        <f>'C. Details of Existing PSAs'!O89</f>
        <v>MW</v>
      </c>
      <c r="I94" s="166" cm="1">
        <f t="array" ref="I94">IFERROR(_xlfn.IFS($H94="MW",0,$D94=$D$132,('DR_Contracted Energy'!I92/'DR_Contracted Energy'!I$130)*I$132,$D94=$D$133,('DR_Contracted Energy'!I92/'DR_Contracted Energy'!I$131)*I$133),0)</f>
        <v>0</v>
      </c>
      <c r="J94" s="166" cm="1">
        <f t="array" ref="J94">IFERROR(_xlfn.IFS($H94="MW",0,$D94=$D$132,('DR_Contracted Energy'!J92/'DR_Contracted Energy'!J$130)*J$132,$D94=$D$133,('DR_Contracted Energy'!J92/'DR_Contracted Energy'!J$131)*J$133),0)</f>
        <v>0</v>
      </c>
      <c r="K94" s="166" cm="1">
        <f t="array" ref="K94">IFERROR(_xlfn.IFS($H94="MW",0,$D94=$D$132,('DR_Contracted Energy'!K92/'DR_Contracted Energy'!K$130)*K$132,$D94=$D$133,('DR_Contracted Energy'!K92/'DR_Contracted Energy'!K$131)*K$133),0)</f>
        <v>0</v>
      </c>
      <c r="L94" s="166" cm="1">
        <f t="array" ref="L94">IFERROR(_xlfn.IFS($H94="MW",0,$D94=$D$132,('DR_Contracted Energy'!L92/'DR_Contracted Energy'!L$130)*L$132,$D94=$D$133,('DR_Contracted Energy'!L92/'DR_Contracted Energy'!L$131)*L$133),0)</f>
        <v>0</v>
      </c>
      <c r="M94" s="166" cm="1">
        <f t="array" ref="M94">IFERROR(_xlfn.IFS($H94="MW",0,$D94=$D$132,('DR_Contracted Energy'!M92/'DR_Contracted Energy'!M$130)*M$132,$D94=$D$133,('DR_Contracted Energy'!M92/'DR_Contracted Energy'!M$131)*M$133),0)</f>
        <v>0</v>
      </c>
      <c r="N94" s="166" cm="1">
        <f t="array" ref="N94">IFERROR(_xlfn.IFS($H94="MW",0,$D94=$D$132,('DR_Contracted Energy'!N92/'DR_Contracted Energy'!N$130)*N$132,$D94=$D$133,('DR_Contracted Energy'!N92/'DR_Contracted Energy'!N$131)*N$133),0)</f>
        <v>0</v>
      </c>
      <c r="O94" s="166" cm="1">
        <f t="array" ref="O94">IFERROR(_xlfn.IFS($H94="MW",0,$D94=$D$132,('DR_Contracted Energy'!O92/'DR_Contracted Energy'!O$130)*O$132,$D94=$D$133,('DR_Contracted Energy'!O92/'DR_Contracted Energy'!O$131)*O$133),0)</f>
        <v>0</v>
      </c>
      <c r="P94" s="166" cm="1">
        <f t="array" ref="P94">IFERROR(_xlfn.IFS($H94="MW",0,$D94=$D$132,('DR_Contracted Energy'!P92/'DR_Contracted Energy'!P$130)*P$132,$D94=$D$133,('DR_Contracted Energy'!P92/'DR_Contracted Energy'!P$131)*P$133),0)</f>
        <v>0</v>
      </c>
      <c r="Q94" s="166" cm="1">
        <f t="array" ref="Q94">IFERROR(_xlfn.IFS($H94="MW",0,$D94=$D$132,('DR_Contracted Energy'!Q92/'DR_Contracted Energy'!Q$130)*Q$132,$D94=$D$133,('DR_Contracted Energy'!Q92/'DR_Contracted Energy'!Q$131)*Q$133),0)</f>
        <v>0</v>
      </c>
      <c r="R94" s="166" cm="1">
        <f t="array" ref="R94">IFERROR(_xlfn.IFS($H94="MW",0,$D94=$D$132,('DR_Contracted Energy'!R92/'DR_Contracted Energy'!R$130)*R$132,$D94=$D$133,('DR_Contracted Energy'!R92/'DR_Contracted Energy'!R$131)*R$133),0)</f>
        <v>0</v>
      </c>
      <c r="S94" s="166" cm="1">
        <f t="array" ref="S94">IFERROR(_xlfn.IFS($H94="MW",0,$D94=$D$132,('DR_Contracted Energy'!S92/'DR_Contracted Energy'!S$130)*S$132,$D94=$D$133,('DR_Contracted Energy'!S92/'DR_Contracted Energy'!S$131)*S$133),0)</f>
        <v>0</v>
      </c>
      <c r="T94" s="166" cm="1">
        <f t="array" ref="T94">IFERROR(_xlfn.IFS($H94="MW",0,$D94=$D$132,('DR_Contracted Energy'!T92/'DR_Contracted Energy'!T$130)*T$132,$D94=$D$133,('DR_Contracted Energy'!T92/'DR_Contracted Energy'!T$131)*T$133),0)</f>
        <v>0</v>
      </c>
      <c r="U94" s="166" cm="1">
        <f t="array" ref="U94">IFERROR(_xlfn.IFS($H94="MW",0,$D94=$D$132,('DR_Contracted Energy'!U92/'DR_Contracted Energy'!U$130)*U$132,$D94=$D$133,('DR_Contracted Energy'!U92/'DR_Contracted Energy'!U$131)*U$133),0)</f>
        <v>0</v>
      </c>
      <c r="V94" s="166" cm="1">
        <f t="array" ref="V94">IFERROR(_xlfn.IFS($H94="MW",0,$D94=$D$132,('DR_Contracted Energy'!V92/'DR_Contracted Energy'!V$130)*V$132,$D94=$D$133,('DR_Contracted Energy'!V92/'DR_Contracted Energy'!V$131)*V$133),0)</f>
        <v>0</v>
      </c>
      <c r="W94" s="166" cm="1">
        <f t="array" ref="W94">IFERROR(_xlfn.IFS($H94="MW",0,$D94=$D$132,('DR_Contracted Energy'!W92/'DR_Contracted Energy'!W$130)*W$132,$D94=$D$133,('DR_Contracted Energy'!W92/'DR_Contracted Energy'!W$131)*W$133),0)</f>
        <v>0</v>
      </c>
      <c r="X94" s="166" cm="1">
        <f t="array" ref="X94">IFERROR(_xlfn.IFS($H94="MW",0,$D94=$D$132,('DR_Contracted Energy'!X92/'DR_Contracted Energy'!X$130)*X$132,$D94=$D$133,('DR_Contracted Energy'!X92/'DR_Contracted Energy'!X$131)*X$133),0)</f>
        <v>0</v>
      </c>
      <c r="Y94" s="166" cm="1">
        <f t="array" ref="Y94">IFERROR(_xlfn.IFS($H94="MW",0,$D94=$D$132,('DR_Contracted Energy'!Y92/'DR_Contracted Energy'!Y$130)*Y$132,$D94=$D$133,('DR_Contracted Energy'!Y92/'DR_Contracted Energy'!Y$131)*Y$133),0)</f>
        <v>0</v>
      </c>
      <c r="Z94" s="166" cm="1">
        <f t="array" ref="Z94">IFERROR(_xlfn.IFS($H94="MW",0,$D94=$D$132,('DR_Contracted Energy'!Z92/'DR_Contracted Energy'!Z$130)*Z$132,$D94=$D$133,('DR_Contracted Energy'!Z92/'DR_Contracted Energy'!Z$131)*Z$133),0)</f>
        <v>0</v>
      </c>
      <c r="AA94" s="166" cm="1">
        <f t="array" ref="AA94">IFERROR(_xlfn.IFS($H94="MW",0,$D94=$D$132,('DR_Contracted Energy'!AA92/'DR_Contracted Energy'!AA$130)*AA$132,$D94=$D$133,('DR_Contracted Energy'!AA92/'DR_Contracted Energy'!AA$131)*AA$133),0)</f>
        <v>0</v>
      </c>
      <c r="AB94" s="166" cm="1">
        <f t="array" ref="AB94">IFERROR(_xlfn.IFS($H94="MW",0,$D94=$D$132,('DR_Contracted Energy'!AB92/'DR_Contracted Energy'!AB$130)*AB$132,$D94=$D$133,('DR_Contracted Energy'!AB92/'DR_Contracted Energy'!AB$131)*AB$133),0)</f>
        <v>0</v>
      </c>
      <c r="AC94" s="166" cm="1">
        <f t="array" ref="AC94">IFERROR(_xlfn.IFS($H94="MW",0,$D94=$D$132,('DR_Contracted Energy'!AC92/'DR_Contracted Energy'!AC$130)*AC$132,$D94=$D$133,('DR_Contracted Energy'!AC92/'DR_Contracted Energy'!AC$131)*AC$133),0)</f>
        <v>0</v>
      </c>
      <c r="AD94" s="166"/>
      <c r="AE94" s="16" t="str">
        <f t="shared" si="34"/>
        <v>FALSE</v>
      </c>
    </row>
    <row r="95" spans="3:31" ht="28.8" x14ac:dyDescent="0.3">
      <c r="C95" s="7">
        <f t="shared" ref="C95:G95" si="43">C94</f>
        <v>42</v>
      </c>
      <c r="D95" s="146" t="str">
        <f t="shared" si="43"/>
        <v>Distribution Utility 2 (DU2)</v>
      </c>
      <c r="E95" s="146">
        <f t="shared" si="43"/>
        <v>0</v>
      </c>
      <c r="F95" s="108">
        <f t="shared" si="43"/>
        <v>0</v>
      </c>
      <c r="G95">
        <f t="shared" si="43"/>
        <v>0</v>
      </c>
      <c r="H95" s="16" t="str">
        <f>'C. Details of Existing PSAs'!O90</f>
        <v>MWh</v>
      </c>
      <c r="I95" s="166" cm="1">
        <f t="array" ref="I95">IFERROR(_xlfn.IFS($H95="MW",0,$D95=$D$132,('DR_Contracted Energy'!I93/'DR_Contracted Energy'!I$130)*I$132,$D95=$D$133,('DR_Contracted Energy'!I93/'DR_Contracted Energy'!I$131)*I$133),0)</f>
        <v>0</v>
      </c>
      <c r="J95" s="166" cm="1">
        <f t="array" ref="J95">IFERROR(_xlfn.IFS($H95="MW",0,$D95=$D$132,('DR_Contracted Energy'!J93/'DR_Contracted Energy'!J$130)*J$132,$D95=$D$133,('DR_Contracted Energy'!J93/'DR_Contracted Energy'!J$131)*J$133),0)</f>
        <v>0</v>
      </c>
      <c r="K95" s="166" cm="1">
        <f t="array" ref="K95">IFERROR(_xlfn.IFS($H95="MW",0,$D95=$D$132,('DR_Contracted Energy'!K93/'DR_Contracted Energy'!K$130)*K$132,$D95=$D$133,('DR_Contracted Energy'!K93/'DR_Contracted Energy'!K$131)*K$133),0)</f>
        <v>0</v>
      </c>
      <c r="L95" s="166" cm="1">
        <f t="array" ref="L95">IFERROR(_xlfn.IFS($H95="MW",0,$D95=$D$132,('DR_Contracted Energy'!L93/'DR_Contracted Energy'!L$130)*L$132,$D95=$D$133,('DR_Contracted Energy'!L93/'DR_Contracted Energy'!L$131)*L$133),0)</f>
        <v>0</v>
      </c>
      <c r="M95" s="166" cm="1">
        <f t="array" ref="M95">IFERROR(_xlfn.IFS($H95="MW",0,$D95=$D$132,('DR_Contracted Energy'!M93/'DR_Contracted Energy'!M$130)*M$132,$D95=$D$133,('DR_Contracted Energy'!M93/'DR_Contracted Energy'!M$131)*M$133),0)</f>
        <v>0</v>
      </c>
      <c r="N95" s="166" cm="1">
        <f t="array" ref="N95">IFERROR(_xlfn.IFS($H95="MW",0,$D95=$D$132,('DR_Contracted Energy'!N93/'DR_Contracted Energy'!N$130)*N$132,$D95=$D$133,('DR_Contracted Energy'!N93/'DR_Contracted Energy'!N$131)*N$133),0)</f>
        <v>0</v>
      </c>
      <c r="O95" s="166" cm="1">
        <f t="array" ref="O95">IFERROR(_xlfn.IFS($H95="MW",0,$D95=$D$132,('DR_Contracted Energy'!O93/'DR_Contracted Energy'!O$130)*O$132,$D95=$D$133,('DR_Contracted Energy'!O93/'DR_Contracted Energy'!O$131)*O$133),0)</f>
        <v>0</v>
      </c>
      <c r="P95" s="166" cm="1">
        <f t="array" ref="P95">IFERROR(_xlfn.IFS($H95="MW",0,$D95=$D$132,('DR_Contracted Energy'!P93/'DR_Contracted Energy'!P$130)*P$132,$D95=$D$133,('DR_Contracted Energy'!P93/'DR_Contracted Energy'!P$131)*P$133),0)</f>
        <v>0</v>
      </c>
      <c r="Q95" s="166" cm="1">
        <f t="array" ref="Q95">IFERROR(_xlfn.IFS($H95="MW",0,$D95=$D$132,('DR_Contracted Energy'!Q93/'DR_Contracted Energy'!Q$130)*Q$132,$D95=$D$133,('DR_Contracted Energy'!Q93/'DR_Contracted Energy'!Q$131)*Q$133),0)</f>
        <v>0</v>
      </c>
      <c r="R95" s="166" cm="1">
        <f t="array" ref="R95">IFERROR(_xlfn.IFS($H95="MW",0,$D95=$D$132,('DR_Contracted Energy'!R93/'DR_Contracted Energy'!R$130)*R$132,$D95=$D$133,('DR_Contracted Energy'!R93/'DR_Contracted Energy'!R$131)*R$133),0)</f>
        <v>0</v>
      </c>
      <c r="S95" s="166" cm="1">
        <f t="array" ref="S95">IFERROR(_xlfn.IFS($H95="MW",0,$D95=$D$132,('DR_Contracted Energy'!S93/'DR_Contracted Energy'!S$130)*S$132,$D95=$D$133,('DR_Contracted Energy'!S93/'DR_Contracted Energy'!S$131)*S$133),0)</f>
        <v>0</v>
      </c>
      <c r="T95" s="166" cm="1">
        <f t="array" ref="T95">IFERROR(_xlfn.IFS($H95="MW",0,$D95=$D$132,('DR_Contracted Energy'!T93/'DR_Contracted Energy'!T$130)*T$132,$D95=$D$133,('DR_Contracted Energy'!T93/'DR_Contracted Energy'!T$131)*T$133),0)</f>
        <v>0</v>
      </c>
      <c r="U95" s="166" cm="1">
        <f t="array" ref="U95">IFERROR(_xlfn.IFS($H95="MW",0,$D95=$D$132,('DR_Contracted Energy'!U93/'DR_Contracted Energy'!U$130)*U$132,$D95=$D$133,('DR_Contracted Energy'!U93/'DR_Contracted Energy'!U$131)*U$133),0)</f>
        <v>0</v>
      </c>
      <c r="V95" s="166" cm="1">
        <f t="array" ref="V95">IFERROR(_xlfn.IFS($H95="MW",0,$D95=$D$132,('DR_Contracted Energy'!V93/'DR_Contracted Energy'!V$130)*V$132,$D95=$D$133,('DR_Contracted Energy'!V93/'DR_Contracted Energy'!V$131)*V$133),0)</f>
        <v>0</v>
      </c>
      <c r="W95" s="166" cm="1">
        <f t="array" ref="W95">IFERROR(_xlfn.IFS($H95="MW",0,$D95=$D$132,('DR_Contracted Energy'!W93/'DR_Contracted Energy'!W$130)*W$132,$D95=$D$133,('DR_Contracted Energy'!W93/'DR_Contracted Energy'!W$131)*W$133),0)</f>
        <v>0</v>
      </c>
      <c r="X95" s="166" cm="1">
        <f t="array" ref="X95">IFERROR(_xlfn.IFS($H95="MW",0,$D95=$D$132,('DR_Contracted Energy'!X93/'DR_Contracted Energy'!X$130)*X$132,$D95=$D$133,('DR_Contracted Energy'!X93/'DR_Contracted Energy'!X$131)*X$133),0)</f>
        <v>0</v>
      </c>
      <c r="Y95" s="166" cm="1">
        <f t="array" ref="Y95">IFERROR(_xlfn.IFS($H95="MW",0,$D95=$D$132,('DR_Contracted Energy'!Y93/'DR_Contracted Energy'!Y$130)*Y$132,$D95=$D$133,('DR_Contracted Energy'!Y93/'DR_Contracted Energy'!Y$131)*Y$133),0)</f>
        <v>0</v>
      </c>
      <c r="Z95" s="166" cm="1">
        <f t="array" ref="Z95">IFERROR(_xlfn.IFS($H95="MW",0,$D95=$D$132,('DR_Contracted Energy'!Z93/'DR_Contracted Energy'!Z$130)*Z$132,$D95=$D$133,('DR_Contracted Energy'!Z93/'DR_Contracted Energy'!Z$131)*Z$133),0)</f>
        <v>0</v>
      </c>
      <c r="AA95" s="166" cm="1">
        <f t="array" ref="AA95">IFERROR(_xlfn.IFS($H95="MW",0,$D95=$D$132,('DR_Contracted Energy'!AA93/'DR_Contracted Energy'!AA$130)*AA$132,$D95=$D$133,('DR_Contracted Energy'!AA93/'DR_Contracted Energy'!AA$131)*AA$133),0)</f>
        <v>0</v>
      </c>
      <c r="AB95" s="166" cm="1">
        <f t="array" ref="AB95">IFERROR(_xlfn.IFS($H95="MW",0,$D95=$D$132,('DR_Contracted Energy'!AB93/'DR_Contracted Energy'!AB$130)*AB$132,$D95=$D$133,('DR_Contracted Energy'!AB93/'DR_Contracted Energy'!AB$131)*AB$133),0)</f>
        <v>0</v>
      </c>
      <c r="AC95" s="166" cm="1">
        <f t="array" ref="AC95">IFERROR(_xlfn.IFS($H95="MW",0,$D95=$D$132,('DR_Contracted Energy'!AC93/'DR_Contracted Energy'!AC$130)*AC$132,$D95=$D$133,('DR_Contracted Energy'!AC93/'DR_Contracted Energy'!AC$131)*AC$133),0)</f>
        <v>0</v>
      </c>
      <c r="AD95" s="166"/>
      <c r="AE95" s="16" t="str">
        <f t="shared" si="34"/>
        <v>FALSE</v>
      </c>
    </row>
    <row r="96" spans="3:31" ht="28.8" x14ac:dyDescent="0.3">
      <c r="C96" s="7">
        <f>'C. Details of Existing PSAs'!C91</f>
        <v>43</v>
      </c>
      <c r="D96" s="146" t="str">
        <f>'C. Details of Existing PSAs'!D91</f>
        <v>Distribution Utility 2 (DU2)</v>
      </c>
      <c r="E96" s="146">
        <f>'C. Details of Existing PSAs'!E91</f>
        <v>0</v>
      </c>
      <c r="F96" s="108">
        <f>'C. Details of Existing PSAs'!F91</f>
        <v>0</v>
      </c>
      <c r="G96">
        <f>'C. Details of Existing PSAs'!G91</f>
        <v>0</v>
      </c>
      <c r="H96" s="16" t="str">
        <f>'C. Details of Existing PSAs'!O91</f>
        <v>MW</v>
      </c>
      <c r="I96" s="166" cm="1">
        <f t="array" ref="I96">IFERROR(_xlfn.IFS($H96="MW",0,$D96=$D$132,('DR_Contracted Energy'!I94/'DR_Contracted Energy'!I$130)*I$132,$D96=$D$133,('DR_Contracted Energy'!I94/'DR_Contracted Energy'!I$131)*I$133),0)</f>
        <v>0</v>
      </c>
      <c r="J96" s="166" cm="1">
        <f t="array" ref="J96">IFERROR(_xlfn.IFS($H96="MW",0,$D96=$D$132,('DR_Contracted Energy'!J94/'DR_Contracted Energy'!J$130)*J$132,$D96=$D$133,('DR_Contracted Energy'!J94/'DR_Contracted Energy'!J$131)*J$133),0)</f>
        <v>0</v>
      </c>
      <c r="K96" s="166" cm="1">
        <f t="array" ref="K96">IFERROR(_xlfn.IFS($H96="MW",0,$D96=$D$132,('DR_Contracted Energy'!K94/'DR_Contracted Energy'!K$130)*K$132,$D96=$D$133,('DR_Contracted Energy'!K94/'DR_Contracted Energy'!K$131)*K$133),0)</f>
        <v>0</v>
      </c>
      <c r="L96" s="166" cm="1">
        <f t="array" ref="L96">IFERROR(_xlfn.IFS($H96="MW",0,$D96=$D$132,('DR_Contracted Energy'!L94/'DR_Contracted Energy'!L$130)*L$132,$D96=$D$133,('DR_Contracted Energy'!L94/'DR_Contracted Energy'!L$131)*L$133),0)</f>
        <v>0</v>
      </c>
      <c r="M96" s="166" cm="1">
        <f t="array" ref="M96">IFERROR(_xlfn.IFS($H96="MW",0,$D96=$D$132,('DR_Contracted Energy'!M94/'DR_Contracted Energy'!M$130)*M$132,$D96=$D$133,('DR_Contracted Energy'!M94/'DR_Contracted Energy'!M$131)*M$133),0)</f>
        <v>0</v>
      </c>
      <c r="N96" s="166" cm="1">
        <f t="array" ref="N96">IFERROR(_xlfn.IFS($H96="MW",0,$D96=$D$132,('DR_Contracted Energy'!N94/'DR_Contracted Energy'!N$130)*N$132,$D96=$D$133,('DR_Contracted Energy'!N94/'DR_Contracted Energy'!N$131)*N$133),0)</f>
        <v>0</v>
      </c>
      <c r="O96" s="166" cm="1">
        <f t="array" ref="O96">IFERROR(_xlfn.IFS($H96="MW",0,$D96=$D$132,('DR_Contracted Energy'!O94/'DR_Contracted Energy'!O$130)*O$132,$D96=$D$133,('DR_Contracted Energy'!O94/'DR_Contracted Energy'!O$131)*O$133),0)</f>
        <v>0</v>
      </c>
      <c r="P96" s="166" cm="1">
        <f t="array" ref="P96">IFERROR(_xlfn.IFS($H96="MW",0,$D96=$D$132,('DR_Contracted Energy'!P94/'DR_Contracted Energy'!P$130)*P$132,$D96=$D$133,('DR_Contracted Energy'!P94/'DR_Contracted Energy'!P$131)*P$133),0)</f>
        <v>0</v>
      </c>
      <c r="Q96" s="166" cm="1">
        <f t="array" ref="Q96">IFERROR(_xlfn.IFS($H96="MW",0,$D96=$D$132,('DR_Contracted Energy'!Q94/'DR_Contracted Energy'!Q$130)*Q$132,$D96=$D$133,('DR_Contracted Energy'!Q94/'DR_Contracted Energy'!Q$131)*Q$133),0)</f>
        <v>0</v>
      </c>
      <c r="R96" s="166" cm="1">
        <f t="array" ref="R96">IFERROR(_xlfn.IFS($H96="MW",0,$D96=$D$132,('DR_Contracted Energy'!R94/'DR_Contracted Energy'!R$130)*R$132,$D96=$D$133,('DR_Contracted Energy'!R94/'DR_Contracted Energy'!R$131)*R$133),0)</f>
        <v>0</v>
      </c>
      <c r="S96" s="166" cm="1">
        <f t="array" ref="S96">IFERROR(_xlfn.IFS($H96="MW",0,$D96=$D$132,('DR_Contracted Energy'!S94/'DR_Contracted Energy'!S$130)*S$132,$D96=$D$133,('DR_Contracted Energy'!S94/'DR_Contracted Energy'!S$131)*S$133),0)</f>
        <v>0</v>
      </c>
      <c r="T96" s="166" cm="1">
        <f t="array" ref="T96">IFERROR(_xlfn.IFS($H96="MW",0,$D96=$D$132,('DR_Contracted Energy'!T94/'DR_Contracted Energy'!T$130)*T$132,$D96=$D$133,('DR_Contracted Energy'!T94/'DR_Contracted Energy'!T$131)*T$133),0)</f>
        <v>0</v>
      </c>
      <c r="U96" s="166" cm="1">
        <f t="array" ref="U96">IFERROR(_xlfn.IFS($H96="MW",0,$D96=$D$132,('DR_Contracted Energy'!U94/'DR_Contracted Energy'!U$130)*U$132,$D96=$D$133,('DR_Contracted Energy'!U94/'DR_Contracted Energy'!U$131)*U$133),0)</f>
        <v>0</v>
      </c>
      <c r="V96" s="166" cm="1">
        <f t="array" ref="V96">IFERROR(_xlfn.IFS($H96="MW",0,$D96=$D$132,('DR_Contracted Energy'!V94/'DR_Contracted Energy'!V$130)*V$132,$D96=$D$133,('DR_Contracted Energy'!V94/'DR_Contracted Energy'!V$131)*V$133),0)</f>
        <v>0</v>
      </c>
      <c r="W96" s="166" cm="1">
        <f t="array" ref="W96">IFERROR(_xlfn.IFS($H96="MW",0,$D96=$D$132,('DR_Contracted Energy'!W94/'DR_Contracted Energy'!W$130)*W$132,$D96=$D$133,('DR_Contracted Energy'!W94/'DR_Contracted Energy'!W$131)*W$133),0)</f>
        <v>0</v>
      </c>
      <c r="X96" s="166" cm="1">
        <f t="array" ref="X96">IFERROR(_xlfn.IFS($H96="MW",0,$D96=$D$132,('DR_Contracted Energy'!X94/'DR_Contracted Energy'!X$130)*X$132,$D96=$D$133,('DR_Contracted Energy'!X94/'DR_Contracted Energy'!X$131)*X$133),0)</f>
        <v>0</v>
      </c>
      <c r="Y96" s="166" cm="1">
        <f t="array" ref="Y96">IFERROR(_xlfn.IFS($H96="MW",0,$D96=$D$132,('DR_Contracted Energy'!Y94/'DR_Contracted Energy'!Y$130)*Y$132,$D96=$D$133,('DR_Contracted Energy'!Y94/'DR_Contracted Energy'!Y$131)*Y$133),0)</f>
        <v>0</v>
      </c>
      <c r="Z96" s="166" cm="1">
        <f t="array" ref="Z96">IFERROR(_xlfn.IFS($H96="MW",0,$D96=$D$132,('DR_Contracted Energy'!Z94/'DR_Contracted Energy'!Z$130)*Z$132,$D96=$D$133,('DR_Contracted Energy'!Z94/'DR_Contracted Energy'!Z$131)*Z$133),0)</f>
        <v>0</v>
      </c>
      <c r="AA96" s="166" cm="1">
        <f t="array" ref="AA96">IFERROR(_xlfn.IFS($H96="MW",0,$D96=$D$132,('DR_Contracted Energy'!AA94/'DR_Contracted Energy'!AA$130)*AA$132,$D96=$D$133,('DR_Contracted Energy'!AA94/'DR_Contracted Energy'!AA$131)*AA$133),0)</f>
        <v>0</v>
      </c>
      <c r="AB96" s="166" cm="1">
        <f t="array" ref="AB96">IFERROR(_xlfn.IFS($H96="MW",0,$D96=$D$132,('DR_Contracted Energy'!AB94/'DR_Contracted Energy'!AB$130)*AB$132,$D96=$D$133,('DR_Contracted Energy'!AB94/'DR_Contracted Energy'!AB$131)*AB$133),0)</f>
        <v>0</v>
      </c>
      <c r="AC96" s="166" cm="1">
        <f t="array" ref="AC96">IFERROR(_xlfn.IFS($H96="MW",0,$D96=$D$132,('DR_Contracted Energy'!AC94/'DR_Contracted Energy'!AC$130)*AC$132,$D96=$D$133,('DR_Contracted Energy'!AC94/'DR_Contracted Energy'!AC$131)*AC$133),0)</f>
        <v>0</v>
      </c>
      <c r="AD96" s="166"/>
      <c r="AE96" s="16" t="str">
        <f t="shared" si="34"/>
        <v>FALSE</v>
      </c>
    </row>
    <row r="97" spans="3:31" ht="28.8" x14ac:dyDescent="0.3">
      <c r="C97" s="7">
        <f t="shared" ref="C97:G97" si="44">C96</f>
        <v>43</v>
      </c>
      <c r="D97" s="146" t="str">
        <f t="shared" si="44"/>
        <v>Distribution Utility 2 (DU2)</v>
      </c>
      <c r="E97" s="146">
        <f t="shared" si="44"/>
        <v>0</v>
      </c>
      <c r="F97" s="108">
        <f t="shared" si="44"/>
        <v>0</v>
      </c>
      <c r="G97">
        <f t="shared" si="44"/>
        <v>0</v>
      </c>
      <c r="H97" s="16" t="str">
        <f>'C. Details of Existing PSAs'!O92</f>
        <v>MWh</v>
      </c>
      <c r="I97" s="166" cm="1">
        <f t="array" ref="I97">IFERROR(_xlfn.IFS($H97="MW",0,$D97=$D$132,('DR_Contracted Energy'!I95/'DR_Contracted Energy'!I$130)*I$132,$D97=$D$133,('DR_Contracted Energy'!I95/'DR_Contracted Energy'!I$131)*I$133),0)</f>
        <v>0</v>
      </c>
      <c r="J97" s="166" cm="1">
        <f t="array" ref="J97">IFERROR(_xlfn.IFS($H97="MW",0,$D97=$D$132,('DR_Contracted Energy'!J95/'DR_Contracted Energy'!J$130)*J$132,$D97=$D$133,('DR_Contracted Energy'!J95/'DR_Contracted Energy'!J$131)*J$133),0)</f>
        <v>0</v>
      </c>
      <c r="K97" s="166" cm="1">
        <f t="array" ref="K97">IFERROR(_xlfn.IFS($H97="MW",0,$D97=$D$132,('DR_Contracted Energy'!K95/'DR_Contracted Energy'!K$130)*K$132,$D97=$D$133,('DR_Contracted Energy'!K95/'DR_Contracted Energy'!K$131)*K$133),0)</f>
        <v>0</v>
      </c>
      <c r="L97" s="166" cm="1">
        <f t="array" ref="L97">IFERROR(_xlfn.IFS($H97="MW",0,$D97=$D$132,('DR_Contracted Energy'!L95/'DR_Contracted Energy'!L$130)*L$132,$D97=$D$133,('DR_Contracted Energy'!L95/'DR_Contracted Energy'!L$131)*L$133),0)</f>
        <v>0</v>
      </c>
      <c r="M97" s="166" cm="1">
        <f t="array" ref="M97">IFERROR(_xlfn.IFS($H97="MW",0,$D97=$D$132,('DR_Contracted Energy'!M95/'DR_Contracted Energy'!M$130)*M$132,$D97=$D$133,('DR_Contracted Energy'!M95/'DR_Contracted Energy'!M$131)*M$133),0)</f>
        <v>0</v>
      </c>
      <c r="N97" s="166" cm="1">
        <f t="array" ref="N97">IFERROR(_xlfn.IFS($H97="MW",0,$D97=$D$132,('DR_Contracted Energy'!N95/'DR_Contracted Energy'!N$130)*N$132,$D97=$D$133,('DR_Contracted Energy'!N95/'DR_Contracted Energy'!N$131)*N$133),0)</f>
        <v>0</v>
      </c>
      <c r="O97" s="166" cm="1">
        <f t="array" ref="O97">IFERROR(_xlfn.IFS($H97="MW",0,$D97=$D$132,('DR_Contracted Energy'!O95/'DR_Contracted Energy'!O$130)*O$132,$D97=$D$133,('DR_Contracted Energy'!O95/'DR_Contracted Energy'!O$131)*O$133),0)</f>
        <v>0</v>
      </c>
      <c r="P97" s="166" cm="1">
        <f t="array" ref="P97">IFERROR(_xlfn.IFS($H97="MW",0,$D97=$D$132,('DR_Contracted Energy'!P95/'DR_Contracted Energy'!P$130)*P$132,$D97=$D$133,('DR_Contracted Energy'!P95/'DR_Contracted Energy'!P$131)*P$133),0)</f>
        <v>0</v>
      </c>
      <c r="Q97" s="166" cm="1">
        <f t="array" ref="Q97">IFERROR(_xlfn.IFS($H97="MW",0,$D97=$D$132,('DR_Contracted Energy'!Q95/'DR_Contracted Energy'!Q$130)*Q$132,$D97=$D$133,('DR_Contracted Energy'!Q95/'DR_Contracted Energy'!Q$131)*Q$133),0)</f>
        <v>0</v>
      </c>
      <c r="R97" s="166" cm="1">
        <f t="array" ref="R97">IFERROR(_xlfn.IFS($H97="MW",0,$D97=$D$132,('DR_Contracted Energy'!R95/'DR_Contracted Energy'!R$130)*R$132,$D97=$D$133,('DR_Contracted Energy'!R95/'DR_Contracted Energy'!R$131)*R$133),0)</f>
        <v>0</v>
      </c>
      <c r="S97" s="166" cm="1">
        <f t="array" ref="S97">IFERROR(_xlfn.IFS($H97="MW",0,$D97=$D$132,('DR_Contracted Energy'!S95/'DR_Contracted Energy'!S$130)*S$132,$D97=$D$133,('DR_Contracted Energy'!S95/'DR_Contracted Energy'!S$131)*S$133),0)</f>
        <v>0</v>
      </c>
      <c r="T97" s="166" cm="1">
        <f t="array" ref="T97">IFERROR(_xlfn.IFS($H97="MW",0,$D97=$D$132,('DR_Contracted Energy'!T95/'DR_Contracted Energy'!T$130)*T$132,$D97=$D$133,('DR_Contracted Energy'!T95/'DR_Contracted Energy'!T$131)*T$133),0)</f>
        <v>0</v>
      </c>
      <c r="U97" s="166" cm="1">
        <f t="array" ref="U97">IFERROR(_xlfn.IFS($H97="MW",0,$D97=$D$132,('DR_Contracted Energy'!U95/'DR_Contracted Energy'!U$130)*U$132,$D97=$D$133,('DR_Contracted Energy'!U95/'DR_Contracted Energy'!U$131)*U$133),0)</f>
        <v>0</v>
      </c>
      <c r="V97" s="166" cm="1">
        <f t="array" ref="V97">IFERROR(_xlfn.IFS($H97="MW",0,$D97=$D$132,('DR_Contracted Energy'!V95/'DR_Contracted Energy'!V$130)*V$132,$D97=$D$133,('DR_Contracted Energy'!V95/'DR_Contracted Energy'!V$131)*V$133),0)</f>
        <v>0</v>
      </c>
      <c r="W97" s="166" cm="1">
        <f t="array" ref="W97">IFERROR(_xlfn.IFS($H97="MW",0,$D97=$D$132,('DR_Contracted Energy'!W95/'DR_Contracted Energy'!W$130)*W$132,$D97=$D$133,('DR_Contracted Energy'!W95/'DR_Contracted Energy'!W$131)*W$133),0)</f>
        <v>0</v>
      </c>
      <c r="X97" s="166" cm="1">
        <f t="array" ref="X97">IFERROR(_xlfn.IFS($H97="MW",0,$D97=$D$132,('DR_Contracted Energy'!X95/'DR_Contracted Energy'!X$130)*X$132,$D97=$D$133,('DR_Contracted Energy'!X95/'DR_Contracted Energy'!X$131)*X$133),0)</f>
        <v>0</v>
      </c>
      <c r="Y97" s="166" cm="1">
        <f t="array" ref="Y97">IFERROR(_xlfn.IFS($H97="MW",0,$D97=$D$132,('DR_Contracted Energy'!Y95/'DR_Contracted Energy'!Y$130)*Y$132,$D97=$D$133,('DR_Contracted Energy'!Y95/'DR_Contracted Energy'!Y$131)*Y$133),0)</f>
        <v>0</v>
      </c>
      <c r="Z97" s="166" cm="1">
        <f t="array" ref="Z97">IFERROR(_xlfn.IFS($H97="MW",0,$D97=$D$132,('DR_Contracted Energy'!Z95/'DR_Contracted Energy'!Z$130)*Z$132,$D97=$D$133,('DR_Contracted Energy'!Z95/'DR_Contracted Energy'!Z$131)*Z$133),0)</f>
        <v>0</v>
      </c>
      <c r="AA97" s="166" cm="1">
        <f t="array" ref="AA97">IFERROR(_xlfn.IFS($H97="MW",0,$D97=$D$132,('DR_Contracted Energy'!AA95/'DR_Contracted Energy'!AA$130)*AA$132,$D97=$D$133,('DR_Contracted Energy'!AA95/'DR_Contracted Energy'!AA$131)*AA$133),0)</f>
        <v>0</v>
      </c>
      <c r="AB97" s="166" cm="1">
        <f t="array" ref="AB97">IFERROR(_xlfn.IFS($H97="MW",0,$D97=$D$132,('DR_Contracted Energy'!AB95/'DR_Contracted Energy'!AB$130)*AB$132,$D97=$D$133,('DR_Contracted Energy'!AB95/'DR_Contracted Energy'!AB$131)*AB$133),0)</f>
        <v>0</v>
      </c>
      <c r="AC97" s="166" cm="1">
        <f t="array" ref="AC97">IFERROR(_xlfn.IFS($H97="MW",0,$D97=$D$132,('DR_Contracted Energy'!AC95/'DR_Contracted Energy'!AC$130)*AC$132,$D97=$D$133,('DR_Contracted Energy'!AC95/'DR_Contracted Energy'!AC$131)*AC$133),0)</f>
        <v>0</v>
      </c>
      <c r="AD97" s="166"/>
      <c r="AE97" s="16" t="str">
        <f t="shared" si="34"/>
        <v>FALSE</v>
      </c>
    </row>
    <row r="98" spans="3:31" ht="28.8" x14ac:dyDescent="0.3">
      <c r="C98" s="7">
        <f>'C. Details of Existing PSAs'!C93</f>
        <v>44</v>
      </c>
      <c r="D98" s="146" t="str">
        <f>'C. Details of Existing PSAs'!D93</f>
        <v>Distribution Utility 2 (DU2)</v>
      </c>
      <c r="E98" s="146">
        <f>'C. Details of Existing PSAs'!E93</f>
        <v>0</v>
      </c>
      <c r="F98" s="108">
        <f>'C. Details of Existing PSAs'!F93</f>
        <v>0</v>
      </c>
      <c r="G98">
        <f>'C. Details of Existing PSAs'!G93</f>
        <v>0</v>
      </c>
      <c r="H98" s="16" t="str">
        <f>'C. Details of Existing PSAs'!O93</f>
        <v>MW</v>
      </c>
      <c r="I98" s="166" cm="1">
        <f t="array" ref="I98">IFERROR(_xlfn.IFS($H98="MW",0,$D98=$D$132,('DR_Contracted Energy'!I96/'DR_Contracted Energy'!I$130)*I$132,$D98=$D$133,('DR_Contracted Energy'!I96/'DR_Contracted Energy'!I$131)*I$133),0)</f>
        <v>0</v>
      </c>
      <c r="J98" s="166" cm="1">
        <f t="array" ref="J98">IFERROR(_xlfn.IFS($H98="MW",0,$D98=$D$132,('DR_Contracted Energy'!J96/'DR_Contracted Energy'!J$130)*J$132,$D98=$D$133,('DR_Contracted Energy'!J96/'DR_Contracted Energy'!J$131)*J$133),0)</f>
        <v>0</v>
      </c>
      <c r="K98" s="166" cm="1">
        <f t="array" ref="K98">IFERROR(_xlfn.IFS($H98="MW",0,$D98=$D$132,('DR_Contracted Energy'!K96/'DR_Contracted Energy'!K$130)*K$132,$D98=$D$133,('DR_Contracted Energy'!K96/'DR_Contracted Energy'!K$131)*K$133),0)</f>
        <v>0</v>
      </c>
      <c r="L98" s="166" cm="1">
        <f t="array" ref="L98">IFERROR(_xlfn.IFS($H98="MW",0,$D98=$D$132,('DR_Contracted Energy'!L96/'DR_Contracted Energy'!L$130)*L$132,$D98=$D$133,('DR_Contracted Energy'!L96/'DR_Contracted Energy'!L$131)*L$133),0)</f>
        <v>0</v>
      </c>
      <c r="M98" s="166" cm="1">
        <f t="array" ref="M98">IFERROR(_xlfn.IFS($H98="MW",0,$D98=$D$132,('DR_Contracted Energy'!M96/'DR_Contracted Energy'!M$130)*M$132,$D98=$D$133,('DR_Contracted Energy'!M96/'DR_Contracted Energy'!M$131)*M$133),0)</f>
        <v>0</v>
      </c>
      <c r="N98" s="166" cm="1">
        <f t="array" ref="N98">IFERROR(_xlfn.IFS($H98="MW",0,$D98=$D$132,('DR_Contracted Energy'!N96/'DR_Contracted Energy'!N$130)*N$132,$D98=$D$133,('DR_Contracted Energy'!N96/'DR_Contracted Energy'!N$131)*N$133),0)</f>
        <v>0</v>
      </c>
      <c r="O98" s="166" cm="1">
        <f t="array" ref="O98">IFERROR(_xlfn.IFS($H98="MW",0,$D98=$D$132,('DR_Contracted Energy'!O96/'DR_Contracted Energy'!O$130)*O$132,$D98=$D$133,('DR_Contracted Energy'!O96/'DR_Contracted Energy'!O$131)*O$133),0)</f>
        <v>0</v>
      </c>
      <c r="P98" s="166" cm="1">
        <f t="array" ref="P98">IFERROR(_xlfn.IFS($H98="MW",0,$D98=$D$132,('DR_Contracted Energy'!P96/'DR_Contracted Energy'!P$130)*P$132,$D98=$D$133,('DR_Contracted Energy'!P96/'DR_Contracted Energy'!P$131)*P$133),0)</f>
        <v>0</v>
      </c>
      <c r="Q98" s="166" cm="1">
        <f t="array" ref="Q98">IFERROR(_xlfn.IFS($H98="MW",0,$D98=$D$132,('DR_Contracted Energy'!Q96/'DR_Contracted Energy'!Q$130)*Q$132,$D98=$D$133,('DR_Contracted Energy'!Q96/'DR_Contracted Energy'!Q$131)*Q$133),0)</f>
        <v>0</v>
      </c>
      <c r="R98" s="166" cm="1">
        <f t="array" ref="R98">IFERROR(_xlfn.IFS($H98="MW",0,$D98=$D$132,('DR_Contracted Energy'!R96/'DR_Contracted Energy'!R$130)*R$132,$D98=$D$133,('DR_Contracted Energy'!R96/'DR_Contracted Energy'!R$131)*R$133),0)</f>
        <v>0</v>
      </c>
      <c r="S98" s="166" cm="1">
        <f t="array" ref="S98">IFERROR(_xlfn.IFS($H98="MW",0,$D98=$D$132,('DR_Contracted Energy'!S96/'DR_Contracted Energy'!S$130)*S$132,$D98=$D$133,('DR_Contracted Energy'!S96/'DR_Contracted Energy'!S$131)*S$133),0)</f>
        <v>0</v>
      </c>
      <c r="T98" s="166" cm="1">
        <f t="array" ref="T98">IFERROR(_xlfn.IFS($H98="MW",0,$D98=$D$132,('DR_Contracted Energy'!T96/'DR_Contracted Energy'!T$130)*T$132,$D98=$D$133,('DR_Contracted Energy'!T96/'DR_Contracted Energy'!T$131)*T$133),0)</f>
        <v>0</v>
      </c>
      <c r="U98" s="166" cm="1">
        <f t="array" ref="U98">IFERROR(_xlfn.IFS($H98="MW",0,$D98=$D$132,('DR_Contracted Energy'!U96/'DR_Contracted Energy'!U$130)*U$132,$D98=$D$133,('DR_Contracted Energy'!U96/'DR_Contracted Energy'!U$131)*U$133),0)</f>
        <v>0</v>
      </c>
      <c r="V98" s="166" cm="1">
        <f t="array" ref="V98">IFERROR(_xlfn.IFS($H98="MW",0,$D98=$D$132,('DR_Contracted Energy'!V96/'DR_Contracted Energy'!V$130)*V$132,$D98=$D$133,('DR_Contracted Energy'!V96/'DR_Contracted Energy'!V$131)*V$133),0)</f>
        <v>0</v>
      </c>
      <c r="W98" s="166" cm="1">
        <f t="array" ref="W98">IFERROR(_xlfn.IFS($H98="MW",0,$D98=$D$132,('DR_Contracted Energy'!W96/'DR_Contracted Energy'!W$130)*W$132,$D98=$D$133,('DR_Contracted Energy'!W96/'DR_Contracted Energy'!W$131)*W$133),0)</f>
        <v>0</v>
      </c>
      <c r="X98" s="166" cm="1">
        <f t="array" ref="X98">IFERROR(_xlfn.IFS($H98="MW",0,$D98=$D$132,('DR_Contracted Energy'!X96/'DR_Contracted Energy'!X$130)*X$132,$D98=$D$133,('DR_Contracted Energy'!X96/'DR_Contracted Energy'!X$131)*X$133),0)</f>
        <v>0</v>
      </c>
      <c r="Y98" s="166" cm="1">
        <f t="array" ref="Y98">IFERROR(_xlfn.IFS($H98="MW",0,$D98=$D$132,('DR_Contracted Energy'!Y96/'DR_Contracted Energy'!Y$130)*Y$132,$D98=$D$133,('DR_Contracted Energy'!Y96/'DR_Contracted Energy'!Y$131)*Y$133),0)</f>
        <v>0</v>
      </c>
      <c r="Z98" s="166" cm="1">
        <f t="array" ref="Z98">IFERROR(_xlfn.IFS($H98="MW",0,$D98=$D$132,('DR_Contracted Energy'!Z96/'DR_Contracted Energy'!Z$130)*Z$132,$D98=$D$133,('DR_Contracted Energy'!Z96/'DR_Contracted Energy'!Z$131)*Z$133),0)</f>
        <v>0</v>
      </c>
      <c r="AA98" s="166" cm="1">
        <f t="array" ref="AA98">IFERROR(_xlfn.IFS($H98="MW",0,$D98=$D$132,('DR_Contracted Energy'!AA96/'DR_Contracted Energy'!AA$130)*AA$132,$D98=$D$133,('DR_Contracted Energy'!AA96/'DR_Contracted Energy'!AA$131)*AA$133),0)</f>
        <v>0</v>
      </c>
      <c r="AB98" s="166" cm="1">
        <f t="array" ref="AB98">IFERROR(_xlfn.IFS($H98="MW",0,$D98=$D$132,('DR_Contracted Energy'!AB96/'DR_Contracted Energy'!AB$130)*AB$132,$D98=$D$133,('DR_Contracted Energy'!AB96/'DR_Contracted Energy'!AB$131)*AB$133),0)</f>
        <v>0</v>
      </c>
      <c r="AC98" s="166" cm="1">
        <f t="array" ref="AC98">IFERROR(_xlfn.IFS($H98="MW",0,$D98=$D$132,('DR_Contracted Energy'!AC96/'DR_Contracted Energy'!AC$130)*AC$132,$D98=$D$133,('DR_Contracted Energy'!AC96/'DR_Contracted Energy'!AC$131)*AC$133),0)</f>
        <v>0</v>
      </c>
      <c r="AD98" s="166"/>
      <c r="AE98" s="16" t="str">
        <f t="shared" si="34"/>
        <v>FALSE</v>
      </c>
    </row>
    <row r="99" spans="3:31" ht="28.8" x14ac:dyDescent="0.3">
      <c r="C99" s="7">
        <f t="shared" ref="C99:G99" si="45">C98</f>
        <v>44</v>
      </c>
      <c r="D99" s="146" t="str">
        <f t="shared" si="45"/>
        <v>Distribution Utility 2 (DU2)</v>
      </c>
      <c r="E99" s="146">
        <f t="shared" si="45"/>
        <v>0</v>
      </c>
      <c r="F99" s="108">
        <f t="shared" si="45"/>
        <v>0</v>
      </c>
      <c r="G99">
        <f t="shared" si="45"/>
        <v>0</v>
      </c>
      <c r="H99" s="16" t="str">
        <f>'C. Details of Existing PSAs'!O94</f>
        <v>MWh</v>
      </c>
      <c r="I99" s="166" cm="1">
        <f t="array" ref="I99">IFERROR(_xlfn.IFS($H99="MW",0,$D99=$D$132,('DR_Contracted Energy'!I97/'DR_Contracted Energy'!I$130)*I$132,$D99=$D$133,('DR_Contracted Energy'!I97/'DR_Contracted Energy'!I$131)*I$133),0)</f>
        <v>0</v>
      </c>
      <c r="J99" s="166" cm="1">
        <f t="array" ref="J99">IFERROR(_xlfn.IFS($H99="MW",0,$D99=$D$132,('DR_Contracted Energy'!J97/'DR_Contracted Energy'!J$130)*J$132,$D99=$D$133,('DR_Contracted Energy'!J97/'DR_Contracted Energy'!J$131)*J$133),0)</f>
        <v>0</v>
      </c>
      <c r="K99" s="166" cm="1">
        <f t="array" ref="K99">IFERROR(_xlfn.IFS($H99="MW",0,$D99=$D$132,('DR_Contracted Energy'!K97/'DR_Contracted Energy'!K$130)*K$132,$D99=$D$133,('DR_Contracted Energy'!K97/'DR_Contracted Energy'!K$131)*K$133),0)</f>
        <v>0</v>
      </c>
      <c r="L99" s="166" cm="1">
        <f t="array" ref="L99">IFERROR(_xlfn.IFS($H99="MW",0,$D99=$D$132,('DR_Contracted Energy'!L97/'DR_Contracted Energy'!L$130)*L$132,$D99=$D$133,('DR_Contracted Energy'!L97/'DR_Contracted Energy'!L$131)*L$133),0)</f>
        <v>0</v>
      </c>
      <c r="M99" s="166" cm="1">
        <f t="array" ref="M99">IFERROR(_xlfn.IFS($H99="MW",0,$D99=$D$132,('DR_Contracted Energy'!M97/'DR_Contracted Energy'!M$130)*M$132,$D99=$D$133,('DR_Contracted Energy'!M97/'DR_Contracted Energy'!M$131)*M$133),0)</f>
        <v>0</v>
      </c>
      <c r="N99" s="166" cm="1">
        <f t="array" ref="N99">IFERROR(_xlfn.IFS($H99="MW",0,$D99=$D$132,('DR_Contracted Energy'!N97/'DR_Contracted Energy'!N$130)*N$132,$D99=$D$133,('DR_Contracted Energy'!N97/'DR_Contracted Energy'!N$131)*N$133),0)</f>
        <v>0</v>
      </c>
      <c r="O99" s="166" cm="1">
        <f t="array" ref="O99">IFERROR(_xlfn.IFS($H99="MW",0,$D99=$D$132,('DR_Contracted Energy'!O97/'DR_Contracted Energy'!O$130)*O$132,$D99=$D$133,('DR_Contracted Energy'!O97/'DR_Contracted Energy'!O$131)*O$133),0)</f>
        <v>0</v>
      </c>
      <c r="P99" s="166" cm="1">
        <f t="array" ref="P99">IFERROR(_xlfn.IFS($H99="MW",0,$D99=$D$132,('DR_Contracted Energy'!P97/'DR_Contracted Energy'!P$130)*P$132,$D99=$D$133,('DR_Contracted Energy'!P97/'DR_Contracted Energy'!P$131)*P$133),0)</f>
        <v>0</v>
      </c>
      <c r="Q99" s="166" cm="1">
        <f t="array" ref="Q99">IFERROR(_xlfn.IFS($H99="MW",0,$D99=$D$132,('DR_Contracted Energy'!Q97/'DR_Contracted Energy'!Q$130)*Q$132,$D99=$D$133,('DR_Contracted Energy'!Q97/'DR_Contracted Energy'!Q$131)*Q$133),0)</f>
        <v>0</v>
      </c>
      <c r="R99" s="166" cm="1">
        <f t="array" ref="R99">IFERROR(_xlfn.IFS($H99="MW",0,$D99=$D$132,('DR_Contracted Energy'!R97/'DR_Contracted Energy'!R$130)*R$132,$D99=$D$133,('DR_Contracted Energy'!R97/'DR_Contracted Energy'!R$131)*R$133),0)</f>
        <v>0</v>
      </c>
      <c r="S99" s="166" cm="1">
        <f t="array" ref="S99">IFERROR(_xlfn.IFS($H99="MW",0,$D99=$D$132,('DR_Contracted Energy'!S97/'DR_Contracted Energy'!S$130)*S$132,$D99=$D$133,('DR_Contracted Energy'!S97/'DR_Contracted Energy'!S$131)*S$133),0)</f>
        <v>0</v>
      </c>
      <c r="T99" s="166" cm="1">
        <f t="array" ref="T99">IFERROR(_xlfn.IFS($H99="MW",0,$D99=$D$132,('DR_Contracted Energy'!T97/'DR_Contracted Energy'!T$130)*T$132,$D99=$D$133,('DR_Contracted Energy'!T97/'DR_Contracted Energy'!T$131)*T$133),0)</f>
        <v>0</v>
      </c>
      <c r="U99" s="166" cm="1">
        <f t="array" ref="U99">IFERROR(_xlfn.IFS($H99="MW",0,$D99=$D$132,('DR_Contracted Energy'!U97/'DR_Contracted Energy'!U$130)*U$132,$D99=$D$133,('DR_Contracted Energy'!U97/'DR_Contracted Energy'!U$131)*U$133),0)</f>
        <v>0</v>
      </c>
      <c r="V99" s="166" cm="1">
        <f t="array" ref="V99">IFERROR(_xlfn.IFS($H99="MW",0,$D99=$D$132,('DR_Contracted Energy'!V97/'DR_Contracted Energy'!V$130)*V$132,$D99=$D$133,('DR_Contracted Energy'!V97/'DR_Contracted Energy'!V$131)*V$133),0)</f>
        <v>0</v>
      </c>
      <c r="W99" s="166" cm="1">
        <f t="array" ref="W99">IFERROR(_xlfn.IFS($H99="MW",0,$D99=$D$132,('DR_Contracted Energy'!W97/'DR_Contracted Energy'!W$130)*W$132,$D99=$D$133,('DR_Contracted Energy'!W97/'DR_Contracted Energy'!W$131)*W$133),0)</f>
        <v>0</v>
      </c>
      <c r="X99" s="166" cm="1">
        <f t="array" ref="X99">IFERROR(_xlfn.IFS($H99="MW",0,$D99=$D$132,('DR_Contracted Energy'!X97/'DR_Contracted Energy'!X$130)*X$132,$D99=$D$133,('DR_Contracted Energy'!X97/'DR_Contracted Energy'!X$131)*X$133),0)</f>
        <v>0</v>
      </c>
      <c r="Y99" s="166" cm="1">
        <f t="array" ref="Y99">IFERROR(_xlfn.IFS($H99="MW",0,$D99=$D$132,('DR_Contracted Energy'!Y97/'DR_Contracted Energy'!Y$130)*Y$132,$D99=$D$133,('DR_Contracted Energy'!Y97/'DR_Contracted Energy'!Y$131)*Y$133),0)</f>
        <v>0</v>
      </c>
      <c r="Z99" s="166" cm="1">
        <f t="array" ref="Z99">IFERROR(_xlfn.IFS($H99="MW",0,$D99=$D$132,('DR_Contracted Energy'!Z97/'DR_Contracted Energy'!Z$130)*Z$132,$D99=$D$133,('DR_Contracted Energy'!Z97/'DR_Contracted Energy'!Z$131)*Z$133),0)</f>
        <v>0</v>
      </c>
      <c r="AA99" s="166" cm="1">
        <f t="array" ref="AA99">IFERROR(_xlfn.IFS($H99="MW",0,$D99=$D$132,('DR_Contracted Energy'!AA97/'DR_Contracted Energy'!AA$130)*AA$132,$D99=$D$133,('DR_Contracted Energy'!AA97/'DR_Contracted Energy'!AA$131)*AA$133),0)</f>
        <v>0</v>
      </c>
      <c r="AB99" s="166" cm="1">
        <f t="array" ref="AB99">IFERROR(_xlfn.IFS($H99="MW",0,$D99=$D$132,('DR_Contracted Energy'!AB97/'DR_Contracted Energy'!AB$130)*AB$132,$D99=$D$133,('DR_Contracted Energy'!AB97/'DR_Contracted Energy'!AB$131)*AB$133),0)</f>
        <v>0</v>
      </c>
      <c r="AC99" s="166" cm="1">
        <f t="array" ref="AC99">IFERROR(_xlfn.IFS($H99="MW",0,$D99=$D$132,('DR_Contracted Energy'!AC97/'DR_Contracted Energy'!AC$130)*AC$132,$D99=$D$133,('DR_Contracted Energy'!AC97/'DR_Contracted Energy'!AC$131)*AC$133),0)</f>
        <v>0</v>
      </c>
      <c r="AD99" s="166"/>
      <c r="AE99" s="16" t="str">
        <f t="shared" si="34"/>
        <v>FALSE</v>
      </c>
    </row>
    <row r="100" spans="3:31" ht="28.8" x14ac:dyDescent="0.3">
      <c r="C100" s="7">
        <f>'C. Details of Existing PSAs'!C95</f>
        <v>45</v>
      </c>
      <c r="D100" s="146" t="str">
        <f>'C. Details of Existing PSAs'!D95</f>
        <v>Distribution Utility 2 (DU2)</v>
      </c>
      <c r="E100" s="146">
        <f>'C. Details of Existing PSAs'!E95</f>
        <v>0</v>
      </c>
      <c r="F100" s="108">
        <f>'C. Details of Existing PSAs'!F95</f>
        <v>0</v>
      </c>
      <c r="G100">
        <f>'C. Details of Existing PSAs'!G95</f>
        <v>0</v>
      </c>
      <c r="H100" s="16" t="str">
        <f>'C. Details of Existing PSAs'!O95</f>
        <v>MW</v>
      </c>
      <c r="I100" s="166" cm="1">
        <f t="array" ref="I100">IFERROR(_xlfn.IFS($H100="MW",0,$D100=$D$132,('DR_Contracted Energy'!I98/'DR_Contracted Energy'!I$130)*I$132,$D100=$D$133,('DR_Contracted Energy'!I98/'DR_Contracted Energy'!I$131)*I$133),0)</f>
        <v>0</v>
      </c>
      <c r="J100" s="166" cm="1">
        <f t="array" ref="J100">IFERROR(_xlfn.IFS($H100="MW",0,$D100=$D$132,('DR_Contracted Energy'!J98/'DR_Contracted Energy'!J$130)*J$132,$D100=$D$133,('DR_Contracted Energy'!J98/'DR_Contracted Energy'!J$131)*J$133),0)</f>
        <v>0</v>
      </c>
      <c r="K100" s="166" cm="1">
        <f t="array" ref="K100">IFERROR(_xlfn.IFS($H100="MW",0,$D100=$D$132,('DR_Contracted Energy'!K98/'DR_Contracted Energy'!K$130)*K$132,$D100=$D$133,('DR_Contracted Energy'!K98/'DR_Contracted Energy'!K$131)*K$133),0)</f>
        <v>0</v>
      </c>
      <c r="L100" s="166" cm="1">
        <f t="array" ref="L100">IFERROR(_xlfn.IFS($H100="MW",0,$D100=$D$132,('DR_Contracted Energy'!L98/'DR_Contracted Energy'!L$130)*L$132,$D100=$D$133,('DR_Contracted Energy'!L98/'DR_Contracted Energy'!L$131)*L$133),0)</f>
        <v>0</v>
      </c>
      <c r="M100" s="166" cm="1">
        <f t="array" ref="M100">IFERROR(_xlfn.IFS($H100="MW",0,$D100=$D$132,('DR_Contracted Energy'!M98/'DR_Contracted Energy'!M$130)*M$132,$D100=$D$133,('DR_Contracted Energy'!M98/'DR_Contracted Energy'!M$131)*M$133),0)</f>
        <v>0</v>
      </c>
      <c r="N100" s="166" cm="1">
        <f t="array" ref="N100">IFERROR(_xlfn.IFS($H100="MW",0,$D100=$D$132,('DR_Contracted Energy'!N98/'DR_Contracted Energy'!N$130)*N$132,$D100=$D$133,('DR_Contracted Energy'!N98/'DR_Contracted Energy'!N$131)*N$133),0)</f>
        <v>0</v>
      </c>
      <c r="O100" s="166" cm="1">
        <f t="array" ref="O100">IFERROR(_xlfn.IFS($H100="MW",0,$D100=$D$132,('DR_Contracted Energy'!O98/'DR_Contracted Energy'!O$130)*O$132,$D100=$D$133,('DR_Contracted Energy'!O98/'DR_Contracted Energy'!O$131)*O$133),0)</f>
        <v>0</v>
      </c>
      <c r="P100" s="166" cm="1">
        <f t="array" ref="P100">IFERROR(_xlfn.IFS($H100="MW",0,$D100=$D$132,('DR_Contracted Energy'!P98/'DR_Contracted Energy'!P$130)*P$132,$D100=$D$133,('DR_Contracted Energy'!P98/'DR_Contracted Energy'!P$131)*P$133),0)</f>
        <v>0</v>
      </c>
      <c r="Q100" s="166" cm="1">
        <f t="array" ref="Q100">IFERROR(_xlfn.IFS($H100="MW",0,$D100=$D$132,('DR_Contracted Energy'!Q98/'DR_Contracted Energy'!Q$130)*Q$132,$D100=$D$133,('DR_Contracted Energy'!Q98/'DR_Contracted Energy'!Q$131)*Q$133),0)</f>
        <v>0</v>
      </c>
      <c r="R100" s="166" cm="1">
        <f t="array" ref="R100">IFERROR(_xlfn.IFS($H100="MW",0,$D100=$D$132,('DR_Contracted Energy'!R98/'DR_Contracted Energy'!R$130)*R$132,$D100=$D$133,('DR_Contracted Energy'!R98/'DR_Contracted Energy'!R$131)*R$133),0)</f>
        <v>0</v>
      </c>
      <c r="S100" s="166" cm="1">
        <f t="array" ref="S100">IFERROR(_xlfn.IFS($H100="MW",0,$D100=$D$132,('DR_Contracted Energy'!S98/'DR_Contracted Energy'!S$130)*S$132,$D100=$D$133,('DR_Contracted Energy'!S98/'DR_Contracted Energy'!S$131)*S$133),0)</f>
        <v>0</v>
      </c>
      <c r="T100" s="166" cm="1">
        <f t="array" ref="T100">IFERROR(_xlfn.IFS($H100="MW",0,$D100=$D$132,('DR_Contracted Energy'!T98/'DR_Contracted Energy'!T$130)*T$132,$D100=$D$133,('DR_Contracted Energy'!T98/'DR_Contracted Energy'!T$131)*T$133),0)</f>
        <v>0</v>
      </c>
      <c r="U100" s="166" cm="1">
        <f t="array" ref="U100">IFERROR(_xlfn.IFS($H100="MW",0,$D100=$D$132,('DR_Contracted Energy'!U98/'DR_Contracted Energy'!U$130)*U$132,$D100=$D$133,('DR_Contracted Energy'!U98/'DR_Contracted Energy'!U$131)*U$133),0)</f>
        <v>0</v>
      </c>
      <c r="V100" s="166" cm="1">
        <f t="array" ref="V100">IFERROR(_xlfn.IFS($H100="MW",0,$D100=$D$132,('DR_Contracted Energy'!V98/'DR_Contracted Energy'!V$130)*V$132,$D100=$D$133,('DR_Contracted Energy'!V98/'DR_Contracted Energy'!V$131)*V$133),0)</f>
        <v>0</v>
      </c>
      <c r="W100" s="166" cm="1">
        <f t="array" ref="W100">IFERROR(_xlfn.IFS($H100="MW",0,$D100=$D$132,('DR_Contracted Energy'!W98/'DR_Contracted Energy'!W$130)*W$132,$D100=$D$133,('DR_Contracted Energy'!W98/'DR_Contracted Energy'!W$131)*W$133),0)</f>
        <v>0</v>
      </c>
      <c r="X100" s="166" cm="1">
        <f t="array" ref="X100">IFERROR(_xlfn.IFS($H100="MW",0,$D100=$D$132,('DR_Contracted Energy'!X98/'DR_Contracted Energy'!X$130)*X$132,$D100=$D$133,('DR_Contracted Energy'!X98/'DR_Contracted Energy'!X$131)*X$133),0)</f>
        <v>0</v>
      </c>
      <c r="Y100" s="166" cm="1">
        <f t="array" ref="Y100">IFERROR(_xlfn.IFS($H100="MW",0,$D100=$D$132,('DR_Contracted Energy'!Y98/'DR_Contracted Energy'!Y$130)*Y$132,$D100=$D$133,('DR_Contracted Energy'!Y98/'DR_Contracted Energy'!Y$131)*Y$133),0)</f>
        <v>0</v>
      </c>
      <c r="Z100" s="166" cm="1">
        <f t="array" ref="Z100">IFERROR(_xlfn.IFS($H100="MW",0,$D100=$D$132,('DR_Contracted Energy'!Z98/'DR_Contracted Energy'!Z$130)*Z$132,$D100=$D$133,('DR_Contracted Energy'!Z98/'DR_Contracted Energy'!Z$131)*Z$133),0)</f>
        <v>0</v>
      </c>
      <c r="AA100" s="166" cm="1">
        <f t="array" ref="AA100">IFERROR(_xlfn.IFS($H100="MW",0,$D100=$D$132,('DR_Contracted Energy'!AA98/'DR_Contracted Energy'!AA$130)*AA$132,$D100=$D$133,('DR_Contracted Energy'!AA98/'DR_Contracted Energy'!AA$131)*AA$133),0)</f>
        <v>0</v>
      </c>
      <c r="AB100" s="166" cm="1">
        <f t="array" ref="AB100">IFERROR(_xlfn.IFS($H100="MW",0,$D100=$D$132,('DR_Contracted Energy'!AB98/'DR_Contracted Energy'!AB$130)*AB$132,$D100=$D$133,('DR_Contracted Energy'!AB98/'DR_Contracted Energy'!AB$131)*AB$133),0)</f>
        <v>0</v>
      </c>
      <c r="AC100" s="166" cm="1">
        <f t="array" ref="AC100">IFERROR(_xlfn.IFS($H100="MW",0,$D100=$D$132,('DR_Contracted Energy'!AC98/'DR_Contracted Energy'!AC$130)*AC$132,$D100=$D$133,('DR_Contracted Energy'!AC98/'DR_Contracted Energy'!AC$131)*AC$133),0)</f>
        <v>0</v>
      </c>
      <c r="AD100" s="166"/>
      <c r="AE100" s="16" t="str">
        <f t="shared" si="34"/>
        <v>FALSE</v>
      </c>
    </row>
    <row r="101" spans="3:31" ht="28.8" x14ac:dyDescent="0.3">
      <c r="C101" s="7">
        <f t="shared" ref="C101:G101" si="46">C100</f>
        <v>45</v>
      </c>
      <c r="D101" s="146" t="str">
        <f t="shared" si="46"/>
        <v>Distribution Utility 2 (DU2)</v>
      </c>
      <c r="E101" s="146">
        <f t="shared" si="46"/>
        <v>0</v>
      </c>
      <c r="F101" s="108">
        <f t="shared" si="46"/>
        <v>0</v>
      </c>
      <c r="G101">
        <f t="shared" si="46"/>
        <v>0</v>
      </c>
      <c r="H101" s="16" t="str">
        <f>'C. Details of Existing PSAs'!O96</f>
        <v>MWh</v>
      </c>
      <c r="I101" s="166" cm="1">
        <f t="array" ref="I101">IFERROR(_xlfn.IFS($H101="MW",0,$D101=$D$132,('DR_Contracted Energy'!I99/'DR_Contracted Energy'!I$130)*I$132,$D101=$D$133,('DR_Contracted Energy'!I99/'DR_Contracted Energy'!I$131)*I$133),0)</f>
        <v>0</v>
      </c>
      <c r="J101" s="166" cm="1">
        <f t="array" ref="J101">IFERROR(_xlfn.IFS($H101="MW",0,$D101=$D$132,('DR_Contracted Energy'!J99/'DR_Contracted Energy'!J$130)*J$132,$D101=$D$133,('DR_Contracted Energy'!J99/'DR_Contracted Energy'!J$131)*J$133),0)</f>
        <v>0</v>
      </c>
      <c r="K101" s="166" cm="1">
        <f t="array" ref="K101">IFERROR(_xlfn.IFS($H101="MW",0,$D101=$D$132,('DR_Contracted Energy'!K99/'DR_Contracted Energy'!K$130)*K$132,$D101=$D$133,('DR_Contracted Energy'!K99/'DR_Contracted Energy'!K$131)*K$133),0)</f>
        <v>0</v>
      </c>
      <c r="L101" s="166" cm="1">
        <f t="array" ref="L101">IFERROR(_xlfn.IFS($H101="MW",0,$D101=$D$132,('DR_Contracted Energy'!L99/'DR_Contracted Energy'!L$130)*L$132,$D101=$D$133,('DR_Contracted Energy'!L99/'DR_Contracted Energy'!L$131)*L$133),0)</f>
        <v>0</v>
      </c>
      <c r="M101" s="166" cm="1">
        <f t="array" ref="M101">IFERROR(_xlfn.IFS($H101="MW",0,$D101=$D$132,('DR_Contracted Energy'!M99/'DR_Contracted Energy'!M$130)*M$132,$D101=$D$133,('DR_Contracted Energy'!M99/'DR_Contracted Energy'!M$131)*M$133),0)</f>
        <v>0</v>
      </c>
      <c r="N101" s="166" cm="1">
        <f t="array" ref="N101">IFERROR(_xlfn.IFS($H101="MW",0,$D101=$D$132,('DR_Contracted Energy'!N99/'DR_Contracted Energy'!N$130)*N$132,$D101=$D$133,('DR_Contracted Energy'!N99/'DR_Contracted Energy'!N$131)*N$133),0)</f>
        <v>0</v>
      </c>
      <c r="O101" s="166" cm="1">
        <f t="array" ref="O101">IFERROR(_xlfn.IFS($H101="MW",0,$D101=$D$132,('DR_Contracted Energy'!O99/'DR_Contracted Energy'!O$130)*O$132,$D101=$D$133,('DR_Contracted Energy'!O99/'DR_Contracted Energy'!O$131)*O$133),0)</f>
        <v>0</v>
      </c>
      <c r="P101" s="166" cm="1">
        <f t="array" ref="P101">IFERROR(_xlfn.IFS($H101="MW",0,$D101=$D$132,('DR_Contracted Energy'!P99/'DR_Contracted Energy'!P$130)*P$132,$D101=$D$133,('DR_Contracted Energy'!P99/'DR_Contracted Energy'!P$131)*P$133),0)</f>
        <v>0</v>
      </c>
      <c r="Q101" s="166" cm="1">
        <f t="array" ref="Q101">IFERROR(_xlfn.IFS($H101="MW",0,$D101=$D$132,('DR_Contracted Energy'!Q99/'DR_Contracted Energy'!Q$130)*Q$132,$D101=$D$133,('DR_Contracted Energy'!Q99/'DR_Contracted Energy'!Q$131)*Q$133),0)</f>
        <v>0</v>
      </c>
      <c r="R101" s="166" cm="1">
        <f t="array" ref="R101">IFERROR(_xlfn.IFS($H101="MW",0,$D101=$D$132,('DR_Contracted Energy'!R99/'DR_Contracted Energy'!R$130)*R$132,$D101=$D$133,('DR_Contracted Energy'!R99/'DR_Contracted Energy'!R$131)*R$133),0)</f>
        <v>0</v>
      </c>
      <c r="S101" s="166" cm="1">
        <f t="array" ref="S101">IFERROR(_xlfn.IFS($H101="MW",0,$D101=$D$132,('DR_Contracted Energy'!S99/'DR_Contracted Energy'!S$130)*S$132,$D101=$D$133,('DR_Contracted Energy'!S99/'DR_Contracted Energy'!S$131)*S$133),0)</f>
        <v>0</v>
      </c>
      <c r="T101" s="166" cm="1">
        <f t="array" ref="T101">IFERROR(_xlfn.IFS($H101="MW",0,$D101=$D$132,('DR_Contracted Energy'!T99/'DR_Contracted Energy'!T$130)*T$132,$D101=$D$133,('DR_Contracted Energy'!T99/'DR_Contracted Energy'!T$131)*T$133),0)</f>
        <v>0</v>
      </c>
      <c r="U101" s="166" cm="1">
        <f t="array" ref="U101">IFERROR(_xlfn.IFS($H101="MW",0,$D101=$D$132,('DR_Contracted Energy'!U99/'DR_Contracted Energy'!U$130)*U$132,$D101=$D$133,('DR_Contracted Energy'!U99/'DR_Contracted Energy'!U$131)*U$133),0)</f>
        <v>0</v>
      </c>
      <c r="V101" s="166" cm="1">
        <f t="array" ref="V101">IFERROR(_xlfn.IFS($H101="MW",0,$D101=$D$132,('DR_Contracted Energy'!V99/'DR_Contracted Energy'!V$130)*V$132,$D101=$D$133,('DR_Contracted Energy'!V99/'DR_Contracted Energy'!V$131)*V$133),0)</f>
        <v>0</v>
      </c>
      <c r="W101" s="166" cm="1">
        <f t="array" ref="W101">IFERROR(_xlfn.IFS($H101="MW",0,$D101=$D$132,('DR_Contracted Energy'!W99/'DR_Contracted Energy'!W$130)*W$132,$D101=$D$133,('DR_Contracted Energy'!W99/'DR_Contracted Energy'!W$131)*W$133),0)</f>
        <v>0</v>
      </c>
      <c r="X101" s="166" cm="1">
        <f t="array" ref="X101">IFERROR(_xlfn.IFS($H101="MW",0,$D101=$D$132,('DR_Contracted Energy'!X99/'DR_Contracted Energy'!X$130)*X$132,$D101=$D$133,('DR_Contracted Energy'!X99/'DR_Contracted Energy'!X$131)*X$133),0)</f>
        <v>0</v>
      </c>
      <c r="Y101" s="166" cm="1">
        <f t="array" ref="Y101">IFERROR(_xlfn.IFS($H101="MW",0,$D101=$D$132,('DR_Contracted Energy'!Y99/'DR_Contracted Energy'!Y$130)*Y$132,$D101=$D$133,('DR_Contracted Energy'!Y99/'DR_Contracted Energy'!Y$131)*Y$133),0)</f>
        <v>0</v>
      </c>
      <c r="Z101" s="166" cm="1">
        <f t="array" ref="Z101">IFERROR(_xlfn.IFS($H101="MW",0,$D101=$D$132,('DR_Contracted Energy'!Z99/'DR_Contracted Energy'!Z$130)*Z$132,$D101=$D$133,('DR_Contracted Energy'!Z99/'DR_Contracted Energy'!Z$131)*Z$133),0)</f>
        <v>0</v>
      </c>
      <c r="AA101" s="166" cm="1">
        <f t="array" ref="AA101">IFERROR(_xlfn.IFS($H101="MW",0,$D101=$D$132,('DR_Contracted Energy'!AA99/'DR_Contracted Energy'!AA$130)*AA$132,$D101=$D$133,('DR_Contracted Energy'!AA99/'DR_Contracted Energy'!AA$131)*AA$133),0)</f>
        <v>0</v>
      </c>
      <c r="AB101" s="166" cm="1">
        <f t="array" ref="AB101">IFERROR(_xlfn.IFS($H101="MW",0,$D101=$D$132,('DR_Contracted Energy'!AB99/'DR_Contracted Energy'!AB$130)*AB$132,$D101=$D$133,('DR_Contracted Energy'!AB99/'DR_Contracted Energy'!AB$131)*AB$133),0)</f>
        <v>0</v>
      </c>
      <c r="AC101" s="166" cm="1">
        <f t="array" ref="AC101">IFERROR(_xlfn.IFS($H101="MW",0,$D101=$D$132,('DR_Contracted Energy'!AC99/'DR_Contracted Energy'!AC$130)*AC$132,$D101=$D$133,('DR_Contracted Energy'!AC99/'DR_Contracted Energy'!AC$131)*AC$133),0)</f>
        <v>0</v>
      </c>
      <c r="AD101" s="166"/>
      <c r="AE101" s="16" t="str">
        <f t="shared" si="34"/>
        <v>FALSE</v>
      </c>
    </row>
    <row r="102" spans="3:31" ht="28.8" x14ac:dyDescent="0.3">
      <c r="C102" s="7">
        <f>'C. Details of Existing PSAs'!C97</f>
        <v>46</v>
      </c>
      <c r="D102" s="146" t="str">
        <f>'C. Details of Existing PSAs'!D97</f>
        <v>Distribution Utility 2 (DU2)</v>
      </c>
      <c r="E102" s="146">
        <f>'C. Details of Existing PSAs'!E97</f>
        <v>0</v>
      </c>
      <c r="F102" s="108">
        <f>'C. Details of Existing PSAs'!F97</f>
        <v>0</v>
      </c>
      <c r="G102">
        <f>'C. Details of Existing PSAs'!G97</f>
        <v>0</v>
      </c>
      <c r="H102" s="16" t="str">
        <f>'C. Details of Existing PSAs'!O97</f>
        <v>MW</v>
      </c>
      <c r="I102" s="166" cm="1">
        <f t="array" ref="I102">IFERROR(_xlfn.IFS($H102="MW",0,$D102=$D$132,('DR_Contracted Energy'!I100/'DR_Contracted Energy'!I$130)*I$132,$D102=$D$133,('DR_Contracted Energy'!I100/'DR_Contracted Energy'!I$131)*I$133),0)</f>
        <v>0</v>
      </c>
      <c r="J102" s="166" cm="1">
        <f t="array" ref="J102">IFERROR(_xlfn.IFS($H102="MW",0,$D102=$D$132,('DR_Contracted Energy'!J100/'DR_Contracted Energy'!J$130)*J$132,$D102=$D$133,('DR_Contracted Energy'!J100/'DR_Contracted Energy'!J$131)*J$133),0)</f>
        <v>0</v>
      </c>
      <c r="K102" s="166" cm="1">
        <f t="array" ref="K102">IFERROR(_xlfn.IFS($H102="MW",0,$D102=$D$132,('DR_Contracted Energy'!K100/'DR_Contracted Energy'!K$130)*K$132,$D102=$D$133,('DR_Contracted Energy'!K100/'DR_Contracted Energy'!K$131)*K$133),0)</f>
        <v>0</v>
      </c>
      <c r="L102" s="166" cm="1">
        <f t="array" ref="L102">IFERROR(_xlfn.IFS($H102="MW",0,$D102=$D$132,('DR_Contracted Energy'!L100/'DR_Contracted Energy'!L$130)*L$132,$D102=$D$133,('DR_Contracted Energy'!L100/'DR_Contracted Energy'!L$131)*L$133),0)</f>
        <v>0</v>
      </c>
      <c r="M102" s="166" cm="1">
        <f t="array" ref="M102">IFERROR(_xlfn.IFS($H102="MW",0,$D102=$D$132,('DR_Contracted Energy'!M100/'DR_Contracted Energy'!M$130)*M$132,$D102=$D$133,('DR_Contracted Energy'!M100/'DR_Contracted Energy'!M$131)*M$133),0)</f>
        <v>0</v>
      </c>
      <c r="N102" s="166" cm="1">
        <f t="array" ref="N102">IFERROR(_xlfn.IFS($H102="MW",0,$D102=$D$132,('DR_Contracted Energy'!N100/'DR_Contracted Energy'!N$130)*N$132,$D102=$D$133,('DR_Contracted Energy'!N100/'DR_Contracted Energy'!N$131)*N$133),0)</f>
        <v>0</v>
      </c>
      <c r="O102" s="166" cm="1">
        <f t="array" ref="O102">IFERROR(_xlfn.IFS($H102="MW",0,$D102=$D$132,('DR_Contracted Energy'!O100/'DR_Contracted Energy'!O$130)*O$132,$D102=$D$133,('DR_Contracted Energy'!O100/'DR_Contracted Energy'!O$131)*O$133),0)</f>
        <v>0</v>
      </c>
      <c r="P102" s="166" cm="1">
        <f t="array" ref="P102">IFERROR(_xlfn.IFS($H102="MW",0,$D102=$D$132,('DR_Contracted Energy'!P100/'DR_Contracted Energy'!P$130)*P$132,$D102=$D$133,('DR_Contracted Energy'!P100/'DR_Contracted Energy'!P$131)*P$133),0)</f>
        <v>0</v>
      </c>
      <c r="Q102" s="166" cm="1">
        <f t="array" ref="Q102">IFERROR(_xlfn.IFS($H102="MW",0,$D102=$D$132,('DR_Contracted Energy'!Q100/'DR_Contracted Energy'!Q$130)*Q$132,$D102=$D$133,('DR_Contracted Energy'!Q100/'DR_Contracted Energy'!Q$131)*Q$133),0)</f>
        <v>0</v>
      </c>
      <c r="R102" s="166" cm="1">
        <f t="array" ref="R102">IFERROR(_xlfn.IFS($H102="MW",0,$D102=$D$132,('DR_Contracted Energy'!R100/'DR_Contracted Energy'!R$130)*R$132,$D102=$D$133,('DR_Contracted Energy'!R100/'DR_Contracted Energy'!R$131)*R$133),0)</f>
        <v>0</v>
      </c>
      <c r="S102" s="166" cm="1">
        <f t="array" ref="S102">IFERROR(_xlfn.IFS($H102="MW",0,$D102=$D$132,('DR_Contracted Energy'!S100/'DR_Contracted Energy'!S$130)*S$132,$D102=$D$133,('DR_Contracted Energy'!S100/'DR_Contracted Energy'!S$131)*S$133),0)</f>
        <v>0</v>
      </c>
      <c r="T102" s="166" cm="1">
        <f t="array" ref="T102">IFERROR(_xlfn.IFS($H102="MW",0,$D102=$D$132,('DR_Contracted Energy'!T100/'DR_Contracted Energy'!T$130)*T$132,$D102=$D$133,('DR_Contracted Energy'!T100/'DR_Contracted Energy'!T$131)*T$133),0)</f>
        <v>0</v>
      </c>
      <c r="U102" s="166" cm="1">
        <f t="array" ref="U102">IFERROR(_xlfn.IFS($H102="MW",0,$D102=$D$132,('DR_Contracted Energy'!U100/'DR_Contracted Energy'!U$130)*U$132,$D102=$D$133,('DR_Contracted Energy'!U100/'DR_Contracted Energy'!U$131)*U$133),0)</f>
        <v>0</v>
      </c>
      <c r="V102" s="166" cm="1">
        <f t="array" ref="V102">IFERROR(_xlfn.IFS($H102="MW",0,$D102=$D$132,('DR_Contracted Energy'!V100/'DR_Contracted Energy'!V$130)*V$132,$D102=$D$133,('DR_Contracted Energy'!V100/'DR_Contracted Energy'!V$131)*V$133),0)</f>
        <v>0</v>
      </c>
      <c r="W102" s="166" cm="1">
        <f t="array" ref="W102">IFERROR(_xlfn.IFS($H102="MW",0,$D102=$D$132,('DR_Contracted Energy'!W100/'DR_Contracted Energy'!W$130)*W$132,$D102=$D$133,('DR_Contracted Energy'!W100/'DR_Contracted Energy'!W$131)*W$133),0)</f>
        <v>0</v>
      </c>
      <c r="X102" s="166" cm="1">
        <f t="array" ref="X102">IFERROR(_xlfn.IFS($H102="MW",0,$D102=$D$132,('DR_Contracted Energy'!X100/'DR_Contracted Energy'!X$130)*X$132,$D102=$D$133,('DR_Contracted Energy'!X100/'DR_Contracted Energy'!X$131)*X$133),0)</f>
        <v>0</v>
      </c>
      <c r="Y102" s="166" cm="1">
        <f t="array" ref="Y102">IFERROR(_xlfn.IFS($H102="MW",0,$D102=$D$132,('DR_Contracted Energy'!Y100/'DR_Contracted Energy'!Y$130)*Y$132,$D102=$D$133,('DR_Contracted Energy'!Y100/'DR_Contracted Energy'!Y$131)*Y$133),0)</f>
        <v>0</v>
      </c>
      <c r="Z102" s="166" cm="1">
        <f t="array" ref="Z102">IFERROR(_xlfn.IFS($H102="MW",0,$D102=$D$132,('DR_Contracted Energy'!Z100/'DR_Contracted Energy'!Z$130)*Z$132,$D102=$D$133,('DR_Contracted Energy'!Z100/'DR_Contracted Energy'!Z$131)*Z$133),0)</f>
        <v>0</v>
      </c>
      <c r="AA102" s="166" cm="1">
        <f t="array" ref="AA102">IFERROR(_xlfn.IFS($H102="MW",0,$D102=$D$132,('DR_Contracted Energy'!AA100/'DR_Contracted Energy'!AA$130)*AA$132,$D102=$D$133,('DR_Contracted Energy'!AA100/'DR_Contracted Energy'!AA$131)*AA$133),0)</f>
        <v>0</v>
      </c>
      <c r="AB102" s="166" cm="1">
        <f t="array" ref="AB102">IFERROR(_xlfn.IFS($H102="MW",0,$D102=$D$132,('DR_Contracted Energy'!AB100/'DR_Contracted Energy'!AB$130)*AB$132,$D102=$D$133,('DR_Contracted Energy'!AB100/'DR_Contracted Energy'!AB$131)*AB$133),0)</f>
        <v>0</v>
      </c>
      <c r="AC102" s="166" cm="1">
        <f t="array" ref="AC102">IFERROR(_xlfn.IFS($H102="MW",0,$D102=$D$132,('DR_Contracted Energy'!AC100/'DR_Contracted Energy'!AC$130)*AC$132,$D102=$D$133,('DR_Contracted Energy'!AC100/'DR_Contracted Energy'!AC$131)*AC$133),0)</f>
        <v>0</v>
      </c>
      <c r="AD102" s="166"/>
      <c r="AE102" s="16" t="str">
        <f t="shared" si="34"/>
        <v>FALSE</v>
      </c>
    </row>
    <row r="103" spans="3:31" ht="28.8" x14ac:dyDescent="0.3">
      <c r="C103" s="7">
        <f t="shared" ref="C103:G103" si="47">C102</f>
        <v>46</v>
      </c>
      <c r="D103" s="146" t="str">
        <f t="shared" si="47"/>
        <v>Distribution Utility 2 (DU2)</v>
      </c>
      <c r="E103" s="146">
        <f t="shared" si="47"/>
        <v>0</v>
      </c>
      <c r="F103" s="108">
        <f t="shared" si="47"/>
        <v>0</v>
      </c>
      <c r="G103">
        <f t="shared" si="47"/>
        <v>0</v>
      </c>
      <c r="H103" s="16" t="str">
        <f>'C. Details of Existing PSAs'!O98</f>
        <v>MWh</v>
      </c>
      <c r="I103" s="166" cm="1">
        <f t="array" ref="I103">IFERROR(_xlfn.IFS($H103="MW",0,$D103=$D$132,('DR_Contracted Energy'!I101/'DR_Contracted Energy'!I$130)*I$132,$D103=$D$133,('DR_Contracted Energy'!I101/'DR_Contracted Energy'!I$131)*I$133),0)</f>
        <v>0</v>
      </c>
      <c r="J103" s="166" cm="1">
        <f t="array" ref="J103">IFERROR(_xlfn.IFS($H103="MW",0,$D103=$D$132,('DR_Contracted Energy'!J101/'DR_Contracted Energy'!J$130)*J$132,$D103=$D$133,('DR_Contracted Energy'!J101/'DR_Contracted Energy'!J$131)*J$133),0)</f>
        <v>0</v>
      </c>
      <c r="K103" s="166" cm="1">
        <f t="array" ref="K103">IFERROR(_xlfn.IFS($H103="MW",0,$D103=$D$132,('DR_Contracted Energy'!K101/'DR_Contracted Energy'!K$130)*K$132,$D103=$D$133,('DR_Contracted Energy'!K101/'DR_Contracted Energy'!K$131)*K$133),0)</f>
        <v>0</v>
      </c>
      <c r="L103" s="166" cm="1">
        <f t="array" ref="L103">IFERROR(_xlfn.IFS($H103="MW",0,$D103=$D$132,('DR_Contracted Energy'!L101/'DR_Contracted Energy'!L$130)*L$132,$D103=$D$133,('DR_Contracted Energy'!L101/'DR_Contracted Energy'!L$131)*L$133),0)</f>
        <v>0</v>
      </c>
      <c r="M103" s="166" cm="1">
        <f t="array" ref="M103">IFERROR(_xlfn.IFS($H103="MW",0,$D103=$D$132,('DR_Contracted Energy'!M101/'DR_Contracted Energy'!M$130)*M$132,$D103=$D$133,('DR_Contracted Energy'!M101/'DR_Contracted Energy'!M$131)*M$133),0)</f>
        <v>0</v>
      </c>
      <c r="N103" s="166" cm="1">
        <f t="array" ref="N103">IFERROR(_xlfn.IFS($H103="MW",0,$D103=$D$132,('DR_Contracted Energy'!N101/'DR_Contracted Energy'!N$130)*N$132,$D103=$D$133,('DR_Contracted Energy'!N101/'DR_Contracted Energy'!N$131)*N$133),0)</f>
        <v>0</v>
      </c>
      <c r="O103" s="166" cm="1">
        <f t="array" ref="O103">IFERROR(_xlfn.IFS($H103="MW",0,$D103=$D$132,('DR_Contracted Energy'!O101/'DR_Contracted Energy'!O$130)*O$132,$D103=$D$133,('DR_Contracted Energy'!O101/'DR_Contracted Energy'!O$131)*O$133),0)</f>
        <v>0</v>
      </c>
      <c r="P103" s="166" cm="1">
        <f t="array" ref="P103">IFERROR(_xlfn.IFS($H103="MW",0,$D103=$D$132,('DR_Contracted Energy'!P101/'DR_Contracted Energy'!P$130)*P$132,$D103=$D$133,('DR_Contracted Energy'!P101/'DR_Contracted Energy'!P$131)*P$133),0)</f>
        <v>0</v>
      </c>
      <c r="Q103" s="166" cm="1">
        <f t="array" ref="Q103">IFERROR(_xlfn.IFS($H103="MW",0,$D103=$D$132,('DR_Contracted Energy'!Q101/'DR_Contracted Energy'!Q$130)*Q$132,$D103=$D$133,('DR_Contracted Energy'!Q101/'DR_Contracted Energy'!Q$131)*Q$133),0)</f>
        <v>0</v>
      </c>
      <c r="R103" s="166" cm="1">
        <f t="array" ref="R103">IFERROR(_xlfn.IFS($H103="MW",0,$D103=$D$132,('DR_Contracted Energy'!R101/'DR_Contracted Energy'!R$130)*R$132,$D103=$D$133,('DR_Contracted Energy'!R101/'DR_Contracted Energy'!R$131)*R$133),0)</f>
        <v>0</v>
      </c>
      <c r="S103" s="166" cm="1">
        <f t="array" ref="S103">IFERROR(_xlfn.IFS($H103="MW",0,$D103=$D$132,('DR_Contracted Energy'!S101/'DR_Contracted Energy'!S$130)*S$132,$D103=$D$133,('DR_Contracted Energy'!S101/'DR_Contracted Energy'!S$131)*S$133),0)</f>
        <v>0</v>
      </c>
      <c r="T103" s="166" cm="1">
        <f t="array" ref="T103">IFERROR(_xlfn.IFS($H103="MW",0,$D103=$D$132,('DR_Contracted Energy'!T101/'DR_Contracted Energy'!T$130)*T$132,$D103=$D$133,('DR_Contracted Energy'!T101/'DR_Contracted Energy'!T$131)*T$133),0)</f>
        <v>0</v>
      </c>
      <c r="U103" s="166" cm="1">
        <f t="array" ref="U103">IFERROR(_xlfn.IFS($H103="MW",0,$D103=$D$132,('DR_Contracted Energy'!U101/'DR_Contracted Energy'!U$130)*U$132,$D103=$D$133,('DR_Contracted Energy'!U101/'DR_Contracted Energy'!U$131)*U$133),0)</f>
        <v>0</v>
      </c>
      <c r="V103" s="166" cm="1">
        <f t="array" ref="V103">IFERROR(_xlfn.IFS($H103="MW",0,$D103=$D$132,('DR_Contracted Energy'!V101/'DR_Contracted Energy'!V$130)*V$132,$D103=$D$133,('DR_Contracted Energy'!V101/'DR_Contracted Energy'!V$131)*V$133),0)</f>
        <v>0</v>
      </c>
      <c r="W103" s="166" cm="1">
        <f t="array" ref="W103">IFERROR(_xlfn.IFS($H103="MW",0,$D103=$D$132,('DR_Contracted Energy'!W101/'DR_Contracted Energy'!W$130)*W$132,$D103=$D$133,('DR_Contracted Energy'!W101/'DR_Contracted Energy'!W$131)*W$133),0)</f>
        <v>0</v>
      </c>
      <c r="X103" s="166" cm="1">
        <f t="array" ref="X103">IFERROR(_xlfn.IFS($H103="MW",0,$D103=$D$132,('DR_Contracted Energy'!X101/'DR_Contracted Energy'!X$130)*X$132,$D103=$D$133,('DR_Contracted Energy'!X101/'DR_Contracted Energy'!X$131)*X$133),0)</f>
        <v>0</v>
      </c>
      <c r="Y103" s="166" cm="1">
        <f t="array" ref="Y103">IFERROR(_xlfn.IFS($H103="MW",0,$D103=$D$132,('DR_Contracted Energy'!Y101/'DR_Contracted Energy'!Y$130)*Y$132,$D103=$D$133,('DR_Contracted Energy'!Y101/'DR_Contracted Energy'!Y$131)*Y$133),0)</f>
        <v>0</v>
      </c>
      <c r="Z103" s="166" cm="1">
        <f t="array" ref="Z103">IFERROR(_xlfn.IFS($H103="MW",0,$D103=$D$132,('DR_Contracted Energy'!Z101/'DR_Contracted Energy'!Z$130)*Z$132,$D103=$D$133,('DR_Contracted Energy'!Z101/'DR_Contracted Energy'!Z$131)*Z$133),0)</f>
        <v>0</v>
      </c>
      <c r="AA103" s="166" cm="1">
        <f t="array" ref="AA103">IFERROR(_xlfn.IFS($H103="MW",0,$D103=$D$132,('DR_Contracted Energy'!AA101/'DR_Contracted Energy'!AA$130)*AA$132,$D103=$D$133,('DR_Contracted Energy'!AA101/'DR_Contracted Energy'!AA$131)*AA$133),0)</f>
        <v>0</v>
      </c>
      <c r="AB103" s="166" cm="1">
        <f t="array" ref="AB103">IFERROR(_xlfn.IFS($H103="MW",0,$D103=$D$132,('DR_Contracted Energy'!AB101/'DR_Contracted Energy'!AB$130)*AB$132,$D103=$D$133,('DR_Contracted Energy'!AB101/'DR_Contracted Energy'!AB$131)*AB$133),0)</f>
        <v>0</v>
      </c>
      <c r="AC103" s="166" cm="1">
        <f t="array" ref="AC103">IFERROR(_xlfn.IFS($H103="MW",0,$D103=$D$132,('DR_Contracted Energy'!AC101/'DR_Contracted Energy'!AC$130)*AC$132,$D103=$D$133,('DR_Contracted Energy'!AC101/'DR_Contracted Energy'!AC$131)*AC$133),0)</f>
        <v>0</v>
      </c>
      <c r="AD103" s="166"/>
      <c r="AE103" s="16" t="str">
        <f t="shared" si="34"/>
        <v>FALSE</v>
      </c>
    </row>
    <row r="104" spans="3:31" ht="28.8" x14ac:dyDescent="0.3">
      <c r="C104" s="7">
        <f>'C. Details of Existing PSAs'!C99</f>
        <v>47</v>
      </c>
      <c r="D104" s="146" t="str">
        <f>'C. Details of Existing PSAs'!D99</f>
        <v>Distribution Utility 2 (DU2)</v>
      </c>
      <c r="E104" s="146">
        <f>'C. Details of Existing PSAs'!E99</f>
        <v>0</v>
      </c>
      <c r="F104" s="108">
        <f>'C. Details of Existing PSAs'!F99</f>
        <v>0</v>
      </c>
      <c r="G104">
        <f>'C. Details of Existing PSAs'!G99</f>
        <v>0</v>
      </c>
      <c r="H104" s="16" t="str">
        <f>'C. Details of Existing PSAs'!O99</f>
        <v>MW</v>
      </c>
      <c r="I104" s="166" cm="1">
        <f t="array" ref="I104">IFERROR(_xlfn.IFS($H104="MW",0,$D104=$D$132,('DR_Contracted Energy'!I102/'DR_Contracted Energy'!I$130)*I$132,$D104=$D$133,('DR_Contracted Energy'!I102/'DR_Contracted Energy'!I$131)*I$133),0)</f>
        <v>0</v>
      </c>
      <c r="J104" s="166" cm="1">
        <f t="array" ref="J104">IFERROR(_xlfn.IFS($H104="MW",0,$D104=$D$132,('DR_Contracted Energy'!J102/'DR_Contracted Energy'!J$130)*J$132,$D104=$D$133,('DR_Contracted Energy'!J102/'DR_Contracted Energy'!J$131)*J$133),0)</f>
        <v>0</v>
      </c>
      <c r="K104" s="166" cm="1">
        <f t="array" ref="K104">IFERROR(_xlfn.IFS($H104="MW",0,$D104=$D$132,('DR_Contracted Energy'!K102/'DR_Contracted Energy'!K$130)*K$132,$D104=$D$133,('DR_Contracted Energy'!K102/'DR_Contracted Energy'!K$131)*K$133),0)</f>
        <v>0</v>
      </c>
      <c r="L104" s="166" cm="1">
        <f t="array" ref="L104">IFERROR(_xlfn.IFS($H104="MW",0,$D104=$D$132,('DR_Contracted Energy'!L102/'DR_Contracted Energy'!L$130)*L$132,$D104=$D$133,('DR_Contracted Energy'!L102/'DR_Contracted Energy'!L$131)*L$133),0)</f>
        <v>0</v>
      </c>
      <c r="M104" s="166" cm="1">
        <f t="array" ref="M104">IFERROR(_xlfn.IFS($H104="MW",0,$D104=$D$132,('DR_Contracted Energy'!M102/'DR_Contracted Energy'!M$130)*M$132,$D104=$D$133,('DR_Contracted Energy'!M102/'DR_Contracted Energy'!M$131)*M$133),0)</f>
        <v>0</v>
      </c>
      <c r="N104" s="166" cm="1">
        <f t="array" ref="N104">IFERROR(_xlfn.IFS($H104="MW",0,$D104=$D$132,('DR_Contracted Energy'!N102/'DR_Contracted Energy'!N$130)*N$132,$D104=$D$133,('DR_Contracted Energy'!N102/'DR_Contracted Energy'!N$131)*N$133),0)</f>
        <v>0</v>
      </c>
      <c r="O104" s="166" cm="1">
        <f t="array" ref="O104">IFERROR(_xlfn.IFS($H104="MW",0,$D104=$D$132,('DR_Contracted Energy'!O102/'DR_Contracted Energy'!O$130)*O$132,$D104=$D$133,('DR_Contracted Energy'!O102/'DR_Contracted Energy'!O$131)*O$133),0)</f>
        <v>0</v>
      </c>
      <c r="P104" s="166" cm="1">
        <f t="array" ref="P104">IFERROR(_xlfn.IFS($H104="MW",0,$D104=$D$132,('DR_Contracted Energy'!P102/'DR_Contracted Energy'!P$130)*P$132,$D104=$D$133,('DR_Contracted Energy'!P102/'DR_Contracted Energy'!P$131)*P$133),0)</f>
        <v>0</v>
      </c>
      <c r="Q104" s="166" cm="1">
        <f t="array" ref="Q104">IFERROR(_xlfn.IFS($H104="MW",0,$D104=$D$132,('DR_Contracted Energy'!Q102/'DR_Contracted Energy'!Q$130)*Q$132,$D104=$D$133,('DR_Contracted Energy'!Q102/'DR_Contracted Energy'!Q$131)*Q$133),0)</f>
        <v>0</v>
      </c>
      <c r="R104" s="166" cm="1">
        <f t="array" ref="R104">IFERROR(_xlfn.IFS($H104="MW",0,$D104=$D$132,('DR_Contracted Energy'!R102/'DR_Contracted Energy'!R$130)*R$132,$D104=$D$133,('DR_Contracted Energy'!R102/'DR_Contracted Energy'!R$131)*R$133),0)</f>
        <v>0</v>
      </c>
      <c r="S104" s="166" cm="1">
        <f t="array" ref="S104">IFERROR(_xlfn.IFS($H104="MW",0,$D104=$D$132,('DR_Contracted Energy'!S102/'DR_Contracted Energy'!S$130)*S$132,$D104=$D$133,('DR_Contracted Energy'!S102/'DR_Contracted Energy'!S$131)*S$133),0)</f>
        <v>0</v>
      </c>
      <c r="T104" s="166" cm="1">
        <f t="array" ref="T104">IFERROR(_xlfn.IFS($H104="MW",0,$D104=$D$132,('DR_Contracted Energy'!T102/'DR_Contracted Energy'!T$130)*T$132,$D104=$D$133,('DR_Contracted Energy'!T102/'DR_Contracted Energy'!T$131)*T$133),0)</f>
        <v>0</v>
      </c>
      <c r="U104" s="166" cm="1">
        <f t="array" ref="U104">IFERROR(_xlfn.IFS($H104="MW",0,$D104=$D$132,('DR_Contracted Energy'!U102/'DR_Contracted Energy'!U$130)*U$132,$D104=$D$133,('DR_Contracted Energy'!U102/'DR_Contracted Energy'!U$131)*U$133),0)</f>
        <v>0</v>
      </c>
      <c r="V104" s="166" cm="1">
        <f t="array" ref="V104">IFERROR(_xlfn.IFS($H104="MW",0,$D104=$D$132,('DR_Contracted Energy'!V102/'DR_Contracted Energy'!V$130)*V$132,$D104=$D$133,('DR_Contracted Energy'!V102/'DR_Contracted Energy'!V$131)*V$133),0)</f>
        <v>0</v>
      </c>
      <c r="W104" s="166" cm="1">
        <f t="array" ref="W104">IFERROR(_xlfn.IFS($H104="MW",0,$D104=$D$132,('DR_Contracted Energy'!W102/'DR_Contracted Energy'!W$130)*W$132,$D104=$D$133,('DR_Contracted Energy'!W102/'DR_Contracted Energy'!W$131)*W$133),0)</f>
        <v>0</v>
      </c>
      <c r="X104" s="166" cm="1">
        <f t="array" ref="X104">IFERROR(_xlfn.IFS($H104="MW",0,$D104=$D$132,('DR_Contracted Energy'!X102/'DR_Contracted Energy'!X$130)*X$132,$D104=$D$133,('DR_Contracted Energy'!X102/'DR_Contracted Energy'!X$131)*X$133),0)</f>
        <v>0</v>
      </c>
      <c r="Y104" s="166" cm="1">
        <f t="array" ref="Y104">IFERROR(_xlfn.IFS($H104="MW",0,$D104=$D$132,('DR_Contracted Energy'!Y102/'DR_Contracted Energy'!Y$130)*Y$132,$D104=$D$133,('DR_Contracted Energy'!Y102/'DR_Contracted Energy'!Y$131)*Y$133),0)</f>
        <v>0</v>
      </c>
      <c r="Z104" s="166" cm="1">
        <f t="array" ref="Z104">IFERROR(_xlfn.IFS($H104="MW",0,$D104=$D$132,('DR_Contracted Energy'!Z102/'DR_Contracted Energy'!Z$130)*Z$132,$D104=$D$133,('DR_Contracted Energy'!Z102/'DR_Contracted Energy'!Z$131)*Z$133),0)</f>
        <v>0</v>
      </c>
      <c r="AA104" s="166" cm="1">
        <f t="array" ref="AA104">IFERROR(_xlfn.IFS($H104="MW",0,$D104=$D$132,('DR_Contracted Energy'!AA102/'DR_Contracted Energy'!AA$130)*AA$132,$D104=$D$133,('DR_Contracted Energy'!AA102/'DR_Contracted Energy'!AA$131)*AA$133),0)</f>
        <v>0</v>
      </c>
      <c r="AB104" s="166" cm="1">
        <f t="array" ref="AB104">IFERROR(_xlfn.IFS($H104="MW",0,$D104=$D$132,('DR_Contracted Energy'!AB102/'DR_Contracted Energy'!AB$130)*AB$132,$D104=$D$133,('DR_Contracted Energy'!AB102/'DR_Contracted Energy'!AB$131)*AB$133),0)</f>
        <v>0</v>
      </c>
      <c r="AC104" s="166" cm="1">
        <f t="array" ref="AC104">IFERROR(_xlfn.IFS($H104="MW",0,$D104=$D$132,('DR_Contracted Energy'!AC102/'DR_Contracted Energy'!AC$130)*AC$132,$D104=$D$133,('DR_Contracted Energy'!AC102/'DR_Contracted Energy'!AC$131)*AC$133),0)</f>
        <v>0</v>
      </c>
      <c r="AD104" s="166"/>
      <c r="AE104" s="16" t="str">
        <f t="shared" si="34"/>
        <v>FALSE</v>
      </c>
    </row>
    <row r="105" spans="3:31" ht="28.8" x14ac:dyDescent="0.3">
      <c r="C105" s="7">
        <f t="shared" ref="C105:G105" si="48">C104</f>
        <v>47</v>
      </c>
      <c r="D105" s="146" t="str">
        <f t="shared" si="48"/>
        <v>Distribution Utility 2 (DU2)</v>
      </c>
      <c r="E105" s="146">
        <f t="shared" si="48"/>
        <v>0</v>
      </c>
      <c r="F105" s="108">
        <f t="shared" si="48"/>
        <v>0</v>
      </c>
      <c r="G105">
        <f t="shared" si="48"/>
        <v>0</v>
      </c>
      <c r="H105" s="16" t="str">
        <f>'C. Details of Existing PSAs'!O100</f>
        <v>MWh</v>
      </c>
      <c r="I105" s="166" cm="1">
        <f t="array" ref="I105">IFERROR(_xlfn.IFS($H105="MW",0,$D105=$D$132,('DR_Contracted Energy'!I103/'DR_Contracted Energy'!I$130)*I$132,$D105=$D$133,('DR_Contracted Energy'!I103/'DR_Contracted Energy'!I$131)*I$133),0)</f>
        <v>0</v>
      </c>
      <c r="J105" s="166" cm="1">
        <f t="array" ref="J105">IFERROR(_xlfn.IFS($H105="MW",0,$D105=$D$132,('DR_Contracted Energy'!J103/'DR_Contracted Energy'!J$130)*J$132,$D105=$D$133,('DR_Contracted Energy'!J103/'DR_Contracted Energy'!J$131)*J$133),0)</f>
        <v>0</v>
      </c>
      <c r="K105" s="166" cm="1">
        <f t="array" ref="K105">IFERROR(_xlfn.IFS($H105="MW",0,$D105=$D$132,('DR_Contracted Energy'!K103/'DR_Contracted Energy'!K$130)*K$132,$D105=$D$133,('DR_Contracted Energy'!K103/'DR_Contracted Energy'!K$131)*K$133),0)</f>
        <v>0</v>
      </c>
      <c r="L105" s="166" cm="1">
        <f t="array" ref="L105">IFERROR(_xlfn.IFS($H105="MW",0,$D105=$D$132,('DR_Contracted Energy'!L103/'DR_Contracted Energy'!L$130)*L$132,$D105=$D$133,('DR_Contracted Energy'!L103/'DR_Contracted Energy'!L$131)*L$133),0)</f>
        <v>0</v>
      </c>
      <c r="M105" s="166" cm="1">
        <f t="array" ref="M105">IFERROR(_xlfn.IFS($H105="MW",0,$D105=$D$132,('DR_Contracted Energy'!M103/'DR_Contracted Energy'!M$130)*M$132,$D105=$D$133,('DR_Contracted Energy'!M103/'DR_Contracted Energy'!M$131)*M$133),0)</f>
        <v>0</v>
      </c>
      <c r="N105" s="166" cm="1">
        <f t="array" ref="N105">IFERROR(_xlfn.IFS($H105="MW",0,$D105=$D$132,('DR_Contracted Energy'!N103/'DR_Contracted Energy'!N$130)*N$132,$D105=$D$133,('DR_Contracted Energy'!N103/'DR_Contracted Energy'!N$131)*N$133),0)</f>
        <v>0</v>
      </c>
      <c r="O105" s="166" cm="1">
        <f t="array" ref="O105">IFERROR(_xlfn.IFS($H105="MW",0,$D105=$D$132,('DR_Contracted Energy'!O103/'DR_Contracted Energy'!O$130)*O$132,$D105=$D$133,('DR_Contracted Energy'!O103/'DR_Contracted Energy'!O$131)*O$133),0)</f>
        <v>0</v>
      </c>
      <c r="P105" s="166" cm="1">
        <f t="array" ref="P105">IFERROR(_xlfn.IFS($H105="MW",0,$D105=$D$132,('DR_Contracted Energy'!P103/'DR_Contracted Energy'!P$130)*P$132,$D105=$D$133,('DR_Contracted Energy'!P103/'DR_Contracted Energy'!P$131)*P$133),0)</f>
        <v>0</v>
      </c>
      <c r="Q105" s="166" cm="1">
        <f t="array" ref="Q105">IFERROR(_xlfn.IFS($H105="MW",0,$D105=$D$132,('DR_Contracted Energy'!Q103/'DR_Contracted Energy'!Q$130)*Q$132,$D105=$D$133,('DR_Contracted Energy'!Q103/'DR_Contracted Energy'!Q$131)*Q$133),0)</f>
        <v>0</v>
      </c>
      <c r="R105" s="166" cm="1">
        <f t="array" ref="R105">IFERROR(_xlfn.IFS($H105="MW",0,$D105=$D$132,('DR_Contracted Energy'!R103/'DR_Contracted Energy'!R$130)*R$132,$D105=$D$133,('DR_Contracted Energy'!R103/'DR_Contracted Energy'!R$131)*R$133),0)</f>
        <v>0</v>
      </c>
      <c r="S105" s="166" cm="1">
        <f t="array" ref="S105">IFERROR(_xlfn.IFS($H105="MW",0,$D105=$D$132,('DR_Contracted Energy'!S103/'DR_Contracted Energy'!S$130)*S$132,$D105=$D$133,('DR_Contracted Energy'!S103/'DR_Contracted Energy'!S$131)*S$133),0)</f>
        <v>0</v>
      </c>
      <c r="T105" s="166" cm="1">
        <f t="array" ref="T105">IFERROR(_xlfn.IFS($H105="MW",0,$D105=$D$132,('DR_Contracted Energy'!T103/'DR_Contracted Energy'!T$130)*T$132,$D105=$D$133,('DR_Contracted Energy'!T103/'DR_Contracted Energy'!T$131)*T$133),0)</f>
        <v>0</v>
      </c>
      <c r="U105" s="166" cm="1">
        <f t="array" ref="U105">IFERROR(_xlfn.IFS($H105="MW",0,$D105=$D$132,('DR_Contracted Energy'!U103/'DR_Contracted Energy'!U$130)*U$132,$D105=$D$133,('DR_Contracted Energy'!U103/'DR_Contracted Energy'!U$131)*U$133),0)</f>
        <v>0</v>
      </c>
      <c r="V105" s="166" cm="1">
        <f t="array" ref="V105">IFERROR(_xlfn.IFS($H105="MW",0,$D105=$D$132,('DR_Contracted Energy'!V103/'DR_Contracted Energy'!V$130)*V$132,$D105=$D$133,('DR_Contracted Energy'!V103/'DR_Contracted Energy'!V$131)*V$133),0)</f>
        <v>0</v>
      </c>
      <c r="W105" s="166" cm="1">
        <f t="array" ref="W105">IFERROR(_xlfn.IFS($H105="MW",0,$D105=$D$132,('DR_Contracted Energy'!W103/'DR_Contracted Energy'!W$130)*W$132,$D105=$D$133,('DR_Contracted Energy'!W103/'DR_Contracted Energy'!W$131)*W$133),0)</f>
        <v>0</v>
      </c>
      <c r="X105" s="166" cm="1">
        <f t="array" ref="X105">IFERROR(_xlfn.IFS($H105="MW",0,$D105=$D$132,('DR_Contracted Energy'!X103/'DR_Contracted Energy'!X$130)*X$132,$D105=$D$133,('DR_Contracted Energy'!X103/'DR_Contracted Energy'!X$131)*X$133),0)</f>
        <v>0</v>
      </c>
      <c r="Y105" s="166" cm="1">
        <f t="array" ref="Y105">IFERROR(_xlfn.IFS($H105="MW",0,$D105=$D$132,('DR_Contracted Energy'!Y103/'DR_Contracted Energy'!Y$130)*Y$132,$D105=$D$133,('DR_Contracted Energy'!Y103/'DR_Contracted Energy'!Y$131)*Y$133),0)</f>
        <v>0</v>
      </c>
      <c r="Z105" s="166" cm="1">
        <f t="array" ref="Z105">IFERROR(_xlfn.IFS($H105="MW",0,$D105=$D$132,('DR_Contracted Energy'!Z103/'DR_Contracted Energy'!Z$130)*Z$132,$D105=$D$133,('DR_Contracted Energy'!Z103/'DR_Contracted Energy'!Z$131)*Z$133),0)</f>
        <v>0</v>
      </c>
      <c r="AA105" s="166" cm="1">
        <f t="array" ref="AA105">IFERROR(_xlfn.IFS($H105="MW",0,$D105=$D$132,('DR_Contracted Energy'!AA103/'DR_Contracted Energy'!AA$130)*AA$132,$D105=$D$133,('DR_Contracted Energy'!AA103/'DR_Contracted Energy'!AA$131)*AA$133),0)</f>
        <v>0</v>
      </c>
      <c r="AB105" s="166" cm="1">
        <f t="array" ref="AB105">IFERROR(_xlfn.IFS($H105="MW",0,$D105=$D$132,('DR_Contracted Energy'!AB103/'DR_Contracted Energy'!AB$130)*AB$132,$D105=$D$133,('DR_Contracted Energy'!AB103/'DR_Contracted Energy'!AB$131)*AB$133),0)</f>
        <v>0</v>
      </c>
      <c r="AC105" s="166" cm="1">
        <f t="array" ref="AC105">IFERROR(_xlfn.IFS($H105="MW",0,$D105=$D$132,('DR_Contracted Energy'!AC103/'DR_Contracted Energy'!AC$130)*AC$132,$D105=$D$133,('DR_Contracted Energy'!AC103/'DR_Contracted Energy'!AC$131)*AC$133),0)</f>
        <v>0</v>
      </c>
      <c r="AD105" s="166"/>
      <c r="AE105" s="16" t="str">
        <f t="shared" si="34"/>
        <v>FALSE</v>
      </c>
    </row>
    <row r="106" spans="3:31" ht="28.8" x14ac:dyDescent="0.3">
      <c r="C106" s="7">
        <f>'C. Details of Existing PSAs'!C101</f>
        <v>48</v>
      </c>
      <c r="D106" s="146" t="str">
        <f>'C. Details of Existing PSAs'!D101</f>
        <v>Distribution Utility 2 (DU2)</v>
      </c>
      <c r="E106" s="146">
        <f>'C. Details of Existing PSAs'!E101</f>
        <v>0</v>
      </c>
      <c r="F106" s="108">
        <f>'C. Details of Existing PSAs'!F101</f>
        <v>0</v>
      </c>
      <c r="G106">
        <f>'C. Details of Existing PSAs'!G101</f>
        <v>0</v>
      </c>
      <c r="H106" s="16" t="str">
        <f>'C. Details of Existing PSAs'!O101</f>
        <v>MW</v>
      </c>
      <c r="I106" s="166" cm="1">
        <f t="array" ref="I106">IFERROR(_xlfn.IFS($H106="MW",0,$D106=$D$132,('DR_Contracted Energy'!I104/'DR_Contracted Energy'!I$130)*I$132,$D106=$D$133,('DR_Contracted Energy'!I104/'DR_Contracted Energy'!I$131)*I$133),0)</f>
        <v>0</v>
      </c>
      <c r="J106" s="166" cm="1">
        <f t="array" ref="J106">IFERROR(_xlfn.IFS($H106="MW",0,$D106=$D$132,('DR_Contracted Energy'!J104/'DR_Contracted Energy'!J$130)*J$132,$D106=$D$133,('DR_Contracted Energy'!J104/'DR_Contracted Energy'!J$131)*J$133),0)</f>
        <v>0</v>
      </c>
      <c r="K106" s="166" cm="1">
        <f t="array" ref="K106">IFERROR(_xlfn.IFS($H106="MW",0,$D106=$D$132,('DR_Contracted Energy'!K104/'DR_Contracted Energy'!K$130)*K$132,$D106=$D$133,('DR_Contracted Energy'!K104/'DR_Contracted Energy'!K$131)*K$133),0)</f>
        <v>0</v>
      </c>
      <c r="L106" s="166" cm="1">
        <f t="array" ref="L106">IFERROR(_xlfn.IFS($H106="MW",0,$D106=$D$132,('DR_Contracted Energy'!L104/'DR_Contracted Energy'!L$130)*L$132,$D106=$D$133,('DR_Contracted Energy'!L104/'DR_Contracted Energy'!L$131)*L$133),0)</f>
        <v>0</v>
      </c>
      <c r="M106" s="166" cm="1">
        <f t="array" ref="M106">IFERROR(_xlfn.IFS($H106="MW",0,$D106=$D$132,('DR_Contracted Energy'!M104/'DR_Contracted Energy'!M$130)*M$132,$D106=$D$133,('DR_Contracted Energy'!M104/'DR_Contracted Energy'!M$131)*M$133),0)</f>
        <v>0</v>
      </c>
      <c r="N106" s="166" cm="1">
        <f t="array" ref="N106">IFERROR(_xlfn.IFS($H106="MW",0,$D106=$D$132,('DR_Contracted Energy'!N104/'DR_Contracted Energy'!N$130)*N$132,$D106=$D$133,('DR_Contracted Energy'!N104/'DR_Contracted Energy'!N$131)*N$133),0)</f>
        <v>0</v>
      </c>
      <c r="O106" s="166" cm="1">
        <f t="array" ref="O106">IFERROR(_xlfn.IFS($H106="MW",0,$D106=$D$132,('DR_Contracted Energy'!O104/'DR_Contracted Energy'!O$130)*O$132,$D106=$D$133,('DR_Contracted Energy'!O104/'DR_Contracted Energy'!O$131)*O$133),0)</f>
        <v>0</v>
      </c>
      <c r="P106" s="166" cm="1">
        <f t="array" ref="P106">IFERROR(_xlfn.IFS($H106="MW",0,$D106=$D$132,('DR_Contracted Energy'!P104/'DR_Contracted Energy'!P$130)*P$132,$D106=$D$133,('DR_Contracted Energy'!P104/'DR_Contracted Energy'!P$131)*P$133),0)</f>
        <v>0</v>
      </c>
      <c r="Q106" s="166" cm="1">
        <f t="array" ref="Q106">IFERROR(_xlfn.IFS($H106="MW",0,$D106=$D$132,('DR_Contracted Energy'!Q104/'DR_Contracted Energy'!Q$130)*Q$132,$D106=$D$133,('DR_Contracted Energy'!Q104/'DR_Contracted Energy'!Q$131)*Q$133),0)</f>
        <v>0</v>
      </c>
      <c r="R106" s="166" cm="1">
        <f t="array" ref="R106">IFERROR(_xlfn.IFS($H106="MW",0,$D106=$D$132,('DR_Contracted Energy'!R104/'DR_Contracted Energy'!R$130)*R$132,$D106=$D$133,('DR_Contracted Energy'!R104/'DR_Contracted Energy'!R$131)*R$133),0)</f>
        <v>0</v>
      </c>
      <c r="S106" s="166" cm="1">
        <f t="array" ref="S106">IFERROR(_xlfn.IFS($H106="MW",0,$D106=$D$132,('DR_Contracted Energy'!S104/'DR_Contracted Energy'!S$130)*S$132,$D106=$D$133,('DR_Contracted Energy'!S104/'DR_Contracted Energy'!S$131)*S$133),0)</f>
        <v>0</v>
      </c>
      <c r="T106" s="166" cm="1">
        <f t="array" ref="T106">IFERROR(_xlfn.IFS($H106="MW",0,$D106=$D$132,('DR_Contracted Energy'!T104/'DR_Contracted Energy'!T$130)*T$132,$D106=$D$133,('DR_Contracted Energy'!T104/'DR_Contracted Energy'!T$131)*T$133),0)</f>
        <v>0</v>
      </c>
      <c r="U106" s="166" cm="1">
        <f t="array" ref="U106">IFERROR(_xlfn.IFS($H106="MW",0,$D106=$D$132,('DR_Contracted Energy'!U104/'DR_Contracted Energy'!U$130)*U$132,$D106=$D$133,('DR_Contracted Energy'!U104/'DR_Contracted Energy'!U$131)*U$133),0)</f>
        <v>0</v>
      </c>
      <c r="V106" s="166" cm="1">
        <f t="array" ref="V106">IFERROR(_xlfn.IFS($H106="MW",0,$D106=$D$132,('DR_Contracted Energy'!V104/'DR_Contracted Energy'!V$130)*V$132,$D106=$D$133,('DR_Contracted Energy'!V104/'DR_Contracted Energy'!V$131)*V$133),0)</f>
        <v>0</v>
      </c>
      <c r="W106" s="166" cm="1">
        <f t="array" ref="W106">IFERROR(_xlfn.IFS($H106="MW",0,$D106=$D$132,('DR_Contracted Energy'!W104/'DR_Contracted Energy'!W$130)*W$132,$D106=$D$133,('DR_Contracted Energy'!W104/'DR_Contracted Energy'!W$131)*W$133),0)</f>
        <v>0</v>
      </c>
      <c r="X106" s="166" cm="1">
        <f t="array" ref="X106">IFERROR(_xlfn.IFS($H106="MW",0,$D106=$D$132,('DR_Contracted Energy'!X104/'DR_Contracted Energy'!X$130)*X$132,$D106=$D$133,('DR_Contracted Energy'!X104/'DR_Contracted Energy'!X$131)*X$133),0)</f>
        <v>0</v>
      </c>
      <c r="Y106" s="166" cm="1">
        <f t="array" ref="Y106">IFERROR(_xlfn.IFS($H106="MW",0,$D106=$D$132,('DR_Contracted Energy'!Y104/'DR_Contracted Energy'!Y$130)*Y$132,$D106=$D$133,('DR_Contracted Energy'!Y104/'DR_Contracted Energy'!Y$131)*Y$133),0)</f>
        <v>0</v>
      </c>
      <c r="Z106" s="166" cm="1">
        <f t="array" ref="Z106">IFERROR(_xlfn.IFS($H106="MW",0,$D106=$D$132,('DR_Contracted Energy'!Z104/'DR_Contracted Energy'!Z$130)*Z$132,$D106=$D$133,('DR_Contracted Energy'!Z104/'DR_Contracted Energy'!Z$131)*Z$133),0)</f>
        <v>0</v>
      </c>
      <c r="AA106" s="166" cm="1">
        <f t="array" ref="AA106">IFERROR(_xlfn.IFS($H106="MW",0,$D106=$D$132,('DR_Contracted Energy'!AA104/'DR_Contracted Energy'!AA$130)*AA$132,$D106=$D$133,('DR_Contracted Energy'!AA104/'DR_Contracted Energy'!AA$131)*AA$133),0)</f>
        <v>0</v>
      </c>
      <c r="AB106" s="166" cm="1">
        <f t="array" ref="AB106">IFERROR(_xlfn.IFS($H106="MW",0,$D106=$D$132,('DR_Contracted Energy'!AB104/'DR_Contracted Energy'!AB$130)*AB$132,$D106=$D$133,('DR_Contracted Energy'!AB104/'DR_Contracted Energy'!AB$131)*AB$133),0)</f>
        <v>0</v>
      </c>
      <c r="AC106" s="166" cm="1">
        <f t="array" ref="AC106">IFERROR(_xlfn.IFS($H106="MW",0,$D106=$D$132,('DR_Contracted Energy'!AC104/'DR_Contracted Energy'!AC$130)*AC$132,$D106=$D$133,('DR_Contracted Energy'!AC104/'DR_Contracted Energy'!AC$131)*AC$133),0)</f>
        <v>0</v>
      </c>
      <c r="AD106" s="166"/>
      <c r="AE106" s="16" t="str">
        <f t="shared" si="34"/>
        <v>FALSE</v>
      </c>
    </row>
    <row r="107" spans="3:31" ht="28.8" x14ac:dyDescent="0.3">
      <c r="C107" s="7">
        <f t="shared" ref="C107:G107" si="49">C106</f>
        <v>48</v>
      </c>
      <c r="D107" s="146" t="str">
        <f t="shared" si="49"/>
        <v>Distribution Utility 2 (DU2)</v>
      </c>
      <c r="E107" s="146">
        <f t="shared" si="49"/>
        <v>0</v>
      </c>
      <c r="F107" s="108">
        <f t="shared" si="49"/>
        <v>0</v>
      </c>
      <c r="G107">
        <f t="shared" si="49"/>
        <v>0</v>
      </c>
      <c r="H107" s="16" t="str">
        <f>'C. Details of Existing PSAs'!O102</f>
        <v>MWh</v>
      </c>
      <c r="I107" s="166" cm="1">
        <f t="array" ref="I107">IFERROR(_xlfn.IFS($H107="MW",0,$D107=$D$132,('DR_Contracted Energy'!I105/'DR_Contracted Energy'!I$130)*I$132,$D107=$D$133,('DR_Contracted Energy'!I105/'DR_Contracted Energy'!I$131)*I$133),0)</f>
        <v>0</v>
      </c>
      <c r="J107" s="166" cm="1">
        <f t="array" ref="J107">IFERROR(_xlfn.IFS($H107="MW",0,$D107=$D$132,('DR_Contracted Energy'!J105/'DR_Contracted Energy'!J$130)*J$132,$D107=$D$133,('DR_Contracted Energy'!J105/'DR_Contracted Energy'!J$131)*J$133),0)</f>
        <v>0</v>
      </c>
      <c r="K107" s="166" cm="1">
        <f t="array" ref="K107">IFERROR(_xlfn.IFS($H107="MW",0,$D107=$D$132,('DR_Contracted Energy'!K105/'DR_Contracted Energy'!K$130)*K$132,$D107=$D$133,('DR_Contracted Energy'!K105/'DR_Contracted Energy'!K$131)*K$133),0)</f>
        <v>0</v>
      </c>
      <c r="L107" s="166" cm="1">
        <f t="array" ref="L107">IFERROR(_xlfn.IFS($H107="MW",0,$D107=$D$132,('DR_Contracted Energy'!L105/'DR_Contracted Energy'!L$130)*L$132,$D107=$D$133,('DR_Contracted Energy'!L105/'DR_Contracted Energy'!L$131)*L$133),0)</f>
        <v>0</v>
      </c>
      <c r="M107" s="166" cm="1">
        <f t="array" ref="M107">IFERROR(_xlfn.IFS($H107="MW",0,$D107=$D$132,('DR_Contracted Energy'!M105/'DR_Contracted Energy'!M$130)*M$132,$D107=$D$133,('DR_Contracted Energy'!M105/'DR_Contracted Energy'!M$131)*M$133),0)</f>
        <v>0</v>
      </c>
      <c r="N107" s="166" cm="1">
        <f t="array" ref="N107">IFERROR(_xlfn.IFS($H107="MW",0,$D107=$D$132,('DR_Contracted Energy'!N105/'DR_Contracted Energy'!N$130)*N$132,$D107=$D$133,('DR_Contracted Energy'!N105/'DR_Contracted Energy'!N$131)*N$133),0)</f>
        <v>0</v>
      </c>
      <c r="O107" s="166" cm="1">
        <f t="array" ref="O107">IFERROR(_xlfn.IFS($H107="MW",0,$D107=$D$132,('DR_Contracted Energy'!O105/'DR_Contracted Energy'!O$130)*O$132,$D107=$D$133,('DR_Contracted Energy'!O105/'DR_Contracted Energy'!O$131)*O$133),0)</f>
        <v>0</v>
      </c>
      <c r="P107" s="166" cm="1">
        <f t="array" ref="P107">IFERROR(_xlfn.IFS($H107="MW",0,$D107=$D$132,('DR_Contracted Energy'!P105/'DR_Contracted Energy'!P$130)*P$132,$D107=$D$133,('DR_Contracted Energy'!P105/'DR_Contracted Energy'!P$131)*P$133),0)</f>
        <v>0</v>
      </c>
      <c r="Q107" s="166" cm="1">
        <f t="array" ref="Q107">IFERROR(_xlfn.IFS($H107="MW",0,$D107=$D$132,('DR_Contracted Energy'!Q105/'DR_Contracted Energy'!Q$130)*Q$132,$D107=$D$133,('DR_Contracted Energy'!Q105/'DR_Contracted Energy'!Q$131)*Q$133),0)</f>
        <v>0</v>
      </c>
      <c r="R107" s="166" cm="1">
        <f t="array" ref="R107">IFERROR(_xlfn.IFS($H107="MW",0,$D107=$D$132,('DR_Contracted Energy'!R105/'DR_Contracted Energy'!R$130)*R$132,$D107=$D$133,('DR_Contracted Energy'!R105/'DR_Contracted Energy'!R$131)*R$133),0)</f>
        <v>0</v>
      </c>
      <c r="S107" s="166" cm="1">
        <f t="array" ref="S107">IFERROR(_xlfn.IFS($H107="MW",0,$D107=$D$132,('DR_Contracted Energy'!S105/'DR_Contracted Energy'!S$130)*S$132,$D107=$D$133,('DR_Contracted Energy'!S105/'DR_Contracted Energy'!S$131)*S$133),0)</f>
        <v>0</v>
      </c>
      <c r="T107" s="166" cm="1">
        <f t="array" ref="T107">IFERROR(_xlfn.IFS($H107="MW",0,$D107=$D$132,('DR_Contracted Energy'!T105/'DR_Contracted Energy'!T$130)*T$132,$D107=$D$133,('DR_Contracted Energy'!T105/'DR_Contracted Energy'!T$131)*T$133),0)</f>
        <v>0</v>
      </c>
      <c r="U107" s="166" cm="1">
        <f t="array" ref="U107">IFERROR(_xlfn.IFS($H107="MW",0,$D107=$D$132,('DR_Contracted Energy'!U105/'DR_Contracted Energy'!U$130)*U$132,$D107=$D$133,('DR_Contracted Energy'!U105/'DR_Contracted Energy'!U$131)*U$133),0)</f>
        <v>0</v>
      </c>
      <c r="V107" s="166" cm="1">
        <f t="array" ref="V107">IFERROR(_xlfn.IFS($H107="MW",0,$D107=$D$132,('DR_Contracted Energy'!V105/'DR_Contracted Energy'!V$130)*V$132,$D107=$D$133,('DR_Contracted Energy'!V105/'DR_Contracted Energy'!V$131)*V$133),0)</f>
        <v>0</v>
      </c>
      <c r="W107" s="166" cm="1">
        <f t="array" ref="W107">IFERROR(_xlfn.IFS($H107="MW",0,$D107=$D$132,('DR_Contracted Energy'!W105/'DR_Contracted Energy'!W$130)*W$132,$D107=$D$133,('DR_Contracted Energy'!W105/'DR_Contracted Energy'!W$131)*W$133),0)</f>
        <v>0</v>
      </c>
      <c r="X107" s="166" cm="1">
        <f t="array" ref="X107">IFERROR(_xlfn.IFS($H107="MW",0,$D107=$D$132,('DR_Contracted Energy'!X105/'DR_Contracted Energy'!X$130)*X$132,$D107=$D$133,('DR_Contracted Energy'!X105/'DR_Contracted Energy'!X$131)*X$133),0)</f>
        <v>0</v>
      </c>
      <c r="Y107" s="166" cm="1">
        <f t="array" ref="Y107">IFERROR(_xlfn.IFS($H107="MW",0,$D107=$D$132,('DR_Contracted Energy'!Y105/'DR_Contracted Energy'!Y$130)*Y$132,$D107=$D$133,('DR_Contracted Energy'!Y105/'DR_Contracted Energy'!Y$131)*Y$133),0)</f>
        <v>0</v>
      </c>
      <c r="Z107" s="166" cm="1">
        <f t="array" ref="Z107">IFERROR(_xlfn.IFS($H107="MW",0,$D107=$D$132,('DR_Contracted Energy'!Z105/'DR_Contracted Energy'!Z$130)*Z$132,$D107=$D$133,('DR_Contracted Energy'!Z105/'DR_Contracted Energy'!Z$131)*Z$133),0)</f>
        <v>0</v>
      </c>
      <c r="AA107" s="166" cm="1">
        <f t="array" ref="AA107">IFERROR(_xlfn.IFS($H107="MW",0,$D107=$D$132,('DR_Contracted Energy'!AA105/'DR_Contracted Energy'!AA$130)*AA$132,$D107=$D$133,('DR_Contracted Energy'!AA105/'DR_Contracted Energy'!AA$131)*AA$133),0)</f>
        <v>0</v>
      </c>
      <c r="AB107" s="166" cm="1">
        <f t="array" ref="AB107">IFERROR(_xlfn.IFS($H107="MW",0,$D107=$D$132,('DR_Contracted Energy'!AB105/'DR_Contracted Energy'!AB$130)*AB$132,$D107=$D$133,('DR_Contracted Energy'!AB105/'DR_Contracted Energy'!AB$131)*AB$133),0)</f>
        <v>0</v>
      </c>
      <c r="AC107" s="166" cm="1">
        <f t="array" ref="AC107">IFERROR(_xlfn.IFS($H107="MW",0,$D107=$D$132,('DR_Contracted Energy'!AC105/'DR_Contracted Energy'!AC$130)*AC$132,$D107=$D$133,('DR_Contracted Energy'!AC105/'DR_Contracted Energy'!AC$131)*AC$133),0)</f>
        <v>0</v>
      </c>
      <c r="AD107" s="166"/>
      <c r="AE107" s="16" t="str">
        <f t="shared" si="34"/>
        <v>FALSE</v>
      </c>
    </row>
    <row r="108" spans="3:31" ht="28.8" x14ac:dyDescent="0.3">
      <c r="C108" s="7">
        <f>'C. Details of Existing PSAs'!C103</f>
        <v>49</v>
      </c>
      <c r="D108" s="146" t="str">
        <f>'C. Details of Existing PSAs'!D103</f>
        <v>Distribution Utility 2 (DU2)</v>
      </c>
      <c r="E108" s="146">
        <f>'C. Details of Existing PSAs'!E103</f>
        <v>0</v>
      </c>
      <c r="F108" s="108">
        <f>'C. Details of Existing PSAs'!F103</f>
        <v>0</v>
      </c>
      <c r="G108">
        <f>'C. Details of Existing PSAs'!G103</f>
        <v>0</v>
      </c>
      <c r="H108" s="16" t="str">
        <f>'C. Details of Existing PSAs'!O103</f>
        <v>MW</v>
      </c>
      <c r="I108" s="166" cm="1">
        <f t="array" ref="I108">IFERROR(_xlfn.IFS($H108="MW",0,$D108=$D$132,('DR_Contracted Energy'!I106/'DR_Contracted Energy'!I$130)*I$132,$D108=$D$133,('DR_Contracted Energy'!I106/'DR_Contracted Energy'!I$131)*I$133),0)</f>
        <v>0</v>
      </c>
      <c r="J108" s="166" cm="1">
        <f t="array" ref="J108">IFERROR(_xlfn.IFS($H108="MW",0,$D108=$D$132,('DR_Contracted Energy'!J106/'DR_Contracted Energy'!J$130)*J$132,$D108=$D$133,('DR_Contracted Energy'!J106/'DR_Contracted Energy'!J$131)*J$133),0)</f>
        <v>0</v>
      </c>
      <c r="K108" s="166" cm="1">
        <f t="array" ref="K108">IFERROR(_xlfn.IFS($H108="MW",0,$D108=$D$132,('DR_Contracted Energy'!K106/'DR_Contracted Energy'!K$130)*K$132,$D108=$D$133,('DR_Contracted Energy'!K106/'DR_Contracted Energy'!K$131)*K$133),0)</f>
        <v>0</v>
      </c>
      <c r="L108" s="166" cm="1">
        <f t="array" ref="L108">IFERROR(_xlfn.IFS($H108="MW",0,$D108=$D$132,('DR_Contracted Energy'!L106/'DR_Contracted Energy'!L$130)*L$132,$D108=$D$133,('DR_Contracted Energy'!L106/'DR_Contracted Energy'!L$131)*L$133),0)</f>
        <v>0</v>
      </c>
      <c r="M108" s="166" cm="1">
        <f t="array" ref="M108">IFERROR(_xlfn.IFS($H108="MW",0,$D108=$D$132,('DR_Contracted Energy'!M106/'DR_Contracted Energy'!M$130)*M$132,$D108=$D$133,('DR_Contracted Energy'!M106/'DR_Contracted Energy'!M$131)*M$133),0)</f>
        <v>0</v>
      </c>
      <c r="N108" s="166" cm="1">
        <f t="array" ref="N108">IFERROR(_xlfn.IFS($H108="MW",0,$D108=$D$132,('DR_Contracted Energy'!N106/'DR_Contracted Energy'!N$130)*N$132,$D108=$D$133,('DR_Contracted Energy'!N106/'DR_Contracted Energy'!N$131)*N$133),0)</f>
        <v>0</v>
      </c>
      <c r="O108" s="166" cm="1">
        <f t="array" ref="O108">IFERROR(_xlfn.IFS($H108="MW",0,$D108=$D$132,('DR_Contracted Energy'!O106/'DR_Contracted Energy'!O$130)*O$132,$D108=$D$133,('DR_Contracted Energy'!O106/'DR_Contracted Energy'!O$131)*O$133),0)</f>
        <v>0</v>
      </c>
      <c r="P108" s="166" cm="1">
        <f t="array" ref="P108">IFERROR(_xlfn.IFS($H108="MW",0,$D108=$D$132,('DR_Contracted Energy'!P106/'DR_Contracted Energy'!P$130)*P$132,$D108=$D$133,('DR_Contracted Energy'!P106/'DR_Contracted Energy'!P$131)*P$133),0)</f>
        <v>0</v>
      </c>
      <c r="Q108" s="166" cm="1">
        <f t="array" ref="Q108">IFERROR(_xlfn.IFS($H108="MW",0,$D108=$D$132,('DR_Contracted Energy'!Q106/'DR_Contracted Energy'!Q$130)*Q$132,$D108=$D$133,('DR_Contracted Energy'!Q106/'DR_Contracted Energy'!Q$131)*Q$133),0)</f>
        <v>0</v>
      </c>
      <c r="R108" s="166" cm="1">
        <f t="array" ref="R108">IFERROR(_xlfn.IFS($H108="MW",0,$D108=$D$132,('DR_Contracted Energy'!R106/'DR_Contracted Energy'!R$130)*R$132,$D108=$D$133,('DR_Contracted Energy'!R106/'DR_Contracted Energy'!R$131)*R$133),0)</f>
        <v>0</v>
      </c>
      <c r="S108" s="166" cm="1">
        <f t="array" ref="S108">IFERROR(_xlfn.IFS($H108="MW",0,$D108=$D$132,('DR_Contracted Energy'!S106/'DR_Contracted Energy'!S$130)*S$132,$D108=$D$133,('DR_Contracted Energy'!S106/'DR_Contracted Energy'!S$131)*S$133),0)</f>
        <v>0</v>
      </c>
      <c r="T108" s="166" cm="1">
        <f t="array" ref="T108">IFERROR(_xlfn.IFS($H108="MW",0,$D108=$D$132,('DR_Contracted Energy'!T106/'DR_Contracted Energy'!T$130)*T$132,$D108=$D$133,('DR_Contracted Energy'!T106/'DR_Contracted Energy'!T$131)*T$133),0)</f>
        <v>0</v>
      </c>
      <c r="U108" s="166" cm="1">
        <f t="array" ref="U108">IFERROR(_xlfn.IFS($H108="MW",0,$D108=$D$132,('DR_Contracted Energy'!U106/'DR_Contracted Energy'!U$130)*U$132,$D108=$D$133,('DR_Contracted Energy'!U106/'DR_Contracted Energy'!U$131)*U$133),0)</f>
        <v>0</v>
      </c>
      <c r="V108" s="166" cm="1">
        <f t="array" ref="V108">IFERROR(_xlfn.IFS($H108="MW",0,$D108=$D$132,('DR_Contracted Energy'!V106/'DR_Contracted Energy'!V$130)*V$132,$D108=$D$133,('DR_Contracted Energy'!V106/'DR_Contracted Energy'!V$131)*V$133),0)</f>
        <v>0</v>
      </c>
      <c r="W108" s="166" cm="1">
        <f t="array" ref="W108">IFERROR(_xlfn.IFS($H108="MW",0,$D108=$D$132,('DR_Contracted Energy'!W106/'DR_Contracted Energy'!W$130)*W$132,$D108=$D$133,('DR_Contracted Energy'!W106/'DR_Contracted Energy'!W$131)*W$133),0)</f>
        <v>0</v>
      </c>
      <c r="X108" s="166" cm="1">
        <f t="array" ref="X108">IFERROR(_xlfn.IFS($H108="MW",0,$D108=$D$132,('DR_Contracted Energy'!X106/'DR_Contracted Energy'!X$130)*X$132,$D108=$D$133,('DR_Contracted Energy'!X106/'DR_Contracted Energy'!X$131)*X$133),0)</f>
        <v>0</v>
      </c>
      <c r="Y108" s="166" cm="1">
        <f t="array" ref="Y108">IFERROR(_xlfn.IFS($H108="MW",0,$D108=$D$132,('DR_Contracted Energy'!Y106/'DR_Contracted Energy'!Y$130)*Y$132,$D108=$D$133,('DR_Contracted Energy'!Y106/'DR_Contracted Energy'!Y$131)*Y$133),0)</f>
        <v>0</v>
      </c>
      <c r="Z108" s="166" cm="1">
        <f t="array" ref="Z108">IFERROR(_xlfn.IFS($H108="MW",0,$D108=$D$132,('DR_Contracted Energy'!Z106/'DR_Contracted Energy'!Z$130)*Z$132,$D108=$D$133,('DR_Contracted Energy'!Z106/'DR_Contracted Energy'!Z$131)*Z$133),0)</f>
        <v>0</v>
      </c>
      <c r="AA108" s="166" cm="1">
        <f t="array" ref="AA108">IFERROR(_xlfn.IFS($H108="MW",0,$D108=$D$132,('DR_Contracted Energy'!AA106/'DR_Contracted Energy'!AA$130)*AA$132,$D108=$D$133,('DR_Contracted Energy'!AA106/'DR_Contracted Energy'!AA$131)*AA$133),0)</f>
        <v>0</v>
      </c>
      <c r="AB108" s="166" cm="1">
        <f t="array" ref="AB108">IFERROR(_xlfn.IFS($H108="MW",0,$D108=$D$132,('DR_Contracted Energy'!AB106/'DR_Contracted Energy'!AB$130)*AB$132,$D108=$D$133,('DR_Contracted Energy'!AB106/'DR_Contracted Energy'!AB$131)*AB$133),0)</f>
        <v>0</v>
      </c>
      <c r="AC108" s="166" cm="1">
        <f t="array" ref="AC108">IFERROR(_xlfn.IFS($H108="MW",0,$D108=$D$132,('DR_Contracted Energy'!AC106/'DR_Contracted Energy'!AC$130)*AC$132,$D108=$D$133,('DR_Contracted Energy'!AC106/'DR_Contracted Energy'!AC$131)*AC$133),0)</f>
        <v>0</v>
      </c>
      <c r="AD108" s="166"/>
      <c r="AE108" s="16" t="str">
        <f t="shared" si="34"/>
        <v>FALSE</v>
      </c>
    </row>
    <row r="109" spans="3:31" ht="28.8" x14ac:dyDescent="0.3">
      <c r="C109" s="7">
        <f t="shared" ref="C109:G109" si="50">C108</f>
        <v>49</v>
      </c>
      <c r="D109" s="146" t="str">
        <f t="shared" si="50"/>
        <v>Distribution Utility 2 (DU2)</v>
      </c>
      <c r="E109" s="146">
        <f t="shared" si="50"/>
        <v>0</v>
      </c>
      <c r="F109" s="108">
        <f t="shared" si="50"/>
        <v>0</v>
      </c>
      <c r="G109">
        <f t="shared" si="50"/>
        <v>0</v>
      </c>
      <c r="H109" s="16" t="str">
        <f>'C. Details of Existing PSAs'!O104</f>
        <v>MWh</v>
      </c>
      <c r="I109" s="166" cm="1">
        <f t="array" ref="I109">IFERROR(_xlfn.IFS($H109="MW",0,$D109=$D$132,('DR_Contracted Energy'!I107/'DR_Contracted Energy'!I$130)*I$132,$D109=$D$133,('DR_Contracted Energy'!I107/'DR_Contracted Energy'!I$131)*I$133),0)</f>
        <v>0</v>
      </c>
      <c r="J109" s="166" cm="1">
        <f t="array" ref="J109">IFERROR(_xlfn.IFS($H109="MW",0,$D109=$D$132,('DR_Contracted Energy'!J107/'DR_Contracted Energy'!J$130)*J$132,$D109=$D$133,('DR_Contracted Energy'!J107/'DR_Contracted Energy'!J$131)*J$133),0)</f>
        <v>0</v>
      </c>
      <c r="K109" s="166" cm="1">
        <f t="array" ref="K109">IFERROR(_xlfn.IFS($H109="MW",0,$D109=$D$132,('DR_Contracted Energy'!K107/'DR_Contracted Energy'!K$130)*K$132,$D109=$D$133,('DR_Contracted Energy'!K107/'DR_Contracted Energy'!K$131)*K$133),0)</f>
        <v>0</v>
      </c>
      <c r="L109" s="166" cm="1">
        <f t="array" ref="L109">IFERROR(_xlfn.IFS($H109="MW",0,$D109=$D$132,('DR_Contracted Energy'!L107/'DR_Contracted Energy'!L$130)*L$132,$D109=$D$133,('DR_Contracted Energy'!L107/'DR_Contracted Energy'!L$131)*L$133),0)</f>
        <v>0</v>
      </c>
      <c r="M109" s="166" cm="1">
        <f t="array" ref="M109">IFERROR(_xlfn.IFS($H109="MW",0,$D109=$D$132,('DR_Contracted Energy'!M107/'DR_Contracted Energy'!M$130)*M$132,$D109=$D$133,('DR_Contracted Energy'!M107/'DR_Contracted Energy'!M$131)*M$133),0)</f>
        <v>0</v>
      </c>
      <c r="N109" s="166" cm="1">
        <f t="array" ref="N109">IFERROR(_xlfn.IFS($H109="MW",0,$D109=$D$132,('DR_Contracted Energy'!N107/'DR_Contracted Energy'!N$130)*N$132,$D109=$D$133,('DR_Contracted Energy'!N107/'DR_Contracted Energy'!N$131)*N$133),0)</f>
        <v>0</v>
      </c>
      <c r="O109" s="166" cm="1">
        <f t="array" ref="O109">IFERROR(_xlfn.IFS($H109="MW",0,$D109=$D$132,('DR_Contracted Energy'!O107/'DR_Contracted Energy'!O$130)*O$132,$D109=$D$133,('DR_Contracted Energy'!O107/'DR_Contracted Energy'!O$131)*O$133),0)</f>
        <v>0</v>
      </c>
      <c r="P109" s="166" cm="1">
        <f t="array" ref="P109">IFERROR(_xlfn.IFS($H109="MW",0,$D109=$D$132,('DR_Contracted Energy'!P107/'DR_Contracted Energy'!P$130)*P$132,$D109=$D$133,('DR_Contracted Energy'!P107/'DR_Contracted Energy'!P$131)*P$133),0)</f>
        <v>0</v>
      </c>
      <c r="Q109" s="166" cm="1">
        <f t="array" ref="Q109">IFERROR(_xlfn.IFS($H109="MW",0,$D109=$D$132,('DR_Contracted Energy'!Q107/'DR_Contracted Energy'!Q$130)*Q$132,$D109=$D$133,('DR_Contracted Energy'!Q107/'DR_Contracted Energy'!Q$131)*Q$133),0)</f>
        <v>0</v>
      </c>
      <c r="R109" s="166" cm="1">
        <f t="array" ref="R109">IFERROR(_xlfn.IFS($H109="MW",0,$D109=$D$132,('DR_Contracted Energy'!R107/'DR_Contracted Energy'!R$130)*R$132,$D109=$D$133,('DR_Contracted Energy'!R107/'DR_Contracted Energy'!R$131)*R$133),0)</f>
        <v>0</v>
      </c>
      <c r="S109" s="166" cm="1">
        <f t="array" ref="S109">IFERROR(_xlfn.IFS($H109="MW",0,$D109=$D$132,('DR_Contracted Energy'!S107/'DR_Contracted Energy'!S$130)*S$132,$D109=$D$133,('DR_Contracted Energy'!S107/'DR_Contracted Energy'!S$131)*S$133),0)</f>
        <v>0</v>
      </c>
      <c r="T109" s="166" cm="1">
        <f t="array" ref="T109">IFERROR(_xlfn.IFS($H109="MW",0,$D109=$D$132,('DR_Contracted Energy'!T107/'DR_Contracted Energy'!T$130)*T$132,$D109=$D$133,('DR_Contracted Energy'!T107/'DR_Contracted Energy'!T$131)*T$133),0)</f>
        <v>0</v>
      </c>
      <c r="U109" s="166" cm="1">
        <f t="array" ref="U109">IFERROR(_xlfn.IFS($H109="MW",0,$D109=$D$132,('DR_Contracted Energy'!U107/'DR_Contracted Energy'!U$130)*U$132,$D109=$D$133,('DR_Contracted Energy'!U107/'DR_Contracted Energy'!U$131)*U$133),0)</f>
        <v>0</v>
      </c>
      <c r="V109" s="166" cm="1">
        <f t="array" ref="V109">IFERROR(_xlfn.IFS($H109="MW",0,$D109=$D$132,('DR_Contracted Energy'!V107/'DR_Contracted Energy'!V$130)*V$132,$D109=$D$133,('DR_Contracted Energy'!V107/'DR_Contracted Energy'!V$131)*V$133),0)</f>
        <v>0</v>
      </c>
      <c r="W109" s="166" cm="1">
        <f t="array" ref="W109">IFERROR(_xlfn.IFS($H109="MW",0,$D109=$D$132,('DR_Contracted Energy'!W107/'DR_Contracted Energy'!W$130)*W$132,$D109=$D$133,('DR_Contracted Energy'!W107/'DR_Contracted Energy'!W$131)*W$133),0)</f>
        <v>0</v>
      </c>
      <c r="X109" s="166" cm="1">
        <f t="array" ref="X109">IFERROR(_xlfn.IFS($H109="MW",0,$D109=$D$132,('DR_Contracted Energy'!X107/'DR_Contracted Energy'!X$130)*X$132,$D109=$D$133,('DR_Contracted Energy'!X107/'DR_Contracted Energy'!X$131)*X$133),0)</f>
        <v>0</v>
      </c>
      <c r="Y109" s="166" cm="1">
        <f t="array" ref="Y109">IFERROR(_xlfn.IFS($H109="MW",0,$D109=$D$132,('DR_Contracted Energy'!Y107/'DR_Contracted Energy'!Y$130)*Y$132,$D109=$D$133,('DR_Contracted Energy'!Y107/'DR_Contracted Energy'!Y$131)*Y$133),0)</f>
        <v>0</v>
      </c>
      <c r="Z109" s="166" cm="1">
        <f t="array" ref="Z109">IFERROR(_xlfn.IFS($H109="MW",0,$D109=$D$132,('DR_Contracted Energy'!Z107/'DR_Contracted Energy'!Z$130)*Z$132,$D109=$D$133,('DR_Contracted Energy'!Z107/'DR_Contracted Energy'!Z$131)*Z$133),0)</f>
        <v>0</v>
      </c>
      <c r="AA109" s="166" cm="1">
        <f t="array" ref="AA109">IFERROR(_xlfn.IFS($H109="MW",0,$D109=$D$132,('DR_Contracted Energy'!AA107/'DR_Contracted Energy'!AA$130)*AA$132,$D109=$D$133,('DR_Contracted Energy'!AA107/'DR_Contracted Energy'!AA$131)*AA$133),0)</f>
        <v>0</v>
      </c>
      <c r="AB109" s="166" cm="1">
        <f t="array" ref="AB109">IFERROR(_xlfn.IFS($H109="MW",0,$D109=$D$132,('DR_Contracted Energy'!AB107/'DR_Contracted Energy'!AB$130)*AB$132,$D109=$D$133,('DR_Contracted Energy'!AB107/'DR_Contracted Energy'!AB$131)*AB$133),0)</f>
        <v>0</v>
      </c>
      <c r="AC109" s="166" cm="1">
        <f t="array" ref="AC109">IFERROR(_xlfn.IFS($H109="MW",0,$D109=$D$132,('DR_Contracted Energy'!AC107/'DR_Contracted Energy'!AC$130)*AC$132,$D109=$D$133,('DR_Contracted Energy'!AC107/'DR_Contracted Energy'!AC$131)*AC$133),0)</f>
        <v>0</v>
      </c>
      <c r="AD109" s="166"/>
      <c r="AE109" s="16" t="str">
        <f t="shared" si="34"/>
        <v>FALSE</v>
      </c>
    </row>
    <row r="110" spans="3:31" ht="28.8" x14ac:dyDescent="0.3">
      <c r="C110" s="7">
        <f>'C. Details of Existing PSAs'!C105</f>
        <v>50</v>
      </c>
      <c r="D110" s="146" t="str">
        <f>'C. Details of Existing PSAs'!D105</f>
        <v>Distribution Utility 2 (DU2)</v>
      </c>
      <c r="E110" s="146">
        <f>'C. Details of Existing PSAs'!E105</f>
        <v>0</v>
      </c>
      <c r="F110" s="108">
        <f>'C. Details of Existing PSAs'!F105</f>
        <v>0</v>
      </c>
      <c r="G110">
        <f>'C. Details of Existing PSAs'!G105</f>
        <v>0</v>
      </c>
      <c r="H110" s="16" t="str">
        <f>'C. Details of Existing PSAs'!O105</f>
        <v>MW</v>
      </c>
      <c r="I110" s="166" cm="1">
        <f t="array" ref="I110">IFERROR(_xlfn.IFS($H110="MW",0,$D110=$D$132,('DR_Contracted Energy'!I108/'DR_Contracted Energy'!I$130)*I$132,$D110=$D$133,('DR_Contracted Energy'!I108/'DR_Contracted Energy'!I$131)*I$133),0)</f>
        <v>0</v>
      </c>
      <c r="J110" s="166" cm="1">
        <f t="array" ref="J110">IFERROR(_xlfn.IFS($H110="MW",0,$D110=$D$132,('DR_Contracted Energy'!J108/'DR_Contracted Energy'!J$130)*J$132,$D110=$D$133,('DR_Contracted Energy'!J108/'DR_Contracted Energy'!J$131)*J$133),0)</f>
        <v>0</v>
      </c>
      <c r="K110" s="166" cm="1">
        <f t="array" ref="K110">IFERROR(_xlfn.IFS($H110="MW",0,$D110=$D$132,('DR_Contracted Energy'!K108/'DR_Contracted Energy'!K$130)*K$132,$D110=$D$133,('DR_Contracted Energy'!K108/'DR_Contracted Energy'!K$131)*K$133),0)</f>
        <v>0</v>
      </c>
      <c r="L110" s="166" cm="1">
        <f t="array" ref="L110">IFERROR(_xlfn.IFS($H110="MW",0,$D110=$D$132,('DR_Contracted Energy'!L108/'DR_Contracted Energy'!L$130)*L$132,$D110=$D$133,('DR_Contracted Energy'!L108/'DR_Contracted Energy'!L$131)*L$133),0)</f>
        <v>0</v>
      </c>
      <c r="M110" s="166" cm="1">
        <f t="array" ref="M110">IFERROR(_xlfn.IFS($H110="MW",0,$D110=$D$132,('DR_Contracted Energy'!M108/'DR_Contracted Energy'!M$130)*M$132,$D110=$D$133,('DR_Contracted Energy'!M108/'DR_Contracted Energy'!M$131)*M$133),0)</f>
        <v>0</v>
      </c>
      <c r="N110" s="166" cm="1">
        <f t="array" ref="N110">IFERROR(_xlfn.IFS($H110="MW",0,$D110=$D$132,('DR_Contracted Energy'!N108/'DR_Contracted Energy'!N$130)*N$132,$D110=$D$133,('DR_Contracted Energy'!N108/'DR_Contracted Energy'!N$131)*N$133),0)</f>
        <v>0</v>
      </c>
      <c r="O110" s="166" cm="1">
        <f t="array" ref="O110">IFERROR(_xlfn.IFS($H110="MW",0,$D110=$D$132,('DR_Contracted Energy'!O108/'DR_Contracted Energy'!O$130)*O$132,$D110=$D$133,('DR_Contracted Energy'!O108/'DR_Contracted Energy'!O$131)*O$133),0)</f>
        <v>0</v>
      </c>
      <c r="P110" s="166" cm="1">
        <f t="array" ref="P110">IFERROR(_xlfn.IFS($H110="MW",0,$D110=$D$132,('DR_Contracted Energy'!P108/'DR_Contracted Energy'!P$130)*P$132,$D110=$D$133,('DR_Contracted Energy'!P108/'DR_Contracted Energy'!P$131)*P$133),0)</f>
        <v>0</v>
      </c>
      <c r="Q110" s="166" cm="1">
        <f t="array" ref="Q110">IFERROR(_xlfn.IFS($H110="MW",0,$D110=$D$132,('DR_Contracted Energy'!Q108/'DR_Contracted Energy'!Q$130)*Q$132,$D110=$D$133,('DR_Contracted Energy'!Q108/'DR_Contracted Energy'!Q$131)*Q$133),0)</f>
        <v>0</v>
      </c>
      <c r="R110" s="166" cm="1">
        <f t="array" ref="R110">IFERROR(_xlfn.IFS($H110="MW",0,$D110=$D$132,('DR_Contracted Energy'!R108/'DR_Contracted Energy'!R$130)*R$132,$D110=$D$133,('DR_Contracted Energy'!R108/'DR_Contracted Energy'!R$131)*R$133),0)</f>
        <v>0</v>
      </c>
      <c r="S110" s="166" cm="1">
        <f t="array" ref="S110">IFERROR(_xlfn.IFS($H110="MW",0,$D110=$D$132,('DR_Contracted Energy'!S108/'DR_Contracted Energy'!S$130)*S$132,$D110=$D$133,('DR_Contracted Energy'!S108/'DR_Contracted Energy'!S$131)*S$133),0)</f>
        <v>0</v>
      </c>
      <c r="T110" s="166" cm="1">
        <f t="array" ref="T110">IFERROR(_xlfn.IFS($H110="MW",0,$D110=$D$132,('DR_Contracted Energy'!T108/'DR_Contracted Energy'!T$130)*T$132,$D110=$D$133,('DR_Contracted Energy'!T108/'DR_Contracted Energy'!T$131)*T$133),0)</f>
        <v>0</v>
      </c>
      <c r="U110" s="166" cm="1">
        <f t="array" ref="U110">IFERROR(_xlfn.IFS($H110="MW",0,$D110=$D$132,('DR_Contracted Energy'!U108/'DR_Contracted Energy'!U$130)*U$132,$D110=$D$133,('DR_Contracted Energy'!U108/'DR_Contracted Energy'!U$131)*U$133),0)</f>
        <v>0</v>
      </c>
      <c r="V110" s="166" cm="1">
        <f t="array" ref="V110">IFERROR(_xlfn.IFS($H110="MW",0,$D110=$D$132,('DR_Contracted Energy'!V108/'DR_Contracted Energy'!V$130)*V$132,$D110=$D$133,('DR_Contracted Energy'!V108/'DR_Contracted Energy'!V$131)*V$133),0)</f>
        <v>0</v>
      </c>
      <c r="W110" s="166" cm="1">
        <f t="array" ref="W110">IFERROR(_xlfn.IFS($H110="MW",0,$D110=$D$132,('DR_Contracted Energy'!W108/'DR_Contracted Energy'!W$130)*W$132,$D110=$D$133,('DR_Contracted Energy'!W108/'DR_Contracted Energy'!W$131)*W$133),0)</f>
        <v>0</v>
      </c>
      <c r="X110" s="166" cm="1">
        <f t="array" ref="X110">IFERROR(_xlfn.IFS($H110="MW",0,$D110=$D$132,('DR_Contracted Energy'!X108/'DR_Contracted Energy'!X$130)*X$132,$D110=$D$133,('DR_Contracted Energy'!X108/'DR_Contracted Energy'!X$131)*X$133),0)</f>
        <v>0</v>
      </c>
      <c r="Y110" s="166" cm="1">
        <f t="array" ref="Y110">IFERROR(_xlfn.IFS($H110="MW",0,$D110=$D$132,('DR_Contracted Energy'!Y108/'DR_Contracted Energy'!Y$130)*Y$132,$D110=$D$133,('DR_Contracted Energy'!Y108/'DR_Contracted Energy'!Y$131)*Y$133),0)</f>
        <v>0</v>
      </c>
      <c r="Z110" s="166" cm="1">
        <f t="array" ref="Z110">IFERROR(_xlfn.IFS($H110="MW",0,$D110=$D$132,('DR_Contracted Energy'!Z108/'DR_Contracted Energy'!Z$130)*Z$132,$D110=$D$133,('DR_Contracted Energy'!Z108/'DR_Contracted Energy'!Z$131)*Z$133),0)</f>
        <v>0</v>
      </c>
      <c r="AA110" s="166" cm="1">
        <f t="array" ref="AA110">IFERROR(_xlfn.IFS($H110="MW",0,$D110=$D$132,('DR_Contracted Energy'!AA108/'DR_Contracted Energy'!AA$130)*AA$132,$D110=$D$133,('DR_Contracted Energy'!AA108/'DR_Contracted Energy'!AA$131)*AA$133),0)</f>
        <v>0</v>
      </c>
      <c r="AB110" s="166" cm="1">
        <f t="array" ref="AB110">IFERROR(_xlfn.IFS($H110="MW",0,$D110=$D$132,('DR_Contracted Energy'!AB108/'DR_Contracted Energy'!AB$130)*AB$132,$D110=$D$133,('DR_Contracted Energy'!AB108/'DR_Contracted Energy'!AB$131)*AB$133),0)</f>
        <v>0</v>
      </c>
      <c r="AC110" s="166" cm="1">
        <f t="array" ref="AC110">IFERROR(_xlfn.IFS($H110="MW",0,$D110=$D$132,('DR_Contracted Energy'!AC108/'DR_Contracted Energy'!AC$130)*AC$132,$D110=$D$133,('DR_Contracted Energy'!AC108/'DR_Contracted Energy'!AC$131)*AC$133),0)</f>
        <v>0</v>
      </c>
      <c r="AD110" s="166"/>
      <c r="AE110" s="16" t="str">
        <f t="shared" si="34"/>
        <v>FALSE</v>
      </c>
    </row>
    <row r="111" spans="3:31" ht="28.8" x14ac:dyDescent="0.3">
      <c r="C111" s="7">
        <f t="shared" ref="C111:G111" si="51">C110</f>
        <v>50</v>
      </c>
      <c r="D111" s="146" t="str">
        <f t="shared" si="51"/>
        <v>Distribution Utility 2 (DU2)</v>
      </c>
      <c r="E111" s="146">
        <f t="shared" si="51"/>
        <v>0</v>
      </c>
      <c r="F111" s="108">
        <f t="shared" si="51"/>
        <v>0</v>
      </c>
      <c r="G111">
        <f t="shared" si="51"/>
        <v>0</v>
      </c>
      <c r="H111" s="16" t="str">
        <f>'C. Details of Existing PSAs'!O106</f>
        <v>MWh</v>
      </c>
      <c r="I111" s="166" cm="1">
        <f t="array" ref="I111">IFERROR(_xlfn.IFS($H111="MW",0,$D111=$D$132,('DR_Contracted Energy'!I109/'DR_Contracted Energy'!I$130)*I$132,$D111=$D$133,('DR_Contracted Energy'!I109/'DR_Contracted Energy'!I$131)*I$133),0)</f>
        <v>0</v>
      </c>
      <c r="J111" s="166" cm="1">
        <f t="array" ref="J111">IFERROR(_xlfn.IFS($H111="MW",0,$D111=$D$132,('DR_Contracted Energy'!J109/'DR_Contracted Energy'!J$130)*J$132,$D111=$D$133,('DR_Contracted Energy'!J109/'DR_Contracted Energy'!J$131)*J$133),0)</f>
        <v>0</v>
      </c>
      <c r="K111" s="166" cm="1">
        <f t="array" ref="K111">IFERROR(_xlfn.IFS($H111="MW",0,$D111=$D$132,('DR_Contracted Energy'!K109/'DR_Contracted Energy'!K$130)*K$132,$D111=$D$133,('DR_Contracted Energy'!K109/'DR_Contracted Energy'!K$131)*K$133),0)</f>
        <v>0</v>
      </c>
      <c r="L111" s="166" cm="1">
        <f t="array" ref="L111">IFERROR(_xlfn.IFS($H111="MW",0,$D111=$D$132,('DR_Contracted Energy'!L109/'DR_Contracted Energy'!L$130)*L$132,$D111=$D$133,('DR_Contracted Energy'!L109/'DR_Contracted Energy'!L$131)*L$133),0)</f>
        <v>0</v>
      </c>
      <c r="M111" s="166" cm="1">
        <f t="array" ref="M111">IFERROR(_xlfn.IFS($H111="MW",0,$D111=$D$132,('DR_Contracted Energy'!M109/'DR_Contracted Energy'!M$130)*M$132,$D111=$D$133,('DR_Contracted Energy'!M109/'DR_Contracted Energy'!M$131)*M$133),0)</f>
        <v>0</v>
      </c>
      <c r="N111" s="166" cm="1">
        <f t="array" ref="N111">IFERROR(_xlfn.IFS($H111="MW",0,$D111=$D$132,('DR_Contracted Energy'!N109/'DR_Contracted Energy'!N$130)*N$132,$D111=$D$133,('DR_Contracted Energy'!N109/'DR_Contracted Energy'!N$131)*N$133),0)</f>
        <v>0</v>
      </c>
      <c r="O111" s="166" cm="1">
        <f t="array" ref="O111">IFERROR(_xlfn.IFS($H111="MW",0,$D111=$D$132,('DR_Contracted Energy'!O109/'DR_Contracted Energy'!O$130)*O$132,$D111=$D$133,('DR_Contracted Energy'!O109/'DR_Contracted Energy'!O$131)*O$133),0)</f>
        <v>0</v>
      </c>
      <c r="P111" s="166" cm="1">
        <f t="array" ref="P111">IFERROR(_xlfn.IFS($H111="MW",0,$D111=$D$132,('DR_Contracted Energy'!P109/'DR_Contracted Energy'!P$130)*P$132,$D111=$D$133,('DR_Contracted Energy'!P109/'DR_Contracted Energy'!P$131)*P$133),0)</f>
        <v>0</v>
      </c>
      <c r="Q111" s="166" cm="1">
        <f t="array" ref="Q111">IFERROR(_xlfn.IFS($H111="MW",0,$D111=$D$132,('DR_Contracted Energy'!Q109/'DR_Contracted Energy'!Q$130)*Q$132,$D111=$D$133,('DR_Contracted Energy'!Q109/'DR_Contracted Energy'!Q$131)*Q$133),0)</f>
        <v>0</v>
      </c>
      <c r="R111" s="166" cm="1">
        <f t="array" ref="R111">IFERROR(_xlfn.IFS($H111="MW",0,$D111=$D$132,('DR_Contracted Energy'!R109/'DR_Contracted Energy'!R$130)*R$132,$D111=$D$133,('DR_Contracted Energy'!R109/'DR_Contracted Energy'!R$131)*R$133),0)</f>
        <v>0</v>
      </c>
      <c r="S111" s="166" cm="1">
        <f t="array" ref="S111">IFERROR(_xlfn.IFS($H111="MW",0,$D111=$D$132,('DR_Contracted Energy'!S109/'DR_Contracted Energy'!S$130)*S$132,$D111=$D$133,('DR_Contracted Energy'!S109/'DR_Contracted Energy'!S$131)*S$133),0)</f>
        <v>0</v>
      </c>
      <c r="T111" s="166" cm="1">
        <f t="array" ref="T111">IFERROR(_xlfn.IFS($H111="MW",0,$D111=$D$132,('DR_Contracted Energy'!T109/'DR_Contracted Energy'!T$130)*T$132,$D111=$D$133,('DR_Contracted Energy'!T109/'DR_Contracted Energy'!T$131)*T$133),0)</f>
        <v>0</v>
      </c>
      <c r="U111" s="166" cm="1">
        <f t="array" ref="U111">IFERROR(_xlfn.IFS($H111="MW",0,$D111=$D$132,('DR_Contracted Energy'!U109/'DR_Contracted Energy'!U$130)*U$132,$D111=$D$133,('DR_Contracted Energy'!U109/'DR_Contracted Energy'!U$131)*U$133),0)</f>
        <v>0</v>
      </c>
      <c r="V111" s="166" cm="1">
        <f t="array" ref="V111">IFERROR(_xlfn.IFS($H111="MW",0,$D111=$D$132,('DR_Contracted Energy'!V109/'DR_Contracted Energy'!V$130)*V$132,$D111=$D$133,('DR_Contracted Energy'!V109/'DR_Contracted Energy'!V$131)*V$133),0)</f>
        <v>0</v>
      </c>
      <c r="W111" s="166" cm="1">
        <f t="array" ref="W111">IFERROR(_xlfn.IFS($H111="MW",0,$D111=$D$132,('DR_Contracted Energy'!W109/'DR_Contracted Energy'!W$130)*W$132,$D111=$D$133,('DR_Contracted Energy'!W109/'DR_Contracted Energy'!W$131)*W$133),0)</f>
        <v>0</v>
      </c>
      <c r="X111" s="166" cm="1">
        <f t="array" ref="X111">IFERROR(_xlfn.IFS($H111="MW",0,$D111=$D$132,('DR_Contracted Energy'!X109/'DR_Contracted Energy'!X$130)*X$132,$D111=$D$133,('DR_Contracted Energy'!X109/'DR_Contracted Energy'!X$131)*X$133),0)</f>
        <v>0</v>
      </c>
      <c r="Y111" s="166" cm="1">
        <f t="array" ref="Y111">IFERROR(_xlfn.IFS($H111="MW",0,$D111=$D$132,('DR_Contracted Energy'!Y109/'DR_Contracted Energy'!Y$130)*Y$132,$D111=$D$133,('DR_Contracted Energy'!Y109/'DR_Contracted Energy'!Y$131)*Y$133),0)</f>
        <v>0</v>
      </c>
      <c r="Z111" s="166" cm="1">
        <f t="array" ref="Z111">IFERROR(_xlfn.IFS($H111="MW",0,$D111=$D$132,('DR_Contracted Energy'!Z109/'DR_Contracted Energy'!Z$130)*Z$132,$D111=$D$133,('DR_Contracted Energy'!Z109/'DR_Contracted Energy'!Z$131)*Z$133),0)</f>
        <v>0</v>
      </c>
      <c r="AA111" s="166" cm="1">
        <f t="array" ref="AA111">IFERROR(_xlfn.IFS($H111="MW",0,$D111=$D$132,('DR_Contracted Energy'!AA109/'DR_Contracted Energy'!AA$130)*AA$132,$D111=$D$133,('DR_Contracted Energy'!AA109/'DR_Contracted Energy'!AA$131)*AA$133),0)</f>
        <v>0</v>
      </c>
      <c r="AB111" s="166" cm="1">
        <f t="array" ref="AB111">IFERROR(_xlfn.IFS($H111="MW",0,$D111=$D$132,('DR_Contracted Energy'!AB109/'DR_Contracted Energy'!AB$130)*AB$132,$D111=$D$133,('DR_Contracted Energy'!AB109/'DR_Contracted Energy'!AB$131)*AB$133),0)</f>
        <v>0</v>
      </c>
      <c r="AC111" s="166" cm="1">
        <f t="array" ref="AC111">IFERROR(_xlfn.IFS($H111="MW",0,$D111=$D$132,('DR_Contracted Energy'!AC109/'DR_Contracted Energy'!AC$130)*AC$132,$D111=$D$133,('DR_Contracted Energy'!AC109/'DR_Contracted Energy'!AC$131)*AC$133),0)</f>
        <v>0</v>
      </c>
      <c r="AD111" s="166"/>
      <c r="AE111" s="16" t="str">
        <f t="shared" si="34"/>
        <v>FALSE</v>
      </c>
    </row>
    <row r="112" spans="3:31" ht="28.8" x14ac:dyDescent="0.3">
      <c r="C112" s="7">
        <f>'C. Details of Existing PSAs'!C107</f>
        <v>51</v>
      </c>
      <c r="D112" s="146" t="str">
        <f>'C. Details of Existing PSAs'!D107</f>
        <v>Distribution Utility 2 (DU2)</v>
      </c>
      <c r="E112" s="146">
        <f>'C. Details of Existing PSAs'!E107</f>
        <v>0</v>
      </c>
      <c r="F112" s="108">
        <f>'C. Details of Existing PSAs'!F107</f>
        <v>0</v>
      </c>
      <c r="G112">
        <f>'C. Details of Existing PSAs'!G107</f>
        <v>0</v>
      </c>
      <c r="H112" s="16" t="str">
        <f>'C. Details of Existing PSAs'!O107</f>
        <v>MW</v>
      </c>
      <c r="I112" s="166" cm="1">
        <f t="array" ref="I112">IFERROR(_xlfn.IFS($H112="MW",0,$D112=$D$132,('DR_Contracted Energy'!I110/'DR_Contracted Energy'!I$130)*I$132,$D112=$D$133,('DR_Contracted Energy'!I110/'DR_Contracted Energy'!I$131)*I$133),0)</f>
        <v>0</v>
      </c>
      <c r="J112" s="166" cm="1">
        <f t="array" ref="J112">IFERROR(_xlfn.IFS($H112="MW",0,$D112=$D$132,('DR_Contracted Energy'!J110/'DR_Contracted Energy'!J$130)*J$132,$D112=$D$133,('DR_Contracted Energy'!J110/'DR_Contracted Energy'!J$131)*J$133),0)</f>
        <v>0</v>
      </c>
      <c r="K112" s="166" cm="1">
        <f t="array" ref="K112">IFERROR(_xlfn.IFS($H112="MW",0,$D112=$D$132,('DR_Contracted Energy'!K110/'DR_Contracted Energy'!K$130)*K$132,$D112=$D$133,('DR_Contracted Energy'!K110/'DR_Contracted Energy'!K$131)*K$133),0)</f>
        <v>0</v>
      </c>
      <c r="L112" s="166" cm="1">
        <f t="array" ref="L112">IFERROR(_xlfn.IFS($H112="MW",0,$D112=$D$132,('DR_Contracted Energy'!L110/'DR_Contracted Energy'!L$130)*L$132,$D112=$D$133,('DR_Contracted Energy'!L110/'DR_Contracted Energy'!L$131)*L$133),0)</f>
        <v>0</v>
      </c>
      <c r="M112" s="166" cm="1">
        <f t="array" ref="M112">IFERROR(_xlfn.IFS($H112="MW",0,$D112=$D$132,('DR_Contracted Energy'!M110/'DR_Contracted Energy'!M$130)*M$132,$D112=$D$133,('DR_Contracted Energy'!M110/'DR_Contracted Energy'!M$131)*M$133),0)</f>
        <v>0</v>
      </c>
      <c r="N112" s="166" cm="1">
        <f t="array" ref="N112">IFERROR(_xlfn.IFS($H112="MW",0,$D112=$D$132,('DR_Contracted Energy'!N110/'DR_Contracted Energy'!N$130)*N$132,$D112=$D$133,('DR_Contracted Energy'!N110/'DR_Contracted Energy'!N$131)*N$133),0)</f>
        <v>0</v>
      </c>
      <c r="O112" s="166" cm="1">
        <f t="array" ref="O112">IFERROR(_xlfn.IFS($H112="MW",0,$D112=$D$132,('DR_Contracted Energy'!O110/'DR_Contracted Energy'!O$130)*O$132,$D112=$D$133,('DR_Contracted Energy'!O110/'DR_Contracted Energy'!O$131)*O$133),0)</f>
        <v>0</v>
      </c>
      <c r="P112" s="166" cm="1">
        <f t="array" ref="P112">IFERROR(_xlfn.IFS($H112="MW",0,$D112=$D$132,('DR_Contracted Energy'!P110/'DR_Contracted Energy'!P$130)*P$132,$D112=$D$133,('DR_Contracted Energy'!P110/'DR_Contracted Energy'!P$131)*P$133),0)</f>
        <v>0</v>
      </c>
      <c r="Q112" s="166" cm="1">
        <f t="array" ref="Q112">IFERROR(_xlfn.IFS($H112="MW",0,$D112=$D$132,('DR_Contracted Energy'!Q110/'DR_Contracted Energy'!Q$130)*Q$132,$D112=$D$133,('DR_Contracted Energy'!Q110/'DR_Contracted Energy'!Q$131)*Q$133),0)</f>
        <v>0</v>
      </c>
      <c r="R112" s="166" cm="1">
        <f t="array" ref="R112">IFERROR(_xlfn.IFS($H112="MW",0,$D112=$D$132,('DR_Contracted Energy'!R110/'DR_Contracted Energy'!R$130)*R$132,$D112=$D$133,('DR_Contracted Energy'!R110/'DR_Contracted Energy'!R$131)*R$133),0)</f>
        <v>0</v>
      </c>
      <c r="S112" s="166" cm="1">
        <f t="array" ref="S112">IFERROR(_xlfn.IFS($H112="MW",0,$D112=$D$132,('DR_Contracted Energy'!S110/'DR_Contracted Energy'!S$130)*S$132,$D112=$D$133,('DR_Contracted Energy'!S110/'DR_Contracted Energy'!S$131)*S$133),0)</f>
        <v>0</v>
      </c>
      <c r="T112" s="166" cm="1">
        <f t="array" ref="T112">IFERROR(_xlfn.IFS($H112="MW",0,$D112=$D$132,('DR_Contracted Energy'!T110/'DR_Contracted Energy'!T$130)*T$132,$D112=$D$133,('DR_Contracted Energy'!T110/'DR_Contracted Energy'!T$131)*T$133),0)</f>
        <v>0</v>
      </c>
      <c r="U112" s="166" cm="1">
        <f t="array" ref="U112">IFERROR(_xlfn.IFS($H112="MW",0,$D112=$D$132,('DR_Contracted Energy'!U110/'DR_Contracted Energy'!U$130)*U$132,$D112=$D$133,('DR_Contracted Energy'!U110/'DR_Contracted Energy'!U$131)*U$133),0)</f>
        <v>0</v>
      </c>
      <c r="V112" s="166" cm="1">
        <f t="array" ref="V112">IFERROR(_xlfn.IFS($H112="MW",0,$D112=$D$132,('DR_Contracted Energy'!V110/'DR_Contracted Energy'!V$130)*V$132,$D112=$D$133,('DR_Contracted Energy'!V110/'DR_Contracted Energy'!V$131)*V$133),0)</f>
        <v>0</v>
      </c>
      <c r="W112" s="166" cm="1">
        <f t="array" ref="W112">IFERROR(_xlfn.IFS($H112="MW",0,$D112=$D$132,('DR_Contracted Energy'!W110/'DR_Contracted Energy'!W$130)*W$132,$D112=$D$133,('DR_Contracted Energy'!W110/'DR_Contracted Energy'!W$131)*W$133),0)</f>
        <v>0</v>
      </c>
      <c r="X112" s="166" cm="1">
        <f t="array" ref="X112">IFERROR(_xlfn.IFS($H112="MW",0,$D112=$D$132,('DR_Contracted Energy'!X110/'DR_Contracted Energy'!X$130)*X$132,$D112=$D$133,('DR_Contracted Energy'!X110/'DR_Contracted Energy'!X$131)*X$133),0)</f>
        <v>0</v>
      </c>
      <c r="Y112" s="166" cm="1">
        <f t="array" ref="Y112">IFERROR(_xlfn.IFS($H112="MW",0,$D112=$D$132,('DR_Contracted Energy'!Y110/'DR_Contracted Energy'!Y$130)*Y$132,$D112=$D$133,('DR_Contracted Energy'!Y110/'DR_Contracted Energy'!Y$131)*Y$133),0)</f>
        <v>0</v>
      </c>
      <c r="Z112" s="166" cm="1">
        <f t="array" ref="Z112">IFERROR(_xlfn.IFS($H112="MW",0,$D112=$D$132,('DR_Contracted Energy'!Z110/'DR_Contracted Energy'!Z$130)*Z$132,$D112=$D$133,('DR_Contracted Energy'!Z110/'DR_Contracted Energy'!Z$131)*Z$133),0)</f>
        <v>0</v>
      </c>
      <c r="AA112" s="166" cm="1">
        <f t="array" ref="AA112">IFERROR(_xlfn.IFS($H112="MW",0,$D112=$D$132,('DR_Contracted Energy'!AA110/'DR_Contracted Energy'!AA$130)*AA$132,$D112=$D$133,('DR_Contracted Energy'!AA110/'DR_Contracted Energy'!AA$131)*AA$133),0)</f>
        <v>0</v>
      </c>
      <c r="AB112" s="166" cm="1">
        <f t="array" ref="AB112">IFERROR(_xlfn.IFS($H112="MW",0,$D112=$D$132,('DR_Contracted Energy'!AB110/'DR_Contracted Energy'!AB$130)*AB$132,$D112=$D$133,('DR_Contracted Energy'!AB110/'DR_Contracted Energy'!AB$131)*AB$133),0)</f>
        <v>0</v>
      </c>
      <c r="AC112" s="166" cm="1">
        <f t="array" ref="AC112">IFERROR(_xlfn.IFS($H112="MW",0,$D112=$D$132,('DR_Contracted Energy'!AC110/'DR_Contracted Energy'!AC$130)*AC$132,$D112=$D$133,('DR_Contracted Energy'!AC110/'DR_Contracted Energy'!AC$131)*AC$133),0)</f>
        <v>0</v>
      </c>
      <c r="AD112" s="166"/>
      <c r="AE112" s="16" t="str">
        <f t="shared" si="34"/>
        <v>FALSE</v>
      </c>
    </row>
    <row r="113" spans="3:31" ht="28.8" x14ac:dyDescent="0.3">
      <c r="C113" s="7">
        <f t="shared" ref="C113:G113" si="52">C112</f>
        <v>51</v>
      </c>
      <c r="D113" s="146" t="str">
        <f t="shared" si="52"/>
        <v>Distribution Utility 2 (DU2)</v>
      </c>
      <c r="E113" s="146">
        <f t="shared" si="52"/>
        <v>0</v>
      </c>
      <c r="F113" s="108">
        <f t="shared" si="52"/>
        <v>0</v>
      </c>
      <c r="G113">
        <f t="shared" si="52"/>
        <v>0</v>
      </c>
      <c r="H113" s="16" t="str">
        <f>'C. Details of Existing PSAs'!O108</f>
        <v>MWh</v>
      </c>
      <c r="I113" s="166" cm="1">
        <f t="array" ref="I113">IFERROR(_xlfn.IFS($H113="MW",0,$D113=$D$132,('DR_Contracted Energy'!I111/'DR_Contracted Energy'!I$130)*I$132,$D113=$D$133,('DR_Contracted Energy'!I111/'DR_Contracted Energy'!I$131)*I$133),0)</f>
        <v>0</v>
      </c>
      <c r="J113" s="166" cm="1">
        <f t="array" ref="J113">IFERROR(_xlfn.IFS($H113="MW",0,$D113=$D$132,('DR_Contracted Energy'!J111/'DR_Contracted Energy'!J$130)*J$132,$D113=$D$133,('DR_Contracted Energy'!J111/'DR_Contracted Energy'!J$131)*J$133),0)</f>
        <v>0</v>
      </c>
      <c r="K113" s="166" cm="1">
        <f t="array" ref="K113">IFERROR(_xlfn.IFS($H113="MW",0,$D113=$D$132,('DR_Contracted Energy'!K111/'DR_Contracted Energy'!K$130)*K$132,$D113=$D$133,('DR_Contracted Energy'!K111/'DR_Contracted Energy'!K$131)*K$133),0)</f>
        <v>0</v>
      </c>
      <c r="L113" s="166" cm="1">
        <f t="array" ref="L113">IFERROR(_xlfn.IFS($H113="MW",0,$D113=$D$132,('DR_Contracted Energy'!L111/'DR_Contracted Energy'!L$130)*L$132,$D113=$D$133,('DR_Contracted Energy'!L111/'DR_Contracted Energy'!L$131)*L$133),0)</f>
        <v>0</v>
      </c>
      <c r="M113" s="166" cm="1">
        <f t="array" ref="M113">IFERROR(_xlfn.IFS($H113="MW",0,$D113=$D$132,('DR_Contracted Energy'!M111/'DR_Contracted Energy'!M$130)*M$132,$D113=$D$133,('DR_Contracted Energy'!M111/'DR_Contracted Energy'!M$131)*M$133),0)</f>
        <v>0</v>
      </c>
      <c r="N113" s="166" cm="1">
        <f t="array" ref="N113">IFERROR(_xlfn.IFS($H113="MW",0,$D113=$D$132,('DR_Contracted Energy'!N111/'DR_Contracted Energy'!N$130)*N$132,$D113=$D$133,('DR_Contracted Energy'!N111/'DR_Contracted Energy'!N$131)*N$133),0)</f>
        <v>0</v>
      </c>
      <c r="O113" s="166" cm="1">
        <f t="array" ref="O113">IFERROR(_xlfn.IFS($H113="MW",0,$D113=$D$132,('DR_Contracted Energy'!O111/'DR_Contracted Energy'!O$130)*O$132,$D113=$D$133,('DR_Contracted Energy'!O111/'DR_Contracted Energy'!O$131)*O$133),0)</f>
        <v>0</v>
      </c>
      <c r="P113" s="166" cm="1">
        <f t="array" ref="P113">IFERROR(_xlfn.IFS($H113="MW",0,$D113=$D$132,('DR_Contracted Energy'!P111/'DR_Contracted Energy'!P$130)*P$132,$D113=$D$133,('DR_Contracted Energy'!P111/'DR_Contracted Energy'!P$131)*P$133),0)</f>
        <v>0</v>
      </c>
      <c r="Q113" s="166" cm="1">
        <f t="array" ref="Q113">IFERROR(_xlfn.IFS($H113="MW",0,$D113=$D$132,('DR_Contracted Energy'!Q111/'DR_Contracted Energy'!Q$130)*Q$132,$D113=$D$133,('DR_Contracted Energy'!Q111/'DR_Contracted Energy'!Q$131)*Q$133),0)</f>
        <v>0</v>
      </c>
      <c r="R113" s="166" cm="1">
        <f t="array" ref="R113">IFERROR(_xlfn.IFS($H113="MW",0,$D113=$D$132,('DR_Contracted Energy'!R111/'DR_Contracted Energy'!R$130)*R$132,$D113=$D$133,('DR_Contracted Energy'!R111/'DR_Contracted Energy'!R$131)*R$133),0)</f>
        <v>0</v>
      </c>
      <c r="S113" s="166" cm="1">
        <f t="array" ref="S113">IFERROR(_xlfn.IFS($H113="MW",0,$D113=$D$132,('DR_Contracted Energy'!S111/'DR_Contracted Energy'!S$130)*S$132,$D113=$D$133,('DR_Contracted Energy'!S111/'DR_Contracted Energy'!S$131)*S$133),0)</f>
        <v>0</v>
      </c>
      <c r="T113" s="166" cm="1">
        <f t="array" ref="T113">IFERROR(_xlfn.IFS($H113="MW",0,$D113=$D$132,('DR_Contracted Energy'!T111/'DR_Contracted Energy'!T$130)*T$132,$D113=$D$133,('DR_Contracted Energy'!T111/'DR_Contracted Energy'!T$131)*T$133),0)</f>
        <v>0</v>
      </c>
      <c r="U113" s="166" cm="1">
        <f t="array" ref="U113">IFERROR(_xlfn.IFS($H113="MW",0,$D113=$D$132,('DR_Contracted Energy'!U111/'DR_Contracted Energy'!U$130)*U$132,$D113=$D$133,('DR_Contracted Energy'!U111/'DR_Contracted Energy'!U$131)*U$133),0)</f>
        <v>0</v>
      </c>
      <c r="V113" s="166" cm="1">
        <f t="array" ref="V113">IFERROR(_xlfn.IFS($H113="MW",0,$D113=$D$132,('DR_Contracted Energy'!V111/'DR_Contracted Energy'!V$130)*V$132,$D113=$D$133,('DR_Contracted Energy'!V111/'DR_Contracted Energy'!V$131)*V$133),0)</f>
        <v>0</v>
      </c>
      <c r="W113" s="166" cm="1">
        <f t="array" ref="W113">IFERROR(_xlfn.IFS($H113="MW",0,$D113=$D$132,('DR_Contracted Energy'!W111/'DR_Contracted Energy'!W$130)*W$132,$D113=$D$133,('DR_Contracted Energy'!W111/'DR_Contracted Energy'!W$131)*W$133),0)</f>
        <v>0</v>
      </c>
      <c r="X113" s="166" cm="1">
        <f t="array" ref="X113">IFERROR(_xlfn.IFS($H113="MW",0,$D113=$D$132,('DR_Contracted Energy'!X111/'DR_Contracted Energy'!X$130)*X$132,$D113=$D$133,('DR_Contracted Energy'!X111/'DR_Contracted Energy'!X$131)*X$133),0)</f>
        <v>0</v>
      </c>
      <c r="Y113" s="166" cm="1">
        <f t="array" ref="Y113">IFERROR(_xlfn.IFS($H113="MW",0,$D113=$D$132,('DR_Contracted Energy'!Y111/'DR_Contracted Energy'!Y$130)*Y$132,$D113=$D$133,('DR_Contracted Energy'!Y111/'DR_Contracted Energy'!Y$131)*Y$133),0)</f>
        <v>0</v>
      </c>
      <c r="Z113" s="166" cm="1">
        <f t="array" ref="Z113">IFERROR(_xlfn.IFS($H113="MW",0,$D113=$D$132,('DR_Contracted Energy'!Z111/'DR_Contracted Energy'!Z$130)*Z$132,$D113=$D$133,('DR_Contracted Energy'!Z111/'DR_Contracted Energy'!Z$131)*Z$133),0)</f>
        <v>0</v>
      </c>
      <c r="AA113" s="166" cm="1">
        <f t="array" ref="AA113">IFERROR(_xlfn.IFS($H113="MW",0,$D113=$D$132,('DR_Contracted Energy'!AA111/'DR_Contracted Energy'!AA$130)*AA$132,$D113=$D$133,('DR_Contracted Energy'!AA111/'DR_Contracted Energy'!AA$131)*AA$133),0)</f>
        <v>0</v>
      </c>
      <c r="AB113" s="166" cm="1">
        <f t="array" ref="AB113">IFERROR(_xlfn.IFS($H113="MW",0,$D113=$D$132,('DR_Contracted Energy'!AB111/'DR_Contracted Energy'!AB$130)*AB$132,$D113=$D$133,('DR_Contracted Energy'!AB111/'DR_Contracted Energy'!AB$131)*AB$133),0)</f>
        <v>0</v>
      </c>
      <c r="AC113" s="166" cm="1">
        <f t="array" ref="AC113">IFERROR(_xlfn.IFS($H113="MW",0,$D113=$D$132,('DR_Contracted Energy'!AC111/'DR_Contracted Energy'!AC$130)*AC$132,$D113=$D$133,('DR_Contracted Energy'!AC111/'DR_Contracted Energy'!AC$131)*AC$133),0)</f>
        <v>0</v>
      </c>
      <c r="AD113" s="166"/>
      <c r="AE113" s="16" t="str">
        <f t="shared" si="34"/>
        <v>FALSE</v>
      </c>
    </row>
    <row r="114" spans="3:31" ht="28.8" x14ac:dyDescent="0.3">
      <c r="C114" s="7">
        <f>'C. Details of Existing PSAs'!C109</f>
        <v>52</v>
      </c>
      <c r="D114" s="146" t="str">
        <f>'C. Details of Existing PSAs'!D109</f>
        <v>Distribution Utility 2 (DU2)</v>
      </c>
      <c r="E114" s="146">
        <f>'C. Details of Existing PSAs'!E109</f>
        <v>0</v>
      </c>
      <c r="F114" s="108">
        <f>'C. Details of Existing PSAs'!F109</f>
        <v>0</v>
      </c>
      <c r="G114">
        <f>'C. Details of Existing PSAs'!G109</f>
        <v>0</v>
      </c>
      <c r="H114" s="16" t="str">
        <f>'C. Details of Existing PSAs'!O109</f>
        <v>MW</v>
      </c>
      <c r="I114" s="166" cm="1">
        <f t="array" ref="I114">IFERROR(_xlfn.IFS($H114="MW",0,$D114=$D$132,('DR_Contracted Energy'!I112/'DR_Contracted Energy'!I$130)*I$132,$D114=$D$133,('DR_Contracted Energy'!I112/'DR_Contracted Energy'!I$131)*I$133),0)</f>
        <v>0</v>
      </c>
      <c r="J114" s="166" cm="1">
        <f t="array" ref="J114">IFERROR(_xlfn.IFS($H114="MW",0,$D114=$D$132,('DR_Contracted Energy'!J112/'DR_Contracted Energy'!J$130)*J$132,$D114=$D$133,('DR_Contracted Energy'!J112/'DR_Contracted Energy'!J$131)*J$133),0)</f>
        <v>0</v>
      </c>
      <c r="K114" s="166" cm="1">
        <f t="array" ref="K114">IFERROR(_xlfn.IFS($H114="MW",0,$D114=$D$132,('DR_Contracted Energy'!K112/'DR_Contracted Energy'!K$130)*K$132,$D114=$D$133,('DR_Contracted Energy'!K112/'DR_Contracted Energy'!K$131)*K$133),0)</f>
        <v>0</v>
      </c>
      <c r="L114" s="166" cm="1">
        <f t="array" ref="L114">IFERROR(_xlfn.IFS($H114="MW",0,$D114=$D$132,('DR_Contracted Energy'!L112/'DR_Contracted Energy'!L$130)*L$132,$D114=$D$133,('DR_Contracted Energy'!L112/'DR_Contracted Energy'!L$131)*L$133),0)</f>
        <v>0</v>
      </c>
      <c r="M114" s="166" cm="1">
        <f t="array" ref="M114">IFERROR(_xlfn.IFS($H114="MW",0,$D114=$D$132,('DR_Contracted Energy'!M112/'DR_Contracted Energy'!M$130)*M$132,$D114=$D$133,('DR_Contracted Energy'!M112/'DR_Contracted Energy'!M$131)*M$133),0)</f>
        <v>0</v>
      </c>
      <c r="N114" s="166" cm="1">
        <f t="array" ref="N114">IFERROR(_xlfn.IFS($H114="MW",0,$D114=$D$132,('DR_Contracted Energy'!N112/'DR_Contracted Energy'!N$130)*N$132,$D114=$D$133,('DR_Contracted Energy'!N112/'DR_Contracted Energy'!N$131)*N$133),0)</f>
        <v>0</v>
      </c>
      <c r="O114" s="166" cm="1">
        <f t="array" ref="O114">IFERROR(_xlfn.IFS($H114="MW",0,$D114=$D$132,('DR_Contracted Energy'!O112/'DR_Contracted Energy'!O$130)*O$132,$D114=$D$133,('DR_Contracted Energy'!O112/'DR_Contracted Energy'!O$131)*O$133),0)</f>
        <v>0</v>
      </c>
      <c r="P114" s="166" cm="1">
        <f t="array" ref="P114">IFERROR(_xlfn.IFS($H114="MW",0,$D114=$D$132,('DR_Contracted Energy'!P112/'DR_Contracted Energy'!P$130)*P$132,$D114=$D$133,('DR_Contracted Energy'!P112/'DR_Contracted Energy'!P$131)*P$133),0)</f>
        <v>0</v>
      </c>
      <c r="Q114" s="166" cm="1">
        <f t="array" ref="Q114">IFERROR(_xlfn.IFS($H114="MW",0,$D114=$D$132,('DR_Contracted Energy'!Q112/'DR_Contracted Energy'!Q$130)*Q$132,$D114=$D$133,('DR_Contracted Energy'!Q112/'DR_Contracted Energy'!Q$131)*Q$133),0)</f>
        <v>0</v>
      </c>
      <c r="R114" s="166" cm="1">
        <f t="array" ref="R114">IFERROR(_xlfn.IFS($H114="MW",0,$D114=$D$132,('DR_Contracted Energy'!R112/'DR_Contracted Energy'!R$130)*R$132,$D114=$D$133,('DR_Contracted Energy'!R112/'DR_Contracted Energy'!R$131)*R$133),0)</f>
        <v>0</v>
      </c>
      <c r="S114" s="166" cm="1">
        <f t="array" ref="S114">IFERROR(_xlfn.IFS($H114="MW",0,$D114=$D$132,('DR_Contracted Energy'!S112/'DR_Contracted Energy'!S$130)*S$132,$D114=$D$133,('DR_Contracted Energy'!S112/'DR_Contracted Energy'!S$131)*S$133),0)</f>
        <v>0</v>
      </c>
      <c r="T114" s="166" cm="1">
        <f t="array" ref="T114">IFERROR(_xlfn.IFS($H114="MW",0,$D114=$D$132,('DR_Contracted Energy'!T112/'DR_Contracted Energy'!T$130)*T$132,$D114=$D$133,('DR_Contracted Energy'!T112/'DR_Contracted Energy'!T$131)*T$133),0)</f>
        <v>0</v>
      </c>
      <c r="U114" s="166" cm="1">
        <f t="array" ref="U114">IFERROR(_xlfn.IFS($H114="MW",0,$D114=$D$132,('DR_Contracted Energy'!U112/'DR_Contracted Energy'!U$130)*U$132,$D114=$D$133,('DR_Contracted Energy'!U112/'DR_Contracted Energy'!U$131)*U$133),0)</f>
        <v>0</v>
      </c>
      <c r="V114" s="166" cm="1">
        <f t="array" ref="V114">IFERROR(_xlfn.IFS($H114="MW",0,$D114=$D$132,('DR_Contracted Energy'!V112/'DR_Contracted Energy'!V$130)*V$132,$D114=$D$133,('DR_Contracted Energy'!V112/'DR_Contracted Energy'!V$131)*V$133),0)</f>
        <v>0</v>
      </c>
      <c r="W114" s="166" cm="1">
        <f t="array" ref="W114">IFERROR(_xlfn.IFS($H114="MW",0,$D114=$D$132,('DR_Contracted Energy'!W112/'DR_Contracted Energy'!W$130)*W$132,$D114=$D$133,('DR_Contracted Energy'!W112/'DR_Contracted Energy'!W$131)*W$133),0)</f>
        <v>0</v>
      </c>
      <c r="X114" s="166" cm="1">
        <f t="array" ref="X114">IFERROR(_xlfn.IFS($H114="MW",0,$D114=$D$132,('DR_Contracted Energy'!X112/'DR_Contracted Energy'!X$130)*X$132,$D114=$D$133,('DR_Contracted Energy'!X112/'DR_Contracted Energy'!X$131)*X$133),0)</f>
        <v>0</v>
      </c>
      <c r="Y114" s="166" cm="1">
        <f t="array" ref="Y114">IFERROR(_xlfn.IFS($H114="MW",0,$D114=$D$132,('DR_Contracted Energy'!Y112/'DR_Contracted Energy'!Y$130)*Y$132,$D114=$D$133,('DR_Contracted Energy'!Y112/'DR_Contracted Energy'!Y$131)*Y$133),0)</f>
        <v>0</v>
      </c>
      <c r="Z114" s="166" cm="1">
        <f t="array" ref="Z114">IFERROR(_xlfn.IFS($H114="MW",0,$D114=$D$132,('DR_Contracted Energy'!Z112/'DR_Contracted Energy'!Z$130)*Z$132,$D114=$D$133,('DR_Contracted Energy'!Z112/'DR_Contracted Energy'!Z$131)*Z$133),0)</f>
        <v>0</v>
      </c>
      <c r="AA114" s="166" cm="1">
        <f t="array" ref="AA114">IFERROR(_xlfn.IFS($H114="MW",0,$D114=$D$132,('DR_Contracted Energy'!AA112/'DR_Contracted Energy'!AA$130)*AA$132,$D114=$D$133,('DR_Contracted Energy'!AA112/'DR_Contracted Energy'!AA$131)*AA$133),0)</f>
        <v>0</v>
      </c>
      <c r="AB114" s="166" cm="1">
        <f t="array" ref="AB114">IFERROR(_xlfn.IFS($H114="MW",0,$D114=$D$132,('DR_Contracted Energy'!AB112/'DR_Contracted Energy'!AB$130)*AB$132,$D114=$D$133,('DR_Contracted Energy'!AB112/'DR_Contracted Energy'!AB$131)*AB$133),0)</f>
        <v>0</v>
      </c>
      <c r="AC114" s="166" cm="1">
        <f t="array" ref="AC114">IFERROR(_xlfn.IFS($H114="MW",0,$D114=$D$132,('DR_Contracted Energy'!AC112/'DR_Contracted Energy'!AC$130)*AC$132,$D114=$D$133,('DR_Contracted Energy'!AC112/'DR_Contracted Energy'!AC$131)*AC$133),0)</f>
        <v>0</v>
      </c>
      <c r="AD114" s="166"/>
      <c r="AE114" s="16" t="str">
        <f t="shared" si="34"/>
        <v>FALSE</v>
      </c>
    </row>
    <row r="115" spans="3:31" ht="28.8" x14ac:dyDescent="0.3">
      <c r="C115" s="7">
        <f t="shared" ref="C115:G115" si="53">C114</f>
        <v>52</v>
      </c>
      <c r="D115" s="146" t="str">
        <f t="shared" si="53"/>
        <v>Distribution Utility 2 (DU2)</v>
      </c>
      <c r="E115" s="146">
        <f t="shared" si="53"/>
        <v>0</v>
      </c>
      <c r="F115" s="108">
        <f t="shared" si="53"/>
        <v>0</v>
      </c>
      <c r="G115">
        <f t="shared" si="53"/>
        <v>0</v>
      </c>
      <c r="H115" s="16" t="str">
        <f>'C. Details of Existing PSAs'!O110</f>
        <v>MWh</v>
      </c>
      <c r="I115" s="166" cm="1">
        <f t="array" ref="I115">IFERROR(_xlfn.IFS($H115="MW",0,$D115=$D$132,('DR_Contracted Energy'!I113/'DR_Contracted Energy'!I$130)*I$132,$D115=$D$133,('DR_Contracted Energy'!I113/'DR_Contracted Energy'!I$131)*I$133),0)</f>
        <v>0</v>
      </c>
      <c r="J115" s="166" cm="1">
        <f t="array" ref="J115">IFERROR(_xlfn.IFS($H115="MW",0,$D115=$D$132,('DR_Contracted Energy'!J113/'DR_Contracted Energy'!J$130)*J$132,$D115=$D$133,('DR_Contracted Energy'!J113/'DR_Contracted Energy'!J$131)*J$133),0)</f>
        <v>0</v>
      </c>
      <c r="K115" s="166" cm="1">
        <f t="array" ref="K115">IFERROR(_xlfn.IFS($H115="MW",0,$D115=$D$132,('DR_Contracted Energy'!K113/'DR_Contracted Energy'!K$130)*K$132,$D115=$D$133,('DR_Contracted Energy'!K113/'DR_Contracted Energy'!K$131)*K$133),0)</f>
        <v>0</v>
      </c>
      <c r="L115" s="166" cm="1">
        <f t="array" ref="L115">IFERROR(_xlfn.IFS($H115="MW",0,$D115=$D$132,('DR_Contracted Energy'!L113/'DR_Contracted Energy'!L$130)*L$132,$D115=$D$133,('DR_Contracted Energy'!L113/'DR_Contracted Energy'!L$131)*L$133),0)</f>
        <v>0</v>
      </c>
      <c r="M115" s="166" cm="1">
        <f t="array" ref="M115">IFERROR(_xlfn.IFS($H115="MW",0,$D115=$D$132,('DR_Contracted Energy'!M113/'DR_Contracted Energy'!M$130)*M$132,$D115=$D$133,('DR_Contracted Energy'!M113/'DR_Contracted Energy'!M$131)*M$133),0)</f>
        <v>0</v>
      </c>
      <c r="N115" s="166" cm="1">
        <f t="array" ref="N115">IFERROR(_xlfn.IFS($H115="MW",0,$D115=$D$132,('DR_Contracted Energy'!N113/'DR_Contracted Energy'!N$130)*N$132,$D115=$D$133,('DR_Contracted Energy'!N113/'DR_Contracted Energy'!N$131)*N$133),0)</f>
        <v>0</v>
      </c>
      <c r="O115" s="166" cm="1">
        <f t="array" ref="O115">IFERROR(_xlfn.IFS($H115="MW",0,$D115=$D$132,('DR_Contracted Energy'!O113/'DR_Contracted Energy'!O$130)*O$132,$D115=$D$133,('DR_Contracted Energy'!O113/'DR_Contracted Energy'!O$131)*O$133),0)</f>
        <v>0</v>
      </c>
      <c r="P115" s="166" cm="1">
        <f t="array" ref="P115">IFERROR(_xlfn.IFS($H115="MW",0,$D115=$D$132,('DR_Contracted Energy'!P113/'DR_Contracted Energy'!P$130)*P$132,$D115=$D$133,('DR_Contracted Energy'!P113/'DR_Contracted Energy'!P$131)*P$133),0)</f>
        <v>0</v>
      </c>
      <c r="Q115" s="166" cm="1">
        <f t="array" ref="Q115">IFERROR(_xlfn.IFS($H115="MW",0,$D115=$D$132,('DR_Contracted Energy'!Q113/'DR_Contracted Energy'!Q$130)*Q$132,$D115=$D$133,('DR_Contracted Energy'!Q113/'DR_Contracted Energy'!Q$131)*Q$133),0)</f>
        <v>0</v>
      </c>
      <c r="R115" s="166" cm="1">
        <f t="array" ref="R115">IFERROR(_xlfn.IFS($H115="MW",0,$D115=$D$132,('DR_Contracted Energy'!R113/'DR_Contracted Energy'!R$130)*R$132,$D115=$D$133,('DR_Contracted Energy'!R113/'DR_Contracted Energy'!R$131)*R$133),0)</f>
        <v>0</v>
      </c>
      <c r="S115" s="166" cm="1">
        <f t="array" ref="S115">IFERROR(_xlfn.IFS($H115="MW",0,$D115=$D$132,('DR_Contracted Energy'!S113/'DR_Contracted Energy'!S$130)*S$132,$D115=$D$133,('DR_Contracted Energy'!S113/'DR_Contracted Energy'!S$131)*S$133),0)</f>
        <v>0</v>
      </c>
      <c r="T115" s="166" cm="1">
        <f t="array" ref="T115">IFERROR(_xlfn.IFS($H115="MW",0,$D115=$D$132,('DR_Contracted Energy'!T113/'DR_Contracted Energy'!T$130)*T$132,$D115=$D$133,('DR_Contracted Energy'!T113/'DR_Contracted Energy'!T$131)*T$133),0)</f>
        <v>0</v>
      </c>
      <c r="U115" s="166" cm="1">
        <f t="array" ref="U115">IFERROR(_xlfn.IFS($H115="MW",0,$D115=$D$132,('DR_Contracted Energy'!U113/'DR_Contracted Energy'!U$130)*U$132,$D115=$D$133,('DR_Contracted Energy'!U113/'DR_Contracted Energy'!U$131)*U$133),0)</f>
        <v>0</v>
      </c>
      <c r="V115" s="166" cm="1">
        <f t="array" ref="V115">IFERROR(_xlfn.IFS($H115="MW",0,$D115=$D$132,('DR_Contracted Energy'!V113/'DR_Contracted Energy'!V$130)*V$132,$D115=$D$133,('DR_Contracted Energy'!V113/'DR_Contracted Energy'!V$131)*V$133),0)</f>
        <v>0</v>
      </c>
      <c r="W115" s="166" cm="1">
        <f t="array" ref="W115">IFERROR(_xlfn.IFS($H115="MW",0,$D115=$D$132,('DR_Contracted Energy'!W113/'DR_Contracted Energy'!W$130)*W$132,$D115=$D$133,('DR_Contracted Energy'!W113/'DR_Contracted Energy'!W$131)*W$133),0)</f>
        <v>0</v>
      </c>
      <c r="X115" s="166" cm="1">
        <f t="array" ref="X115">IFERROR(_xlfn.IFS($H115="MW",0,$D115=$D$132,('DR_Contracted Energy'!X113/'DR_Contracted Energy'!X$130)*X$132,$D115=$D$133,('DR_Contracted Energy'!X113/'DR_Contracted Energy'!X$131)*X$133),0)</f>
        <v>0</v>
      </c>
      <c r="Y115" s="166" cm="1">
        <f t="array" ref="Y115">IFERROR(_xlfn.IFS($H115="MW",0,$D115=$D$132,('DR_Contracted Energy'!Y113/'DR_Contracted Energy'!Y$130)*Y$132,$D115=$D$133,('DR_Contracted Energy'!Y113/'DR_Contracted Energy'!Y$131)*Y$133),0)</f>
        <v>0</v>
      </c>
      <c r="Z115" s="166" cm="1">
        <f t="array" ref="Z115">IFERROR(_xlfn.IFS($H115="MW",0,$D115=$D$132,('DR_Contracted Energy'!Z113/'DR_Contracted Energy'!Z$130)*Z$132,$D115=$D$133,('DR_Contracted Energy'!Z113/'DR_Contracted Energy'!Z$131)*Z$133),0)</f>
        <v>0</v>
      </c>
      <c r="AA115" s="166" cm="1">
        <f t="array" ref="AA115">IFERROR(_xlfn.IFS($H115="MW",0,$D115=$D$132,('DR_Contracted Energy'!AA113/'DR_Contracted Energy'!AA$130)*AA$132,$D115=$D$133,('DR_Contracted Energy'!AA113/'DR_Contracted Energy'!AA$131)*AA$133),0)</f>
        <v>0</v>
      </c>
      <c r="AB115" s="166" cm="1">
        <f t="array" ref="AB115">IFERROR(_xlfn.IFS($H115="MW",0,$D115=$D$132,('DR_Contracted Energy'!AB113/'DR_Contracted Energy'!AB$130)*AB$132,$D115=$D$133,('DR_Contracted Energy'!AB113/'DR_Contracted Energy'!AB$131)*AB$133),0)</f>
        <v>0</v>
      </c>
      <c r="AC115" s="166" cm="1">
        <f t="array" ref="AC115">IFERROR(_xlfn.IFS($H115="MW",0,$D115=$D$132,('DR_Contracted Energy'!AC113/'DR_Contracted Energy'!AC$130)*AC$132,$D115=$D$133,('DR_Contracted Energy'!AC113/'DR_Contracted Energy'!AC$131)*AC$133),0)</f>
        <v>0</v>
      </c>
      <c r="AD115" s="166"/>
      <c r="AE115" s="16" t="str">
        <f t="shared" si="34"/>
        <v>FALSE</v>
      </c>
    </row>
    <row r="116" spans="3:31" ht="28.8" x14ac:dyDescent="0.3">
      <c r="C116" s="7">
        <f>'C. Details of Existing PSAs'!C111</f>
        <v>53</v>
      </c>
      <c r="D116" s="146" t="str">
        <f>'C. Details of Existing PSAs'!D111</f>
        <v>Distribution Utility 2 (DU2)</v>
      </c>
      <c r="E116" s="146">
        <f>'C. Details of Existing PSAs'!E111</f>
        <v>0</v>
      </c>
      <c r="F116" s="108">
        <f>'C. Details of Existing PSAs'!F111</f>
        <v>0</v>
      </c>
      <c r="G116">
        <f>'C. Details of Existing PSAs'!G111</f>
        <v>0</v>
      </c>
      <c r="H116" s="16" t="str">
        <f>'C. Details of Existing PSAs'!O111</f>
        <v>MW</v>
      </c>
      <c r="I116" s="166" cm="1">
        <f t="array" ref="I116">IFERROR(_xlfn.IFS($H116="MW",0,$D116=$D$132,('DR_Contracted Energy'!I114/'DR_Contracted Energy'!I$130)*I$132,$D116=$D$133,('DR_Contracted Energy'!I114/'DR_Contracted Energy'!I$131)*I$133),0)</f>
        <v>0</v>
      </c>
      <c r="J116" s="166" cm="1">
        <f t="array" ref="J116">IFERROR(_xlfn.IFS($H116="MW",0,$D116=$D$132,('DR_Contracted Energy'!J114/'DR_Contracted Energy'!J$130)*J$132,$D116=$D$133,('DR_Contracted Energy'!J114/'DR_Contracted Energy'!J$131)*J$133),0)</f>
        <v>0</v>
      </c>
      <c r="K116" s="166" cm="1">
        <f t="array" ref="K116">IFERROR(_xlfn.IFS($H116="MW",0,$D116=$D$132,('DR_Contracted Energy'!K114/'DR_Contracted Energy'!K$130)*K$132,$D116=$D$133,('DR_Contracted Energy'!K114/'DR_Contracted Energy'!K$131)*K$133),0)</f>
        <v>0</v>
      </c>
      <c r="L116" s="166" cm="1">
        <f t="array" ref="L116">IFERROR(_xlfn.IFS($H116="MW",0,$D116=$D$132,('DR_Contracted Energy'!L114/'DR_Contracted Energy'!L$130)*L$132,$D116=$D$133,('DR_Contracted Energy'!L114/'DR_Contracted Energy'!L$131)*L$133),0)</f>
        <v>0</v>
      </c>
      <c r="M116" s="166" cm="1">
        <f t="array" ref="M116">IFERROR(_xlfn.IFS($H116="MW",0,$D116=$D$132,('DR_Contracted Energy'!M114/'DR_Contracted Energy'!M$130)*M$132,$D116=$D$133,('DR_Contracted Energy'!M114/'DR_Contracted Energy'!M$131)*M$133),0)</f>
        <v>0</v>
      </c>
      <c r="N116" s="166" cm="1">
        <f t="array" ref="N116">IFERROR(_xlfn.IFS($H116="MW",0,$D116=$D$132,('DR_Contracted Energy'!N114/'DR_Contracted Energy'!N$130)*N$132,$D116=$D$133,('DR_Contracted Energy'!N114/'DR_Contracted Energy'!N$131)*N$133),0)</f>
        <v>0</v>
      </c>
      <c r="O116" s="166" cm="1">
        <f t="array" ref="O116">IFERROR(_xlfn.IFS($H116="MW",0,$D116=$D$132,('DR_Contracted Energy'!O114/'DR_Contracted Energy'!O$130)*O$132,$D116=$D$133,('DR_Contracted Energy'!O114/'DR_Contracted Energy'!O$131)*O$133),0)</f>
        <v>0</v>
      </c>
      <c r="P116" s="166" cm="1">
        <f t="array" ref="P116">IFERROR(_xlfn.IFS($H116="MW",0,$D116=$D$132,('DR_Contracted Energy'!P114/'DR_Contracted Energy'!P$130)*P$132,$D116=$D$133,('DR_Contracted Energy'!P114/'DR_Contracted Energy'!P$131)*P$133),0)</f>
        <v>0</v>
      </c>
      <c r="Q116" s="166" cm="1">
        <f t="array" ref="Q116">IFERROR(_xlfn.IFS($H116="MW",0,$D116=$D$132,('DR_Contracted Energy'!Q114/'DR_Contracted Energy'!Q$130)*Q$132,$D116=$D$133,('DR_Contracted Energy'!Q114/'DR_Contracted Energy'!Q$131)*Q$133),0)</f>
        <v>0</v>
      </c>
      <c r="R116" s="166" cm="1">
        <f t="array" ref="R116">IFERROR(_xlfn.IFS($H116="MW",0,$D116=$D$132,('DR_Contracted Energy'!R114/'DR_Contracted Energy'!R$130)*R$132,$D116=$D$133,('DR_Contracted Energy'!R114/'DR_Contracted Energy'!R$131)*R$133),0)</f>
        <v>0</v>
      </c>
      <c r="S116" s="166" cm="1">
        <f t="array" ref="S116">IFERROR(_xlfn.IFS($H116="MW",0,$D116=$D$132,('DR_Contracted Energy'!S114/'DR_Contracted Energy'!S$130)*S$132,$D116=$D$133,('DR_Contracted Energy'!S114/'DR_Contracted Energy'!S$131)*S$133),0)</f>
        <v>0</v>
      </c>
      <c r="T116" s="166" cm="1">
        <f t="array" ref="T116">IFERROR(_xlfn.IFS($H116="MW",0,$D116=$D$132,('DR_Contracted Energy'!T114/'DR_Contracted Energy'!T$130)*T$132,$D116=$D$133,('DR_Contracted Energy'!T114/'DR_Contracted Energy'!T$131)*T$133),0)</f>
        <v>0</v>
      </c>
      <c r="U116" s="166" cm="1">
        <f t="array" ref="U116">IFERROR(_xlfn.IFS($H116="MW",0,$D116=$D$132,('DR_Contracted Energy'!U114/'DR_Contracted Energy'!U$130)*U$132,$D116=$D$133,('DR_Contracted Energy'!U114/'DR_Contracted Energy'!U$131)*U$133),0)</f>
        <v>0</v>
      </c>
      <c r="V116" s="166" cm="1">
        <f t="array" ref="V116">IFERROR(_xlfn.IFS($H116="MW",0,$D116=$D$132,('DR_Contracted Energy'!V114/'DR_Contracted Energy'!V$130)*V$132,$D116=$D$133,('DR_Contracted Energy'!V114/'DR_Contracted Energy'!V$131)*V$133),0)</f>
        <v>0</v>
      </c>
      <c r="W116" s="166" cm="1">
        <f t="array" ref="W116">IFERROR(_xlfn.IFS($H116="MW",0,$D116=$D$132,('DR_Contracted Energy'!W114/'DR_Contracted Energy'!W$130)*W$132,$D116=$D$133,('DR_Contracted Energy'!W114/'DR_Contracted Energy'!W$131)*W$133),0)</f>
        <v>0</v>
      </c>
      <c r="X116" s="166" cm="1">
        <f t="array" ref="X116">IFERROR(_xlfn.IFS($H116="MW",0,$D116=$D$132,('DR_Contracted Energy'!X114/'DR_Contracted Energy'!X$130)*X$132,$D116=$D$133,('DR_Contracted Energy'!X114/'DR_Contracted Energy'!X$131)*X$133),0)</f>
        <v>0</v>
      </c>
      <c r="Y116" s="166" cm="1">
        <f t="array" ref="Y116">IFERROR(_xlfn.IFS($H116="MW",0,$D116=$D$132,('DR_Contracted Energy'!Y114/'DR_Contracted Energy'!Y$130)*Y$132,$D116=$D$133,('DR_Contracted Energy'!Y114/'DR_Contracted Energy'!Y$131)*Y$133),0)</f>
        <v>0</v>
      </c>
      <c r="Z116" s="166" cm="1">
        <f t="array" ref="Z116">IFERROR(_xlfn.IFS($H116="MW",0,$D116=$D$132,('DR_Contracted Energy'!Z114/'DR_Contracted Energy'!Z$130)*Z$132,$D116=$D$133,('DR_Contracted Energy'!Z114/'DR_Contracted Energy'!Z$131)*Z$133),0)</f>
        <v>0</v>
      </c>
      <c r="AA116" s="166" cm="1">
        <f t="array" ref="AA116">IFERROR(_xlfn.IFS($H116="MW",0,$D116=$D$132,('DR_Contracted Energy'!AA114/'DR_Contracted Energy'!AA$130)*AA$132,$D116=$D$133,('DR_Contracted Energy'!AA114/'DR_Contracted Energy'!AA$131)*AA$133),0)</f>
        <v>0</v>
      </c>
      <c r="AB116" s="166" cm="1">
        <f t="array" ref="AB116">IFERROR(_xlfn.IFS($H116="MW",0,$D116=$D$132,('DR_Contracted Energy'!AB114/'DR_Contracted Energy'!AB$130)*AB$132,$D116=$D$133,('DR_Contracted Energy'!AB114/'DR_Contracted Energy'!AB$131)*AB$133),0)</f>
        <v>0</v>
      </c>
      <c r="AC116" s="166" cm="1">
        <f t="array" ref="AC116">IFERROR(_xlfn.IFS($H116="MW",0,$D116=$D$132,('DR_Contracted Energy'!AC114/'DR_Contracted Energy'!AC$130)*AC$132,$D116=$D$133,('DR_Contracted Energy'!AC114/'DR_Contracted Energy'!AC$131)*AC$133),0)</f>
        <v>0</v>
      </c>
      <c r="AD116" s="166"/>
      <c r="AE116" s="16" t="str">
        <f t="shared" si="34"/>
        <v>FALSE</v>
      </c>
    </row>
    <row r="117" spans="3:31" ht="28.8" x14ac:dyDescent="0.3">
      <c r="C117" s="7">
        <f t="shared" ref="C117:G117" si="54">C116</f>
        <v>53</v>
      </c>
      <c r="D117" s="146" t="str">
        <f t="shared" si="54"/>
        <v>Distribution Utility 2 (DU2)</v>
      </c>
      <c r="E117" s="146">
        <f t="shared" si="54"/>
        <v>0</v>
      </c>
      <c r="F117" s="108">
        <f t="shared" si="54"/>
        <v>0</v>
      </c>
      <c r="G117">
        <f t="shared" si="54"/>
        <v>0</v>
      </c>
      <c r="H117" s="16" t="str">
        <f>'C. Details of Existing PSAs'!O112</f>
        <v>MWh</v>
      </c>
      <c r="I117" s="166" cm="1">
        <f t="array" ref="I117">IFERROR(_xlfn.IFS($H117="MW",0,$D117=$D$132,('DR_Contracted Energy'!I115/'DR_Contracted Energy'!I$130)*I$132,$D117=$D$133,('DR_Contracted Energy'!I115/'DR_Contracted Energy'!I$131)*I$133),0)</f>
        <v>0</v>
      </c>
      <c r="J117" s="166" cm="1">
        <f t="array" ref="J117">IFERROR(_xlfn.IFS($H117="MW",0,$D117=$D$132,('DR_Contracted Energy'!J115/'DR_Contracted Energy'!J$130)*J$132,$D117=$D$133,('DR_Contracted Energy'!J115/'DR_Contracted Energy'!J$131)*J$133),0)</f>
        <v>0</v>
      </c>
      <c r="K117" s="166" cm="1">
        <f t="array" ref="K117">IFERROR(_xlfn.IFS($H117="MW",0,$D117=$D$132,('DR_Contracted Energy'!K115/'DR_Contracted Energy'!K$130)*K$132,$D117=$D$133,('DR_Contracted Energy'!K115/'DR_Contracted Energy'!K$131)*K$133),0)</f>
        <v>0</v>
      </c>
      <c r="L117" s="166" cm="1">
        <f t="array" ref="L117">IFERROR(_xlfn.IFS($H117="MW",0,$D117=$D$132,('DR_Contracted Energy'!L115/'DR_Contracted Energy'!L$130)*L$132,$D117=$D$133,('DR_Contracted Energy'!L115/'DR_Contracted Energy'!L$131)*L$133),0)</f>
        <v>0</v>
      </c>
      <c r="M117" s="166" cm="1">
        <f t="array" ref="M117">IFERROR(_xlfn.IFS($H117="MW",0,$D117=$D$132,('DR_Contracted Energy'!M115/'DR_Contracted Energy'!M$130)*M$132,$D117=$D$133,('DR_Contracted Energy'!M115/'DR_Contracted Energy'!M$131)*M$133),0)</f>
        <v>0</v>
      </c>
      <c r="N117" s="166" cm="1">
        <f t="array" ref="N117">IFERROR(_xlfn.IFS($H117="MW",0,$D117=$D$132,('DR_Contracted Energy'!N115/'DR_Contracted Energy'!N$130)*N$132,$D117=$D$133,('DR_Contracted Energy'!N115/'DR_Contracted Energy'!N$131)*N$133),0)</f>
        <v>0</v>
      </c>
      <c r="O117" s="166" cm="1">
        <f t="array" ref="O117">IFERROR(_xlfn.IFS($H117="MW",0,$D117=$D$132,('DR_Contracted Energy'!O115/'DR_Contracted Energy'!O$130)*O$132,$D117=$D$133,('DR_Contracted Energy'!O115/'DR_Contracted Energy'!O$131)*O$133),0)</f>
        <v>0</v>
      </c>
      <c r="P117" s="166" cm="1">
        <f t="array" ref="P117">IFERROR(_xlfn.IFS($H117="MW",0,$D117=$D$132,('DR_Contracted Energy'!P115/'DR_Contracted Energy'!P$130)*P$132,$D117=$D$133,('DR_Contracted Energy'!P115/'DR_Contracted Energy'!P$131)*P$133),0)</f>
        <v>0</v>
      </c>
      <c r="Q117" s="166" cm="1">
        <f t="array" ref="Q117">IFERROR(_xlfn.IFS($H117="MW",0,$D117=$D$132,('DR_Contracted Energy'!Q115/'DR_Contracted Energy'!Q$130)*Q$132,$D117=$D$133,('DR_Contracted Energy'!Q115/'DR_Contracted Energy'!Q$131)*Q$133),0)</f>
        <v>0</v>
      </c>
      <c r="R117" s="166" cm="1">
        <f t="array" ref="R117">IFERROR(_xlfn.IFS($H117="MW",0,$D117=$D$132,('DR_Contracted Energy'!R115/'DR_Contracted Energy'!R$130)*R$132,$D117=$D$133,('DR_Contracted Energy'!R115/'DR_Contracted Energy'!R$131)*R$133),0)</f>
        <v>0</v>
      </c>
      <c r="S117" s="166" cm="1">
        <f t="array" ref="S117">IFERROR(_xlfn.IFS($H117="MW",0,$D117=$D$132,('DR_Contracted Energy'!S115/'DR_Contracted Energy'!S$130)*S$132,$D117=$D$133,('DR_Contracted Energy'!S115/'DR_Contracted Energy'!S$131)*S$133),0)</f>
        <v>0</v>
      </c>
      <c r="T117" s="166" cm="1">
        <f t="array" ref="T117">IFERROR(_xlfn.IFS($H117="MW",0,$D117=$D$132,('DR_Contracted Energy'!T115/'DR_Contracted Energy'!T$130)*T$132,$D117=$D$133,('DR_Contracted Energy'!T115/'DR_Contracted Energy'!T$131)*T$133),0)</f>
        <v>0</v>
      </c>
      <c r="U117" s="166" cm="1">
        <f t="array" ref="U117">IFERROR(_xlfn.IFS($H117="MW",0,$D117=$D$132,('DR_Contracted Energy'!U115/'DR_Contracted Energy'!U$130)*U$132,$D117=$D$133,('DR_Contracted Energy'!U115/'DR_Contracted Energy'!U$131)*U$133),0)</f>
        <v>0</v>
      </c>
      <c r="V117" s="166" cm="1">
        <f t="array" ref="V117">IFERROR(_xlfn.IFS($H117="MW",0,$D117=$D$132,('DR_Contracted Energy'!V115/'DR_Contracted Energy'!V$130)*V$132,$D117=$D$133,('DR_Contracted Energy'!V115/'DR_Contracted Energy'!V$131)*V$133),0)</f>
        <v>0</v>
      </c>
      <c r="W117" s="166" cm="1">
        <f t="array" ref="W117">IFERROR(_xlfn.IFS($H117="MW",0,$D117=$D$132,('DR_Contracted Energy'!W115/'DR_Contracted Energy'!W$130)*W$132,$D117=$D$133,('DR_Contracted Energy'!W115/'DR_Contracted Energy'!W$131)*W$133),0)</f>
        <v>0</v>
      </c>
      <c r="X117" s="166" cm="1">
        <f t="array" ref="X117">IFERROR(_xlfn.IFS($H117="MW",0,$D117=$D$132,('DR_Contracted Energy'!X115/'DR_Contracted Energy'!X$130)*X$132,$D117=$D$133,('DR_Contracted Energy'!X115/'DR_Contracted Energy'!X$131)*X$133),0)</f>
        <v>0</v>
      </c>
      <c r="Y117" s="166" cm="1">
        <f t="array" ref="Y117">IFERROR(_xlfn.IFS($H117="MW",0,$D117=$D$132,('DR_Contracted Energy'!Y115/'DR_Contracted Energy'!Y$130)*Y$132,$D117=$D$133,('DR_Contracted Energy'!Y115/'DR_Contracted Energy'!Y$131)*Y$133),0)</f>
        <v>0</v>
      </c>
      <c r="Z117" s="166" cm="1">
        <f t="array" ref="Z117">IFERROR(_xlfn.IFS($H117="MW",0,$D117=$D$132,('DR_Contracted Energy'!Z115/'DR_Contracted Energy'!Z$130)*Z$132,$D117=$D$133,('DR_Contracted Energy'!Z115/'DR_Contracted Energy'!Z$131)*Z$133),0)</f>
        <v>0</v>
      </c>
      <c r="AA117" s="166" cm="1">
        <f t="array" ref="AA117">IFERROR(_xlfn.IFS($H117="MW",0,$D117=$D$132,('DR_Contracted Energy'!AA115/'DR_Contracted Energy'!AA$130)*AA$132,$D117=$D$133,('DR_Contracted Energy'!AA115/'DR_Contracted Energy'!AA$131)*AA$133),0)</f>
        <v>0</v>
      </c>
      <c r="AB117" s="166" cm="1">
        <f t="array" ref="AB117">IFERROR(_xlfn.IFS($H117="MW",0,$D117=$D$132,('DR_Contracted Energy'!AB115/'DR_Contracted Energy'!AB$130)*AB$132,$D117=$D$133,('DR_Contracted Energy'!AB115/'DR_Contracted Energy'!AB$131)*AB$133),0)</f>
        <v>0</v>
      </c>
      <c r="AC117" s="166" cm="1">
        <f t="array" ref="AC117">IFERROR(_xlfn.IFS($H117="MW",0,$D117=$D$132,('DR_Contracted Energy'!AC115/'DR_Contracted Energy'!AC$130)*AC$132,$D117=$D$133,('DR_Contracted Energy'!AC115/'DR_Contracted Energy'!AC$131)*AC$133),0)</f>
        <v>0</v>
      </c>
      <c r="AD117" s="166"/>
      <c r="AE117" s="16" t="str">
        <f t="shared" si="34"/>
        <v>FALSE</v>
      </c>
    </row>
    <row r="118" spans="3:31" ht="28.8" x14ac:dyDescent="0.3">
      <c r="C118" s="7">
        <f>'C. Details of Existing PSAs'!C113</f>
        <v>54</v>
      </c>
      <c r="D118" s="146" t="str">
        <f>'C. Details of Existing PSAs'!D113</f>
        <v>Distribution Utility 2 (DU2)</v>
      </c>
      <c r="E118" s="146">
        <f>'C. Details of Existing PSAs'!E113</f>
        <v>0</v>
      </c>
      <c r="F118" s="108">
        <f>'C. Details of Existing PSAs'!F113</f>
        <v>0</v>
      </c>
      <c r="G118">
        <f>'C. Details of Existing PSAs'!G113</f>
        <v>0</v>
      </c>
      <c r="H118" s="16" t="str">
        <f>'C. Details of Existing PSAs'!O113</f>
        <v>MW</v>
      </c>
      <c r="I118" s="166" cm="1">
        <f t="array" ref="I118">IFERROR(_xlfn.IFS($H118="MW",0,$D118=$D$132,('DR_Contracted Energy'!I116/'DR_Contracted Energy'!I$130)*I$132,$D118=$D$133,('DR_Contracted Energy'!I116/'DR_Contracted Energy'!I$131)*I$133),0)</f>
        <v>0</v>
      </c>
      <c r="J118" s="166" cm="1">
        <f t="array" ref="J118">IFERROR(_xlfn.IFS($H118="MW",0,$D118=$D$132,('DR_Contracted Energy'!J116/'DR_Contracted Energy'!J$130)*J$132,$D118=$D$133,('DR_Contracted Energy'!J116/'DR_Contracted Energy'!J$131)*J$133),0)</f>
        <v>0</v>
      </c>
      <c r="K118" s="166" cm="1">
        <f t="array" ref="K118">IFERROR(_xlfn.IFS($H118="MW",0,$D118=$D$132,('DR_Contracted Energy'!K116/'DR_Contracted Energy'!K$130)*K$132,$D118=$D$133,('DR_Contracted Energy'!K116/'DR_Contracted Energy'!K$131)*K$133),0)</f>
        <v>0</v>
      </c>
      <c r="L118" s="166" cm="1">
        <f t="array" ref="L118">IFERROR(_xlfn.IFS($H118="MW",0,$D118=$D$132,('DR_Contracted Energy'!L116/'DR_Contracted Energy'!L$130)*L$132,$D118=$D$133,('DR_Contracted Energy'!L116/'DR_Contracted Energy'!L$131)*L$133),0)</f>
        <v>0</v>
      </c>
      <c r="M118" s="166" cm="1">
        <f t="array" ref="M118">IFERROR(_xlfn.IFS($H118="MW",0,$D118=$D$132,('DR_Contracted Energy'!M116/'DR_Contracted Energy'!M$130)*M$132,$D118=$D$133,('DR_Contracted Energy'!M116/'DR_Contracted Energy'!M$131)*M$133),0)</f>
        <v>0</v>
      </c>
      <c r="N118" s="166" cm="1">
        <f t="array" ref="N118">IFERROR(_xlfn.IFS($H118="MW",0,$D118=$D$132,('DR_Contracted Energy'!N116/'DR_Contracted Energy'!N$130)*N$132,$D118=$D$133,('DR_Contracted Energy'!N116/'DR_Contracted Energy'!N$131)*N$133),0)</f>
        <v>0</v>
      </c>
      <c r="O118" s="166" cm="1">
        <f t="array" ref="O118">IFERROR(_xlfn.IFS($H118="MW",0,$D118=$D$132,('DR_Contracted Energy'!O116/'DR_Contracted Energy'!O$130)*O$132,$D118=$D$133,('DR_Contracted Energy'!O116/'DR_Contracted Energy'!O$131)*O$133),0)</f>
        <v>0</v>
      </c>
      <c r="P118" s="166" cm="1">
        <f t="array" ref="P118">IFERROR(_xlfn.IFS($H118="MW",0,$D118=$D$132,('DR_Contracted Energy'!P116/'DR_Contracted Energy'!P$130)*P$132,$D118=$D$133,('DR_Contracted Energy'!P116/'DR_Contracted Energy'!P$131)*P$133),0)</f>
        <v>0</v>
      </c>
      <c r="Q118" s="166" cm="1">
        <f t="array" ref="Q118">IFERROR(_xlfn.IFS($H118="MW",0,$D118=$D$132,('DR_Contracted Energy'!Q116/'DR_Contracted Energy'!Q$130)*Q$132,$D118=$D$133,('DR_Contracted Energy'!Q116/'DR_Contracted Energy'!Q$131)*Q$133),0)</f>
        <v>0</v>
      </c>
      <c r="R118" s="166" cm="1">
        <f t="array" ref="R118">IFERROR(_xlfn.IFS($H118="MW",0,$D118=$D$132,('DR_Contracted Energy'!R116/'DR_Contracted Energy'!R$130)*R$132,$D118=$D$133,('DR_Contracted Energy'!R116/'DR_Contracted Energy'!R$131)*R$133),0)</f>
        <v>0</v>
      </c>
      <c r="S118" s="166" cm="1">
        <f t="array" ref="S118">IFERROR(_xlfn.IFS($H118="MW",0,$D118=$D$132,('DR_Contracted Energy'!S116/'DR_Contracted Energy'!S$130)*S$132,$D118=$D$133,('DR_Contracted Energy'!S116/'DR_Contracted Energy'!S$131)*S$133),0)</f>
        <v>0</v>
      </c>
      <c r="T118" s="166" cm="1">
        <f t="array" ref="T118">IFERROR(_xlfn.IFS($H118="MW",0,$D118=$D$132,('DR_Contracted Energy'!T116/'DR_Contracted Energy'!T$130)*T$132,$D118=$D$133,('DR_Contracted Energy'!T116/'DR_Contracted Energy'!T$131)*T$133),0)</f>
        <v>0</v>
      </c>
      <c r="U118" s="166" cm="1">
        <f t="array" ref="U118">IFERROR(_xlfn.IFS($H118="MW",0,$D118=$D$132,('DR_Contracted Energy'!U116/'DR_Contracted Energy'!U$130)*U$132,$D118=$D$133,('DR_Contracted Energy'!U116/'DR_Contracted Energy'!U$131)*U$133),0)</f>
        <v>0</v>
      </c>
      <c r="V118" s="166" cm="1">
        <f t="array" ref="V118">IFERROR(_xlfn.IFS($H118="MW",0,$D118=$D$132,('DR_Contracted Energy'!V116/'DR_Contracted Energy'!V$130)*V$132,$D118=$D$133,('DR_Contracted Energy'!V116/'DR_Contracted Energy'!V$131)*V$133),0)</f>
        <v>0</v>
      </c>
      <c r="W118" s="166" cm="1">
        <f t="array" ref="W118">IFERROR(_xlfn.IFS($H118="MW",0,$D118=$D$132,('DR_Contracted Energy'!W116/'DR_Contracted Energy'!W$130)*W$132,$D118=$D$133,('DR_Contracted Energy'!W116/'DR_Contracted Energy'!W$131)*W$133),0)</f>
        <v>0</v>
      </c>
      <c r="X118" s="166" cm="1">
        <f t="array" ref="X118">IFERROR(_xlfn.IFS($H118="MW",0,$D118=$D$132,('DR_Contracted Energy'!X116/'DR_Contracted Energy'!X$130)*X$132,$D118=$D$133,('DR_Contracted Energy'!X116/'DR_Contracted Energy'!X$131)*X$133),0)</f>
        <v>0</v>
      </c>
      <c r="Y118" s="166" cm="1">
        <f t="array" ref="Y118">IFERROR(_xlfn.IFS($H118="MW",0,$D118=$D$132,('DR_Contracted Energy'!Y116/'DR_Contracted Energy'!Y$130)*Y$132,$D118=$D$133,('DR_Contracted Energy'!Y116/'DR_Contracted Energy'!Y$131)*Y$133),0)</f>
        <v>0</v>
      </c>
      <c r="Z118" s="166" cm="1">
        <f t="array" ref="Z118">IFERROR(_xlfn.IFS($H118="MW",0,$D118=$D$132,('DR_Contracted Energy'!Z116/'DR_Contracted Energy'!Z$130)*Z$132,$D118=$D$133,('DR_Contracted Energy'!Z116/'DR_Contracted Energy'!Z$131)*Z$133),0)</f>
        <v>0</v>
      </c>
      <c r="AA118" s="166" cm="1">
        <f t="array" ref="AA118">IFERROR(_xlfn.IFS($H118="MW",0,$D118=$D$132,('DR_Contracted Energy'!AA116/'DR_Contracted Energy'!AA$130)*AA$132,$D118=$D$133,('DR_Contracted Energy'!AA116/'DR_Contracted Energy'!AA$131)*AA$133),0)</f>
        <v>0</v>
      </c>
      <c r="AB118" s="166" cm="1">
        <f t="array" ref="AB118">IFERROR(_xlfn.IFS($H118="MW",0,$D118=$D$132,('DR_Contracted Energy'!AB116/'DR_Contracted Energy'!AB$130)*AB$132,$D118=$D$133,('DR_Contracted Energy'!AB116/'DR_Contracted Energy'!AB$131)*AB$133),0)</f>
        <v>0</v>
      </c>
      <c r="AC118" s="166" cm="1">
        <f t="array" ref="AC118">IFERROR(_xlfn.IFS($H118="MW",0,$D118=$D$132,('DR_Contracted Energy'!AC116/'DR_Contracted Energy'!AC$130)*AC$132,$D118=$D$133,('DR_Contracted Energy'!AC116/'DR_Contracted Energy'!AC$131)*AC$133),0)</f>
        <v>0</v>
      </c>
      <c r="AD118" s="166"/>
      <c r="AE118" s="16" t="str">
        <f t="shared" si="34"/>
        <v>FALSE</v>
      </c>
    </row>
    <row r="119" spans="3:31" ht="28.8" x14ac:dyDescent="0.3">
      <c r="C119" s="7">
        <f t="shared" ref="C119:G119" si="55">C118</f>
        <v>54</v>
      </c>
      <c r="D119" s="146" t="str">
        <f t="shared" si="55"/>
        <v>Distribution Utility 2 (DU2)</v>
      </c>
      <c r="E119" s="146">
        <f t="shared" si="55"/>
        <v>0</v>
      </c>
      <c r="F119" s="108">
        <f t="shared" si="55"/>
        <v>0</v>
      </c>
      <c r="G119">
        <f t="shared" si="55"/>
        <v>0</v>
      </c>
      <c r="H119" s="16" t="str">
        <f>'C. Details of Existing PSAs'!O114</f>
        <v>MWh</v>
      </c>
      <c r="I119" s="166" cm="1">
        <f t="array" ref="I119">IFERROR(_xlfn.IFS($H119="MW",0,$D119=$D$132,('DR_Contracted Energy'!I117/'DR_Contracted Energy'!I$130)*I$132,$D119=$D$133,('DR_Contracted Energy'!I117/'DR_Contracted Energy'!I$131)*I$133),0)</f>
        <v>0</v>
      </c>
      <c r="J119" s="166" cm="1">
        <f t="array" ref="J119">IFERROR(_xlfn.IFS($H119="MW",0,$D119=$D$132,('DR_Contracted Energy'!J117/'DR_Contracted Energy'!J$130)*J$132,$D119=$D$133,('DR_Contracted Energy'!J117/'DR_Contracted Energy'!J$131)*J$133),0)</f>
        <v>0</v>
      </c>
      <c r="K119" s="166" cm="1">
        <f t="array" ref="K119">IFERROR(_xlfn.IFS($H119="MW",0,$D119=$D$132,('DR_Contracted Energy'!K117/'DR_Contracted Energy'!K$130)*K$132,$D119=$D$133,('DR_Contracted Energy'!K117/'DR_Contracted Energy'!K$131)*K$133),0)</f>
        <v>0</v>
      </c>
      <c r="L119" s="166" cm="1">
        <f t="array" ref="L119">IFERROR(_xlfn.IFS($H119="MW",0,$D119=$D$132,('DR_Contracted Energy'!L117/'DR_Contracted Energy'!L$130)*L$132,$D119=$D$133,('DR_Contracted Energy'!L117/'DR_Contracted Energy'!L$131)*L$133),0)</f>
        <v>0</v>
      </c>
      <c r="M119" s="166" cm="1">
        <f t="array" ref="M119">IFERROR(_xlfn.IFS($H119="MW",0,$D119=$D$132,('DR_Contracted Energy'!M117/'DR_Contracted Energy'!M$130)*M$132,$D119=$D$133,('DR_Contracted Energy'!M117/'DR_Contracted Energy'!M$131)*M$133),0)</f>
        <v>0</v>
      </c>
      <c r="N119" s="166" cm="1">
        <f t="array" ref="N119">IFERROR(_xlfn.IFS($H119="MW",0,$D119=$D$132,('DR_Contracted Energy'!N117/'DR_Contracted Energy'!N$130)*N$132,$D119=$D$133,('DR_Contracted Energy'!N117/'DR_Contracted Energy'!N$131)*N$133),0)</f>
        <v>0</v>
      </c>
      <c r="O119" s="166" cm="1">
        <f t="array" ref="O119">IFERROR(_xlfn.IFS($H119="MW",0,$D119=$D$132,('DR_Contracted Energy'!O117/'DR_Contracted Energy'!O$130)*O$132,$D119=$D$133,('DR_Contracted Energy'!O117/'DR_Contracted Energy'!O$131)*O$133),0)</f>
        <v>0</v>
      </c>
      <c r="P119" s="166" cm="1">
        <f t="array" ref="P119">IFERROR(_xlfn.IFS($H119="MW",0,$D119=$D$132,('DR_Contracted Energy'!P117/'DR_Contracted Energy'!P$130)*P$132,$D119=$D$133,('DR_Contracted Energy'!P117/'DR_Contracted Energy'!P$131)*P$133),0)</f>
        <v>0</v>
      </c>
      <c r="Q119" s="166" cm="1">
        <f t="array" ref="Q119">IFERROR(_xlfn.IFS($H119="MW",0,$D119=$D$132,('DR_Contracted Energy'!Q117/'DR_Contracted Energy'!Q$130)*Q$132,$D119=$D$133,('DR_Contracted Energy'!Q117/'DR_Contracted Energy'!Q$131)*Q$133),0)</f>
        <v>0</v>
      </c>
      <c r="R119" s="166" cm="1">
        <f t="array" ref="R119">IFERROR(_xlfn.IFS($H119="MW",0,$D119=$D$132,('DR_Contracted Energy'!R117/'DR_Contracted Energy'!R$130)*R$132,$D119=$D$133,('DR_Contracted Energy'!R117/'DR_Contracted Energy'!R$131)*R$133),0)</f>
        <v>0</v>
      </c>
      <c r="S119" s="166" cm="1">
        <f t="array" ref="S119">IFERROR(_xlfn.IFS($H119="MW",0,$D119=$D$132,('DR_Contracted Energy'!S117/'DR_Contracted Energy'!S$130)*S$132,$D119=$D$133,('DR_Contracted Energy'!S117/'DR_Contracted Energy'!S$131)*S$133),0)</f>
        <v>0</v>
      </c>
      <c r="T119" s="166" cm="1">
        <f t="array" ref="T119">IFERROR(_xlfn.IFS($H119="MW",0,$D119=$D$132,('DR_Contracted Energy'!T117/'DR_Contracted Energy'!T$130)*T$132,$D119=$D$133,('DR_Contracted Energy'!T117/'DR_Contracted Energy'!T$131)*T$133),0)</f>
        <v>0</v>
      </c>
      <c r="U119" s="166" cm="1">
        <f t="array" ref="U119">IFERROR(_xlfn.IFS($H119="MW",0,$D119=$D$132,('DR_Contracted Energy'!U117/'DR_Contracted Energy'!U$130)*U$132,$D119=$D$133,('DR_Contracted Energy'!U117/'DR_Contracted Energy'!U$131)*U$133),0)</f>
        <v>0</v>
      </c>
      <c r="V119" s="166" cm="1">
        <f t="array" ref="V119">IFERROR(_xlfn.IFS($H119="MW",0,$D119=$D$132,('DR_Contracted Energy'!V117/'DR_Contracted Energy'!V$130)*V$132,$D119=$D$133,('DR_Contracted Energy'!V117/'DR_Contracted Energy'!V$131)*V$133),0)</f>
        <v>0</v>
      </c>
      <c r="W119" s="166" cm="1">
        <f t="array" ref="W119">IFERROR(_xlfn.IFS($H119="MW",0,$D119=$D$132,('DR_Contracted Energy'!W117/'DR_Contracted Energy'!W$130)*W$132,$D119=$D$133,('DR_Contracted Energy'!W117/'DR_Contracted Energy'!W$131)*W$133),0)</f>
        <v>0</v>
      </c>
      <c r="X119" s="166" cm="1">
        <f t="array" ref="X119">IFERROR(_xlfn.IFS($H119="MW",0,$D119=$D$132,('DR_Contracted Energy'!X117/'DR_Contracted Energy'!X$130)*X$132,$D119=$D$133,('DR_Contracted Energy'!X117/'DR_Contracted Energy'!X$131)*X$133),0)</f>
        <v>0</v>
      </c>
      <c r="Y119" s="166" cm="1">
        <f t="array" ref="Y119">IFERROR(_xlfn.IFS($H119="MW",0,$D119=$D$132,('DR_Contracted Energy'!Y117/'DR_Contracted Energy'!Y$130)*Y$132,$D119=$D$133,('DR_Contracted Energy'!Y117/'DR_Contracted Energy'!Y$131)*Y$133),0)</f>
        <v>0</v>
      </c>
      <c r="Z119" s="166" cm="1">
        <f t="array" ref="Z119">IFERROR(_xlfn.IFS($H119="MW",0,$D119=$D$132,('DR_Contracted Energy'!Z117/'DR_Contracted Energy'!Z$130)*Z$132,$D119=$D$133,('DR_Contracted Energy'!Z117/'DR_Contracted Energy'!Z$131)*Z$133),0)</f>
        <v>0</v>
      </c>
      <c r="AA119" s="166" cm="1">
        <f t="array" ref="AA119">IFERROR(_xlfn.IFS($H119="MW",0,$D119=$D$132,('DR_Contracted Energy'!AA117/'DR_Contracted Energy'!AA$130)*AA$132,$D119=$D$133,('DR_Contracted Energy'!AA117/'DR_Contracted Energy'!AA$131)*AA$133),0)</f>
        <v>0</v>
      </c>
      <c r="AB119" s="166" cm="1">
        <f t="array" ref="AB119">IFERROR(_xlfn.IFS($H119="MW",0,$D119=$D$132,('DR_Contracted Energy'!AB117/'DR_Contracted Energy'!AB$130)*AB$132,$D119=$D$133,('DR_Contracted Energy'!AB117/'DR_Contracted Energy'!AB$131)*AB$133),0)</f>
        <v>0</v>
      </c>
      <c r="AC119" s="166" cm="1">
        <f t="array" ref="AC119">IFERROR(_xlfn.IFS($H119="MW",0,$D119=$D$132,('DR_Contracted Energy'!AC117/'DR_Contracted Energy'!AC$130)*AC$132,$D119=$D$133,('DR_Contracted Energy'!AC117/'DR_Contracted Energy'!AC$131)*AC$133),0)</f>
        <v>0</v>
      </c>
      <c r="AD119" s="166"/>
      <c r="AE119" s="16" t="str">
        <f t="shared" si="34"/>
        <v>FALSE</v>
      </c>
    </row>
    <row r="120" spans="3:31" ht="28.8" x14ac:dyDescent="0.3">
      <c r="C120" s="7">
        <f>'C. Details of Existing PSAs'!C115</f>
        <v>55</v>
      </c>
      <c r="D120" s="146" t="str">
        <f>'C. Details of Existing PSAs'!D115</f>
        <v>Distribution Utility 2 (DU2)</v>
      </c>
      <c r="E120" s="146">
        <f>'C. Details of Existing PSAs'!E115</f>
        <v>0</v>
      </c>
      <c r="F120" s="108">
        <f>'C. Details of Existing PSAs'!F115</f>
        <v>0</v>
      </c>
      <c r="G120">
        <f>'C. Details of Existing PSAs'!G115</f>
        <v>0</v>
      </c>
      <c r="H120" s="16" t="str">
        <f>'C. Details of Existing PSAs'!O115</f>
        <v>MW</v>
      </c>
      <c r="I120" s="166" cm="1">
        <f t="array" ref="I120">IFERROR(_xlfn.IFS($H120="MW",0,$D120=$D$132,('DR_Contracted Energy'!I118/'DR_Contracted Energy'!I$130)*I$132,$D120=$D$133,('DR_Contracted Energy'!I118/'DR_Contracted Energy'!I$131)*I$133),0)</f>
        <v>0</v>
      </c>
      <c r="J120" s="166" cm="1">
        <f t="array" ref="J120">IFERROR(_xlfn.IFS($H120="MW",0,$D120=$D$132,('DR_Contracted Energy'!J118/'DR_Contracted Energy'!J$130)*J$132,$D120=$D$133,('DR_Contracted Energy'!J118/'DR_Contracted Energy'!J$131)*J$133),0)</f>
        <v>0</v>
      </c>
      <c r="K120" s="166" cm="1">
        <f t="array" ref="K120">IFERROR(_xlfn.IFS($H120="MW",0,$D120=$D$132,('DR_Contracted Energy'!K118/'DR_Contracted Energy'!K$130)*K$132,$D120=$D$133,('DR_Contracted Energy'!K118/'DR_Contracted Energy'!K$131)*K$133),0)</f>
        <v>0</v>
      </c>
      <c r="L120" s="166" cm="1">
        <f t="array" ref="L120">IFERROR(_xlfn.IFS($H120="MW",0,$D120=$D$132,('DR_Contracted Energy'!L118/'DR_Contracted Energy'!L$130)*L$132,$D120=$D$133,('DR_Contracted Energy'!L118/'DR_Contracted Energy'!L$131)*L$133),0)</f>
        <v>0</v>
      </c>
      <c r="M120" s="166" cm="1">
        <f t="array" ref="M120">IFERROR(_xlfn.IFS($H120="MW",0,$D120=$D$132,('DR_Contracted Energy'!M118/'DR_Contracted Energy'!M$130)*M$132,$D120=$D$133,('DR_Contracted Energy'!M118/'DR_Contracted Energy'!M$131)*M$133),0)</f>
        <v>0</v>
      </c>
      <c r="N120" s="166" cm="1">
        <f t="array" ref="N120">IFERROR(_xlfn.IFS($H120="MW",0,$D120=$D$132,('DR_Contracted Energy'!N118/'DR_Contracted Energy'!N$130)*N$132,$D120=$D$133,('DR_Contracted Energy'!N118/'DR_Contracted Energy'!N$131)*N$133),0)</f>
        <v>0</v>
      </c>
      <c r="O120" s="166" cm="1">
        <f t="array" ref="O120">IFERROR(_xlfn.IFS($H120="MW",0,$D120=$D$132,('DR_Contracted Energy'!O118/'DR_Contracted Energy'!O$130)*O$132,$D120=$D$133,('DR_Contracted Energy'!O118/'DR_Contracted Energy'!O$131)*O$133),0)</f>
        <v>0</v>
      </c>
      <c r="P120" s="166" cm="1">
        <f t="array" ref="P120">IFERROR(_xlfn.IFS($H120="MW",0,$D120=$D$132,('DR_Contracted Energy'!P118/'DR_Contracted Energy'!P$130)*P$132,$D120=$D$133,('DR_Contracted Energy'!P118/'DR_Contracted Energy'!P$131)*P$133),0)</f>
        <v>0</v>
      </c>
      <c r="Q120" s="166" cm="1">
        <f t="array" ref="Q120">IFERROR(_xlfn.IFS($H120="MW",0,$D120=$D$132,('DR_Contracted Energy'!Q118/'DR_Contracted Energy'!Q$130)*Q$132,$D120=$D$133,('DR_Contracted Energy'!Q118/'DR_Contracted Energy'!Q$131)*Q$133),0)</f>
        <v>0</v>
      </c>
      <c r="R120" s="166" cm="1">
        <f t="array" ref="R120">IFERROR(_xlfn.IFS($H120="MW",0,$D120=$D$132,('DR_Contracted Energy'!R118/'DR_Contracted Energy'!R$130)*R$132,$D120=$D$133,('DR_Contracted Energy'!R118/'DR_Contracted Energy'!R$131)*R$133),0)</f>
        <v>0</v>
      </c>
      <c r="S120" s="166" cm="1">
        <f t="array" ref="S120">IFERROR(_xlfn.IFS($H120="MW",0,$D120=$D$132,('DR_Contracted Energy'!S118/'DR_Contracted Energy'!S$130)*S$132,$D120=$D$133,('DR_Contracted Energy'!S118/'DR_Contracted Energy'!S$131)*S$133),0)</f>
        <v>0</v>
      </c>
      <c r="T120" s="166" cm="1">
        <f t="array" ref="T120">IFERROR(_xlfn.IFS($H120="MW",0,$D120=$D$132,('DR_Contracted Energy'!T118/'DR_Contracted Energy'!T$130)*T$132,$D120=$D$133,('DR_Contracted Energy'!T118/'DR_Contracted Energy'!T$131)*T$133),0)</f>
        <v>0</v>
      </c>
      <c r="U120" s="166" cm="1">
        <f t="array" ref="U120">IFERROR(_xlfn.IFS($H120="MW",0,$D120=$D$132,('DR_Contracted Energy'!U118/'DR_Contracted Energy'!U$130)*U$132,$D120=$D$133,('DR_Contracted Energy'!U118/'DR_Contracted Energy'!U$131)*U$133),0)</f>
        <v>0</v>
      </c>
      <c r="V120" s="166" cm="1">
        <f t="array" ref="V120">IFERROR(_xlfn.IFS($H120="MW",0,$D120=$D$132,('DR_Contracted Energy'!V118/'DR_Contracted Energy'!V$130)*V$132,$D120=$D$133,('DR_Contracted Energy'!V118/'DR_Contracted Energy'!V$131)*V$133),0)</f>
        <v>0</v>
      </c>
      <c r="W120" s="166" cm="1">
        <f t="array" ref="W120">IFERROR(_xlfn.IFS($H120="MW",0,$D120=$D$132,('DR_Contracted Energy'!W118/'DR_Contracted Energy'!W$130)*W$132,$D120=$D$133,('DR_Contracted Energy'!W118/'DR_Contracted Energy'!W$131)*W$133),0)</f>
        <v>0</v>
      </c>
      <c r="X120" s="166" cm="1">
        <f t="array" ref="X120">IFERROR(_xlfn.IFS($H120="MW",0,$D120=$D$132,('DR_Contracted Energy'!X118/'DR_Contracted Energy'!X$130)*X$132,$D120=$D$133,('DR_Contracted Energy'!X118/'DR_Contracted Energy'!X$131)*X$133),0)</f>
        <v>0</v>
      </c>
      <c r="Y120" s="166" cm="1">
        <f t="array" ref="Y120">IFERROR(_xlfn.IFS($H120="MW",0,$D120=$D$132,('DR_Contracted Energy'!Y118/'DR_Contracted Energy'!Y$130)*Y$132,$D120=$D$133,('DR_Contracted Energy'!Y118/'DR_Contracted Energy'!Y$131)*Y$133),0)</f>
        <v>0</v>
      </c>
      <c r="Z120" s="166" cm="1">
        <f t="array" ref="Z120">IFERROR(_xlfn.IFS($H120="MW",0,$D120=$D$132,('DR_Contracted Energy'!Z118/'DR_Contracted Energy'!Z$130)*Z$132,$D120=$D$133,('DR_Contracted Energy'!Z118/'DR_Contracted Energy'!Z$131)*Z$133),0)</f>
        <v>0</v>
      </c>
      <c r="AA120" s="166" cm="1">
        <f t="array" ref="AA120">IFERROR(_xlfn.IFS($H120="MW",0,$D120=$D$132,('DR_Contracted Energy'!AA118/'DR_Contracted Energy'!AA$130)*AA$132,$D120=$D$133,('DR_Contracted Energy'!AA118/'DR_Contracted Energy'!AA$131)*AA$133),0)</f>
        <v>0</v>
      </c>
      <c r="AB120" s="166" cm="1">
        <f t="array" ref="AB120">IFERROR(_xlfn.IFS($H120="MW",0,$D120=$D$132,('DR_Contracted Energy'!AB118/'DR_Contracted Energy'!AB$130)*AB$132,$D120=$D$133,('DR_Contracted Energy'!AB118/'DR_Contracted Energy'!AB$131)*AB$133),0)</f>
        <v>0</v>
      </c>
      <c r="AC120" s="166" cm="1">
        <f t="array" ref="AC120">IFERROR(_xlfn.IFS($H120="MW",0,$D120=$D$132,('DR_Contracted Energy'!AC118/'DR_Contracted Energy'!AC$130)*AC$132,$D120=$D$133,('DR_Contracted Energy'!AC118/'DR_Contracted Energy'!AC$131)*AC$133),0)</f>
        <v>0</v>
      </c>
      <c r="AD120" s="166"/>
      <c r="AE120" s="16" t="str">
        <f t="shared" si="34"/>
        <v>FALSE</v>
      </c>
    </row>
    <row r="121" spans="3:31" ht="28.8" x14ac:dyDescent="0.3">
      <c r="C121" s="7">
        <f t="shared" ref="C121:G121" si="56">C120</f>
        <v>55</v>
      </c>
      <c r="D121" s="146" t="str">
        <f t="shared" si="56"/>
        <v>Distribution Utility 2 (DU2)</v>
      </c>
      <c r="E121" s="146">
        <f t="shared" si="56"/>
        <v>0</v>
      </c>
      <c r="F121" s="108">
        <f t="shared" si="56"/>
        <v>0</v>
      </c>
      <c r="G121">
        <f t="shared" si="56"/>
        <v>0</v>
      </c>
      <c r="H121" s="16" t="str">
        <f>'C. Details of Existing PSAs'!O116</f>
        <v>MWh</v>
      </c>
      <c r="I121" s="166" cm="1">
        <f t="array" ref="I121">IFERROR(_xlfn.IFS($H121="MW",0,$D121=$D$132,('DR_Contracted Energy'!I119/'DR_Contracted Energy'!I$130)*I$132,$D121=$D$133,('DR_Contracted Energy'!I119/'DR_Contracted Energy'!I$131)*I$133),0)</f>
        <v>0</v>
      </c>
      <c r="J121" s="166" cm="1">
        <f t="array" ref="J121">IFERROR(_xlfn.IFS($H121="MW",0,$D121=$D$132,('DR_Contracted Energy'!J119/'DR_Contracted Energy'!J$130)*J$132,$D121=$D$133,('DR_Contracted Energy'!J119/'DR_Contracted Energy'!J$131)*J$133),0)</f>
        <v>0</v>
      </c>
      <c r="K121" s="166" cm="1">
        <f t="array" ref="K121">IFERROR(_xlfn.IFS($H121="MW",0,$D121=$D$132,('DR_Contracted Energy'!K119/'DR_Contracted Energy'!K$130)*K$132,$D121=$D$133,('DR_Contracted Energy'!K119/'DR_Contracted Energy'!K$131)*K$133),0)</f>
        <v>0</v>
      </c>
      <c r="L121" s="166" cm="1">
        <f t="array" ref="L121">IFERROR(_xlfn.IFS($H121="MW",0,$D121=$D$132,('DR_Contracted Energy'!L119/'DR_Contracted Energy'!L$130)*L$132,$D121=$D$133,('DR_Contracted Energy'!L119/'DR_Contracted Energy'!L$131)*L$133),0)</f>
        <v>0</v>
      </c>
      <c r="M121" s="166" cm="1">
        <f t="array" ref="M121">IFERROR(_xlfn.IFS($H121="MW",0,$D121=$D$132,('DR_Contracted Energy'!M119/'DR_Contracted Energy'!M$130)*M$132,$D121=$D$133,('DR_Contracted Energy'!M119/'DR_Contracted Energy'!M$131)*M$133),0)</f>
        <v>0</v>
      </c>
      <c r="N121" s="166" cm="1">
        <f t="array" ref="N121">IFERROR(_xlfn.IFS($H121="MW",0,$D121=$D$132,('DR_Contracted Energy'!N119/'DR_Contracted Energy'!N$130)*N$132,$D121=$D$133,('DR_Contracted Energy'!N119/'DR_Contracted Energy'!N$131)*N$133),0)</f>
        <v>0</v>
      </c>
      <c r="O121" s="166" cm="1">
        <f t="array" ref="O121">IFERROR(_xlfn.IFS($H121="MW",0,$D121=$D$132,('DR_Contracted Energy'!O119/'DR_Contracted Energy'!O$130)*O$132,$D121=$D$133,('DR_Contracted Energy'!O119/'DR_Contracted Energy'!O$131)*O$133),0)</f>
        <v>0</v>
      </c>
      <c r="P121" s="166" cm="1">
        <f t="array" ref="P121">IFERROR(_xlfn.IFS($H121="MW",0,$D121=$D$132,('DR_Contracted Energy'!P119/'DR_Contracted Energy'!P$130)*P$132,$D121=$D$133,('DR_Contracted Energy'!P119/'DR_Contracted Energy'!P$131)*P$133),0)</f>
        <v>0</v>
      </c>
      <c r="Q121" s="166" cm="1">
        <f t="array" ref="Q121">IFERROR(_xlfn.IFS($H121="MW",0,$D121=$D$132,('DR_Contracted Energy'!Q119/'DR_Contracted Energy'!Q$130)*Q$132,$D121=$D$133,('DR_Contracted Energy'!Q119/'DR_Contracted Energy'!Q$131)*Q$133),0)</f>
        <v>0</v>
      </c>
      <c r="R121" s="166" cm="1">
        <f t="array" ref="R121">IFERROR(_xlfn.IFS($H121="MW",0,$D121=$D$132,('DR_Contracted Energy'!R119/'DR_Contracted Energy'!R$130)*R$132,$D121=$D$133,('DR_Contracted Energy'!R119/'DR_Contracted Energy'!R$131)*R$133),0)</f>
        <v>0</v>
      </c>
      <c r="S121" s="166" cm="1">
        <f t="array" ref="S121">IFERROR(_xlfn.IFS($H121="MW",0,$D121=$D$132,('DR_Contracted Energy'!S119/'DR_Contracted Energy'!S$130)*S$132,$D121=$D$133,('DR_Contracted Energy'!S119/'DR_Contracted Energy'!S$131)*S$133),0)</f>
        <v>0</v>
      </c>
      <c r="T121" s="166" cm="1">
        <f t="array" ref="T121">IFERROR(_xlfn.IFS($H121="MW",0,$D121=$D$132,('DR_Contracted Energy'!T119/'DR_Contracted Energy'!T$130)*T$132,$D121=$D$133,('DR_Contracted Energy'!T119/'DR_Contracted Energy'!T$131)*T$133),0)</f>
        <v>0</v>
      </c>
      <c r="U121" s="166" cm="1">
        <f t="array" ref="U121">IFERROR(_xlfn.IFS($H121="MW",0,$D121=$D$132,('DR_Contracted Energy'!U119/'DR_Contracted Energy'!U$130)*U$132,$D121=$D$133,('DR_Contracted Energy'!U119/'DR_Contracted Energy'!U$131)*U$133),0)</f>
        <v>0</v>
      </c>
      <c r="V121" s="166" cm="1">
        <f t="array" ref="V121">IFERROR(_xlfn.IFS($H121="MW",0,$D121=$D$132,('DR_Contracted Energy'!V119/'DR_Contracted Energy'!V$130)*V$132,$D121=$D$133,('DR_Contracted Energy'!V119/'DR_Contracted Energy'!V$131)*V$133),0)</f>
        <v>0</v>
      </c>
      <c r="W121" s="166" cm="1">
        <f t="array" ref="W121">IFERROR(_xlfn.IFS($H121="MW",0,$D121=$D$132,('DR_Contracted Energy'!W119/'DR_Contracted Energy'!W$130)*W$132,$D121=$D$133,('DR_Contracted Energy'!W119/'DR_Contracted Energy'!W$131)*W$133),0)</f>
        <v>0</v>
      </c>
      <c r="X121" s="166" cm="1">
        <f t="array" ref="X121">IFERROR(_xlfn.IFS($H121="MW",0,$D121=$D$132,('DR_Contracted Energy'!X119/'DR_Contracted Energy'!X$130)*X$132,$D121=$D$133,('DR_Contracted Energy'!X119/'DR_Contracted Energy'!X$131)*X$133),0)</f>
        <v>0</v>
      </c>
      <c r="Y121" s="166" cm="1">
        <f t="array" ref="Y121">IFERROR(_xlfn.IFS($H121="MW",0,$D121=$D$132,('DR_Contracted Energy'!Y119/'DR_Contracted Energy'!Y$130)*Y$132,$D121=$D$133,('DR_Contracted Energy'!Y119/'DR_Contracted Energy'!Y$131)*Y$133),0)</f>
        <v>0</v>
      </c>
      <c r="Z121" s="166" cm="1">
        <f t="array" ref="Z121">IFERROR(_xlfn.IFS($H121="MW",0,$D121=$D$132,('DR_Contracted Energy'!Z119/'DR_Contracted Energy'!Z$130)*Z$132,$D121=$D$133,('DR_Contracted Energy'!Z119/'DR_Contracted Energy'!Z$131)*Z$133),0)</f>
        <v>0</v>
      </c>
      <c r="AA121" s="166" cm="1">
        <f t="array" ref="AA121">IFERROR(_xlfn.IFS($H121="MW",0,$D121=$D$132,('DR_Contracted Energy'!AA119/'DR_Contracted Energy'!AA$130)*AA$132,$D121=$D$133,('DR_Contracted Energy'!AA119/'DR_Contracted Energy'!AA$131)*AA$133),0)</f>
        <v>0</v>
      </c>
      <c r="AB121" s="166" cm="1">
        <f t="array" ref="AB121">IFERROR(_xlfn.IFS($H121="MW",0,$D121=$D$132,('DR_Contracted Energy'!AB119/'DR_Contracted Energy'!AB$130)*AB$132,$D121=$D$133,('DR_Contracted Energy'!AB119/'DR_Contracted Energy'!AB$131)*AB$133),0)</f>
        <v>0</v>
      </c>
      <c r="AC121" s="166" cm="1">
        <f t="array" ref="AC121">IFERROR(_xlfn.IFS($H121="MW",0,$D121=$D$132,('DR_Contracted Energy'!AC119/'DR_Contracted Energy'!AC$130)*AC$132,$D121=$D$133,('DR_Contracted Energy'!AC119/'DR_Contracted Energy'!AC$131)*AC$133),0)</f>
        <v>0</v>
      </c>
      <c r="AD121" s="166"/>
      <c r="AE121" s="16" t="str">
        <f t="shared" si="34"/>
        <v>FALSE</v>
      </c>
    </row>
    <row r="122" spans="3:31" ht="28.8" x14ac:dyDescent="0.3">
      <c r="C122" s="7">
        <f>'C. Details of Existing PSAs'!C117</f>
        <v>56</v>
      </c>
      <c r="D122" s="146" t="str">
        <f>'C. Details of Existing PSAs'!D117</f>
        <v>Distribution Utility 2 (DU2)</v>
      </c>
      <c r="E122" s="146">
        <f>'C. Details of Existing PSAs'!E117</f>
        <v>0</v>
      </c>
      <c r="F122" s="108">
        <f>'C. Details of Existing PSAs'!F117</f>
        <v>0</v>
      </c>
      <c r="G122">
        <f>'C. Details of Existing PSAs'!G117</f>
        <v>0</v>
      </c>
      <c r="H122" s="16" t="str">
        <f>'C. Details of Existing PSAs'!O117</f>
        <v>MW</v>
      </c>
      <c r="I122" s="166" cm="1">
        <f t="array" ref="I122">IFERROR(_xlfn.IFS($H122="MW",0,$D122=$D$132,('DR_Contracted Energy'!I120/'DR_Contracted Energy'!I$130)*I$132,$D122=$D$133,('DR_Contracted Energy'!I120/'DR_Contracted Energy'!I$131)*I$133),0)</f>
        <v>0</v>
      </c>
      <c r="J122" s="166" cm="1">
        <f t="array" ref="J122">IFERROR(_xlfn.IFS($H122="MW",0,$D122=$D$132,('DR_Contracted Energy'!J120/'DR_Contracted Energy'!J$130)*J$132,$D122=$D$133,('DR_Contracted Energy'!J120/'DR_Contracted Energy'!J$131)*J$133),0)</f>
        <v>0</v>
      </c>
      <c r="K122" s="166" cm="1">
        <f t="array" ref="K122">IFERROR(_xlfn.IFS($H122="MW",0,$D122=$D$132,('DR_Contracted Energy'!K120/'DR_Contracted Energy'!K$130)*K$132,$D122=$D$133,('DR_Contracted Energy'!K120/'DR_Contracted Energy'!K$131)*K$133),0)</f>
        <v>0</v>
      </c>
      <c r="L122" s="166" cm="1">
        <f t="array" ref="L122">IFERROR(_xlfn.IFS($H122="MW",0,$D122=$D$132,('DR_Contracted Energy'!L120/'DR_Contracted Energy'!L$130)*L$132,$D122=$D$133,('DR_Contracted Energy'!L120/'DR_Contracted Energy'!L$131)*L$133),0)</f>
        <v>0</v>
      </c>
      <c r="M122" s="166" cm="1">
        <f t="array" ref="M122">IFERROR(_xlfn.IFS($H122="MW",0,$D122=$D$132,('DR_Contracted Energy'!M120/'DR_Contracted Energy'!M$130)*M$132,$D122=$D$133,('DR_Contracted Energy'!M120/'DR_Contracted Energy'!M$131)*M$133),0)</f>
        <v>0</v>
      </c>
      <c r="N122" s="166" cm="1">
        <f t="array" ref="N122">IFERROR(_xlfn.IFS($H122="MW",0,$D122=$D$132,('DR_Contracted Energy'!N120/'DR_Contracted Energy'!N$130)*N$132,$D122=$D$133,('DR_Contracted Energy'!N120/'DR_Contracted Energy'!N$131)*N$133),0)</f>
        <v>0</v>
      </c>
      <c r="O122" s="166" cm="1">
        <f t="array" ref="O122">IFERROR(_xlfn.IFS($H122="MW",0,$D122=$D$132,('DR_Contracted Energy'!O120/'DR_Contracted Energy'!O$130)*O$132,$D122=$D$133,('DR_Contracted Energy'!O120/'DR_Contracted Energy'!O$131)*O$133),0)</f>
        <v>0</v>
      </c>
      <c r="P122" s="166" cm="1">
        <f t="array" ref="P122">IFERROR(_xlfn.IFS($H122="MW",0,$D122=$D$132,('DR_Contracted Energy'!P120/'DR_Contracted Energy'!P$130)*P$132,$D122=$D$133,('DR_Contracted Energy'!P120/'DR_Contracted Energy'!P$131)*P$133),0)</f>
        <v>0</v>
      </c>
      <c r="Q122" s="166" cm="1">
        <f t="array" ref="Q122">IFERROR(_xlfn.IFS($H122="MW",0,$D122=$D$132,('DR_Contracted Energy'!Q120/'DR_Contracted Energy'!Q$130)*Q$132,$D122=$D$133,('DR_Contracted Energy'!Q120/'DR_Contracted Energy'!Q$131)*Q$133),0)</f>
        <v>0</v>
      </c>
      <c r="R122" s="166" cm="1">
        <f t="array" ref="R122">IFERROR(_xlfn.IFS($H122="MW",0,$D122=$D$132,('DR_Contracted Energy'!R120/'DR_Contracted Energy'!R$130)*R$132,$D122=$D$133,('DR_Contracted Energy'!R120/'DR_Contracted Energy'!R$131)*R$133),0)</f>
        <v>0</v>
      </c>
      <c r="S122" s="166" cm="1">
        <f t="array" ref="S122">IFERROR(_xlfn.IFS($H122="MW",0,$D122=$D$132,('DR_Contracted Energy'!S120/'DR_Contracted Energy'!S$130)*S$132,$D122=$D$133,('DR_Contracted Energy'!S120/'DR_Contracted Energy'!S$131)*S$133),0)</f>
        <v>0</v>
      </c>
      <c r="T122" s="166" cm="1">
        <f t="array" ref="T122">IFERROR(_xlfn.IFS($H122="MW",0,$D122=$D$132,('DR_Contracted Energy'!T120/'DR_Contracted Energy'!T$130)*T$132,$D122=$D$133,('DR_Contracted Energy'!T120/'DR_Contracted Energy'!T$131)*T$133),0)</f>
        <v>0</v>
      </c>
      <c r="U122" s="166" cm="1">
        <f t="array" ref="U122">IFERROR(_xlfn.IFS($H122="MW",0,$D122=$D$132,('DR_Contracted Energy'!U120/'DR_Contracted Energy'!U$130)*U$132,$D122=$D$133,('DR_Contracted Energy'!U120/'DR_Contracted Energy'!U$131)*U$133),0)</f>
        <v>0</v>
      </c>
      <c r="V122" s="166" cm="1">
        <f t="array" ref="V122">IFERROR(_xlfn.IFS($H122="MW",0,$D122=$D$132,('DR_Contracted Energy'!V120/'DR_Contracted Energy'!V$130)*V$132,$D122=$D$133,('DR_Contracted Energy'!V120/'DR_Contracted Energy'!V$131)*V$133),0)</f>
        <v>0</v>
      </c>
      <c r="W122" s="166" cm="1">
        <f t="array" ref="W122">IFERROR(_xlfn.IFS($H122="MW",0,$D122=$D$132,('DR_Contracted Energy'!W120/'DR_Contracted Energy'!W$130)*W$132,$D122=$D$133,('DR_Contracted Energy'!W120/'DR_Contracted Energy'!W$131)*W$133),0)</f>
        <v>0</v>
      </c>
      <c r="X122" s="166" cm="1">
        <f t="array" ref="X122">IFERROR(_xlfn.IFS($H122="MW",0,$D122=$D$132,('DR_Contracted Energy'!X120/'DR_Contracted Energy'!X$130)*X$132,$D122=$D$133,('DR_Contracted Energy'!X120/'DR_Contracted Energy'!X$131)*X$133),0)</f>
        <v>0</v>
      </c>
      <c r="Y122" s="166" cm="1">
        <f t="array" ref="Y122">IFERROR(_xlfn.IFS($H122="MW",0,$D122=$D$132,('DR_Contracted Energy'!Y120/'DR_Contracted Energy'!Y$130)*Y$132,$D122=$D$133,('DR_Contracted Energy'!Y120/'DR_Contracted Energy'!Y$131)*Y$133),0)</f>
        <v>0</v>
      </c>
      <c r="Z122" s="166" cm="1">
        <f t="array" ref="Z122">IFERROR(_xlfn.IFS($H122="MW",0,$D122=$D$132,('DR_Contracted Energy'!Z120/'DR_Contracted Energy'!Z$130)*Z$132,$D122=$D$133,('DR_Contracted Energy'!Z120/'DR_Contracted Energy'!Z$131)*Z$133),0)</f>
        <v>0</v>
      </c>
      <c r="AA122" s="166" cm="1">
        <f t="array" ref="AA122">IFERROR(_xlfn.IFS($H122="MW",0,$D122=$D$132,('DR_Contracted Energy'!AA120/'DR_Contracted Energy'!AA$130)*AA$132,$D122=$D$133,('DR_Contracted Energy'!AA120/'DR_Contracted Energy'!AA$131)*AA$133),0)</f>
        <v>0</v>
      </c>
      <c r="AB122" s="166" cm="1">
        <f t="array" ref="AB122">IFERROR(_xlfn.IFS($H122="MW",0,$D122=$D$132,('DR_Contracted Energy'!AB120/'DR_Contracted Energy'!AB$130)*AB$132,$D122=$D$133,('DR_Contracted Energy'!AB120/'DR_Contracted Energy'!AB$131)*AB$133),0)</f>
        <v>0</v>
      </c>
      <c r="AC122" s="166" cm="1">
        <f t="array" ref="AC122">IFERROR(_xlfn.IFS($H122="MW",0,$D122=$D$132,('DR_Contracted Energy'!AC120/'DR_Contracted Energy'!AC$130)*AC$132,$D122=$D$133,('DR_Contracted Energy'!AC120/'DR_Contracted Energy'!AC$131)*AC$133),0)</f>
        <v>0</v>
      </c>
      <c r="AD122" s="166"/>
      <c r="AE122" s="16" t="str">
        <f t="shared" si="34"/>
        <v>FALSE</v>
      </c>
    </row>
    <row r="123" spans="3:31" ht="28.8" x14ac:dyDescent="0.3">
      <c r="C123" s="7">
        <f t="shared" ref="C123:G123" si="57">C122</f>
        <v>56</v>
      </c>
      <c r="D123" s="146" t="str">
        <f t="shared" si="57"/>
        <v>Distribution Utility 2 (DU2)</v>
      </c>
      <c r="E123" s="146">
        <f t="shared" si="57"/>
        <v>0</v>
      </c>
      <c r="F123" s="108">
        <f t="shared" si="57"/>
        <v>0</v>
      </c>
      <c r="G123">
        <f t="shared" si="57"/>
        <v>0</v>
      </c>
      <c r="H123" s="16" t="str">
        <f>'C. Details of Existing PSAs'!O118</f>
        <v>MWh</v>
      </c>
      <c r="I123" s="166" cm="1">
        <f t="array" ref="I123">IFERROR(_xlfn.IFS($H123="MW",0,$D123=$D$132,('DR_Contracted Energy'!I121/'DR_Contracted Energy'!I$130)*I$132,$D123=$D$133,('DR_Contracted Energy'!I121/'DR_Contracted Energy'!I$131)*I$133),0)</f>
        <v>0</v>
      </c>
      <c r="J123" s="166" cm="1">
        <f t="array" ref="J123">IFERROR(_xlfn.IFS($H123="MW",0,$D123=$D$132,('DR_Contracted Energy'!J121/'DR_Contracted Energy'!J$130)*J$132,$D123=$D$133,('DR_Contracted Energy'!J121/'DR_Contracted Energy'!J$131)*J$133),0)</f>
        <v>0</v>
      </c>
      <c r="K123" s="166" cm="1">
        <f t="array" ref="K123">IFERROR(_xlfn.IFS($H123="MW",0,$D123=$D$132,('DR_Contracted Energy'!K121/'DR_Contracted Energy'!K$130)*K$132,$D123=$D$133,('DR_Contracted Energy'!K121/'DR_Contracted Energy'!K$131)*K$133),0)</f>
        <v>0</v>
      </c>
      <c r="L123" s="166" cm="1">
        <f t="array" ref="L123">IFERROR(_xlfn.IFS($H123="MW",0,$D123=$D$132,('DR_Contracted Energy'!L121/'DR_Contracted Energy'!L$130)*L$132,$D123=$D$133,('DR_Contracted Energy'!L121/'DR_Contracted Energy'!L$131)*L$133),0)</f>
        <v>0</v>
      </c>
      <c r="M123" s="166" cm="1">
        <f t="array" ref="M123">IFERROR(_xlfn.IFS($H123="MW",0,$D123=$D$132,('DR_Contracted Energy'!M121/'DR_Contracted Energy'!M$130)*M$132,$D123=$D$133,('DR_Contracted Energy'!M121/'DR_Contracted Energy'!M$131)*M$133),0)</f>
        <v>0</v>
      </c>
      <c r="N123" s="166" cm="1">
        <f t="array" ref="N123">IFERROR(_xlfn.IFS($H123="MW",0,$D123=$D$132,('DR_Contracted Energy'!N121/'DR_Contracted Energy'!N$130)*N$132,$D123=$D$133,('DR_Contracted Energy'!N121/'DR_Contracted Energy'!N$131)*N$133),0)</f>
        <v>0</v>
      </c>
      <c r="O123" s="166" cm="1">
        <f t="array" ref="O123">IFERROR(_xlfn.IFS($H123="MW",0,$D123=$D$132,('DR_Contracted Energy'!O121/'DR_Contracted Energy'!O$130)*O$132,$D123=$D$133,('DR_Contracted Energy'!O121/'DR_Contracted Energy'!O$131)*O$133),0)</f>
        <v>0</v>
      </c>
      <c r="P123" s="166" cm="1">
        <f t="array" ref="P123">IFERROR(_xlfn.IFS($H123="MW",0,$D123=$D$132,('DR_Contracted Energy'!P121/'DR_Contracted Energy'!P$130)*P$132,$D123=$D$133,('DR_Contracted Energy'!P121/'DR_Contracted Energy'!P$131)*P$133),0)</f>
        <v>0</v>
      </c>
      <c r="Q123" s="166" cm="1">
        <f t="array" ref="Q123">IFERROR(_xlfn.IFS($H123="MW",0,$D123=$D$132,('DR_Contracted Energy'!Q121/'DR_Contracted Energy'!Q$130)*Q$132,$D123=$D$133,('DR_Contracted Energy'!Q121/'DR_Contracted Energy'!Q$131)*Q$133),0)</f>
        <v>0</v>
      </c>
      <c r="R123" s="166" cm="1">
        <f t="array" ref="R123">IFERROR(_xlfn.IFS($H123="MW",0,$D123=$D$132,('DR_Contracted Energy'!R121/'DR_Contracted Energy'!R$130)*R$132,$D123=$D$133,('DR_Contracted Energy'!R121/'DR_Contracted Energy'!R$131)*R$133),0)</f>
        <v>0</v>
      </c>
      <c r="S123" s="166" cm="1">
        <f t="array" ref="S123">IFERROR(_xlfn.IFS($H123="MW",0,$D123=$D$132,('DR_Contracted Energy'!S121/'DR_Contracted Energy'!S$130)*S$132,$D123=$D$133,('DR_Contracted Energy'!S121/'DR_Contracted Energy'!S$131)*S$133),0)</f>
        <v>0</v>
      </c>
      <c r="T123" s="166" cm="1">
        <f t="array" ref="T123">IFERROR(_xlfn.IFS($H123="MW",0,$D123=$D$132,('DR_Contracted Energy'!T121/'DR_Contracted Energy'!T$130)*T$132,$D123=$D$133,('DR_Contracted Energy'!T121/'DR_Contracted Energy'!T$131)*T$133),0)</f>
        <v>0</v>
      </c>
      <c r="U123" s="166" cm="1">
        <f t="array" ref="U123">IFERROR(_xlfn.IFS($H123="MW",0,$D123=$D$132,('DR_Contracted Energy'!U121/'DR_Contracted Energy'!U$130)*U$132,$D123=$D$133,('DR_Contracted Energy'!U121/'DR_Contracted Energy'!U$131)*U$133),0)</f>
        <v>0</v>
      </c>
      <c r="V123" s="166" cm="1">
        <f t="array" ref="V123">IFERROR(_xlfn.IFS($H123="MW",0,$D123=$D$132,('DR_Contracted Energy'!V121/'DR_Contracted Energy'!V$130)*V$132,$D123=$D$133,('DR_Contracted Energy'!V121/'DR_Contracted Energy'!V$131)*V$133),0)</f>
        <v>0</v>
      </c>
      <c r="W123" s="166" cm="1">
        <f t="array" ref="W123">IFERROR(_xlfn.IFS($H123="MW",0,$D123=$D$132,('DR_Contracted Energy'!W121/'DR_Contracted Energy'!W$130)*W$132,$D123=$D$133,('DR_Contracted Energy'!W121/'DR_Contracted Energy'!W$131)*W$133),0)</f>
        <v>0</v>
      </c>
      <c r="X123" s="166" cm="1">
        <f t="array" ref="X123">IFERROR(_xlfn.IFS($H123="MW",0,$D123=$D$132,('DR_Contracted Energy'!X121/'DR_Contracted Energy'!X$130)*X$132,$D123=$D$133,('DR_Contracted Energy'!X121/'DR_Contracted Energy'!X$131)*X$133),0)</f>
        <v>0</v>
      </c>
      <c r="Y123" s="166" cm="1">
        <f t="array" ref="Y123">IFERROR(_xlfn.IFS($H123="MW",0,$D123=$D$132,('DR_Contracted Energy'!Y121/'DR_Contracted Energy'!Y$130)*Y$132,$D123=$D$133,('DR_Contracted Energy'!Y121/'DR_Contracted Energy'!Y$131)*Y$133),0)</f>
        <v>0</v>
      </c>
      <c r="Z123" s="166" cm="1">
        <f t="array" ref="Z123">IFERROR(_xlfn.IFS($H123="MW",0,$D123=$D$132,('DR_Contracted Energy'!Z121/'DR_Contracted Energy'!Z$130)*Z$132,$D123=$D$133,('DR_Contracted Energy'!Z121/'DR_Contracted Energy'!Z$131)*Z$133),0)</f>
        <v>0</v>
      </c>
      <c r="AA123" s="166" cm="1">
        <f t="array" ref="AA123">IFERROR(_xlfn.IFS($H123="MW",0,$D123=$D$132,('DR_Contracted Energy'!AA121/'DR_Contracted Energy'!AA$130)*AA$132,$D123=$D$133,('DR_Contracted Energy'!AA121/'DR_Contracted Energy'!AA$131)*AA$133),0)</f>
        <v>0</v>
      </c>
      <c r="AB123" s="166" cm="1">
        <f t="array" ref="AB123">IFERROR(_xlfn.IFS($H123="MW",0,$D123=$D$132,('DR_Contracted Energy'!AB121/'DR_Contracted Energy'!AB$130)*AB$132,$D123=$D$133,('DR_Contracted Energy'!AB121/'DR_Contracted Energy'!AB$131)*AB$133),0)</f>
        <v>0</v>
      </c>
      <c r="AC123" s="166" cm="1">
        <f t="array" ref="AC123">IFERROR(_xlfn.IFS($H123="MW",0,$D123=$D$132,('DR_Contracted Energy'!AC121/'DR_Contracted Energy'!AC$130)*AC$132,$D123=$D$133,('DR_Contracted Energy'!AC121/'DR_Contracted Energy'!AC$131)*AC$133),0)</f>
        <v>0</v>
      </c>
      <c r="AD123" s="166"/>
      <c r="AE123" s="16" t="str">
        <f t="shared" si="34"/>
        <v>FALSE</v>
      </c>
    </row>
    <row r="124" spans="3:31" ht="28.8" x14ac:dyDescent="0.3">
      <c r="C124" s="7">
        <f>'C. Details of Existing PSAs'!C119</f>
        <v>57</v>
      </c>
      <c r="D124" s="146" t="str">
        <f>'C. Details of Existing PSAs'!D119</f>
        <v>Distribution Utility 2 (DU2)</v>
      </c>
      <c r="E124" s="146">
        <f>'C. Details of Existing PSAs'!E119</f>
        <v>0</v>
      </c>
      <c r="F124" s="108">
        <f>'C. Details of Existing PSAs'!F119</f>
        <v>0</v>
      </c>
      <c r="G124">
        <f>'C. Details of Existing PSAs'!G119</f>
        <v>0</v>
      </c>
      <c r="H124" s="16" t="str">
        <f>'C. Details of Existing PSAs'!O119</f>
        <v>MW</v>
      </c>
      <c r="I124" s="166" cm="1">
        <f t="array" ref="I124">IFERROR(_xlfn.IFS($H124="MW",0,$D124=$D$132,('DR_Contracted Energy'!I122/'DR_Contracted Energy'!I$130)*I$132,$D124=$D$133,('DR_Contracted Energy'!I122/'DR_Contracted Energy'!I$131)*I$133),0)</f>
        <v>0</v>
      </c>
      <c r="J124" s="166" cm="1">
        <f t="array" ref="J124">IFERROR(_xlfn.IFS($H124="MW",0,$D124=$D$132,('DR_Contracted Energy'!J122/'DR_Contracted Energy'!J$130)*J$132,$D124=$D$133,('DR_Contracted Energy'!J122/'DR_Contracted Energy'!J$131)*J$133),0)</f>
        <v>0</v>
      </c>
      <c r="K124" s="166" cm="1">
        <f t="array" ref="K124">IFERROR(_xlfn.IFS($H124="MW",0,$D124=$D$132,('DR_Contracted Energy'!K122/'DR_Contracted Energy'!K$130)*K$132,$D124=$D$133,('DR_Contracted Energy'!K122/'DR_Contracted Energy'!K$131)*K$133),0)</f>
        <v>0</v>
      </c>
      <c r="L124" s="166" cm="1">
        <f t="array" ref="L124">IFERROR(_xlfn.IFS($H124="MW",0,$D124=$D$132,('DR_Contracted Energy'!L122/'DR_Contracted Energy'!L$130)*L$132,$D124=$D$133,('DR_Contracted Energy'!L122/'DR_Contracted Energy'!L$131)*L$133),0)</f>
        <v>0</v>
      </c>
      <c r="M124" s="166" cm="1">
        <f t="array" ref="M124">IFERROR(_xlfn.IFS($H124="MW",0,$D124=$D$132,('DR_Contracted Energy'!M122/'DR_Contracted Energy'!M$130)*M$132,$D124=$D$133,('DR_Contracted Energy'!M122/'DR_Contracted Energy'!M$131)*M$133),0)</f>
        <v>0</v>
      </c>
      <c r="N124" s="166" cm="1">
        <f t="array" ref="N124">IFERROR(_xlfn.IFS($H124="MW",0,$D124=$D$132,('DR_Contracted Energy'!N122/'DR_Contracted Energy'!N$130)*N$132,$D124=$D$133,('DR_Contracted Energy'!N122/'DR_Contracted Energy'!N$131)*N$133),0)</f>
        <v>0</v>
      </c>
      <c r="O124" s="166" cm="1">
        <f t="array" ref="O124">IFERROR(_xlfn.IFS($H124="MW",0,$D124=$D$132,('DR_Contracted Energy'!O122/'DR_Contracted Energy'!O$130)*O$132,$D124=$D$133,('DR_Contracted Energy'!O122/'DR_Contracted Energy'!O$131)*O$133),0)</f>
        <v>0</v>
      </c>
      <c r="P124" s="166" cm="1">
        <f t="array" ref="P124">IFERROR(_xlfn.IFS($H124="MW",0,$D124=$D$132,('DR_Contracted Energy'!P122/'DR_Contracted Energy'!P$130)*P$132,$D124=$D$133,('DR_Contracted Energy'!P122/'DR_Contracted Energy'!P$131)*P$133),0)</f>
        <v>0</v>
      </c>
      <c r="Q124" s="166" cm="1">
        <f t="array" ref="Q124">IFERROR(_xlfn.IFS($H124="MW",0,$D124=$D$132,('DR_Contracted Energy'!Q122/'DR_Contracted Energy'!Q$130)*Q$132,$D124=$D$133,('DR_Contracted Energy'!Q122/'DR_Contracted Energy'!Q$131)*Q$133),0)</f>
        <v>0</v>
      </c>
      <c r="R124" s="166" cm="1">
        <f t="array" ref="R124">IFERROR(_xlfn.IFS($H124="MW",0,$D124=$D$132,('DR_Contracted Energy'!R122/'DR_Contracted Energy'!R$130)*R$132,$D124=$D$133,('DR_Contracted Energy'!R122/'DR_Contracted Energy'!R$131)*R$133),0)</f>
        <v>0</v>
      </c>
      <c r="S124" s="166" cm="1">
        <f t="array" ref="S124">IFERROR(_xlfn.IFS($H124="MW",0,$D124=$D$132,('DR_Contracted Energy'!S122/'DR_Contracted Energy'!S$130)*S$132,$D124=$D$133,('DR_Contracted Energy'!S122/'DR_Contracted Energy'!S$131)*S$133),0)</f>
        <v>0</v>
      </c>
      <c r="T124" s="166" cm="1">
        <f t="array" ref="T124">IFERROR(_xlfn.IFS($H124="MW",0,$D124=$D$132,('DR_Contracted Energy'!T122/'DR_Contracted Energy'!T$130)*T$132,$D124=$D$133,('DR_Contracted Energy'!T122/'DR_Contracted Energy'!T$131)*T$133),0)</f>
        <v>0</v>
      </c>
      <c r="U124" s="166" cm="1">
        <f t="array" ref="U124">IFERROR(_xlfn.IFS($H124="MW",0,$D124=$D$132,('DR_Contracted Energy'!U122/'DR_Contracted Energy'!U$130)*U$132,$D124=$D$133,('DR_Contracted Energy'!U122/'DR_Contracted Energy'!U$131)*U$133),0)</f>
        <v>0</v>
      </c>
      <c r="V124" s="166" cm="1">
        <f t="array" ref="V124">IFERROR(_xlfn.IFS($H124="MW",0,$D124=$D$132,('DR_Contracted Energy'!V122/'DR_Contracted Energy'!V$130)*V$132,$D124=$D$133,('DR_Contracted Energy'!V122/'DR_Contracted Energy'!V$131)*V$133),0)</f>
        <v>0</v>
      </c>
      <c r="W124" s="166" cm="1">
        <f t="array" ref="W124">IFERROR(_xlfn.IFS($H124="MW",0,$D124=$D$132,('DR_Contracted Energy'!W122/'DR_Contracted Energy'!W$130)*W$132,$D124=$D$133,('DR_Contracted Energy'!W122/'DR_Contracted Energy'!W$131)*W$133),0)</f>
        <v>0</v>
      </c>
      <c r="X124" s="166" cm="1">
        <f t="array" ref="X124">IFERROR(_xlfn.IFS($H124="MW",0,$D124=$D$132,('DR_Contracted Energy'!X122/'DR_Contracted Energy'!X$130)*X$132,$D124=$D$133,('DR_Contracted Energy'!X122/'DR_Contracted Energy'!X$131)*X$133),0)</f>
        <v>0</v>
      </c>
      <c r="Y124" s="166" cm="1">
        <f t="array" ref="Y124">IFERROR(_xlfn.IFS($H124="MW",0,$D124=$D$132,('DR_Contracted Energy'!Y122/'DR_Contracted Energy'!Y$130)*Y$132,$D124=$D$133,('DR_Contracted Energy'!Y122/'DR_Contracted Energy'!Y$131)*Y$133),0)</f>
        <v>0</v>
      </c>
      <c r="Z124" s="166" cm="1">
        <f t="array" ref="Z124">IFERROR(_xlfn.IFS($H124="MW",0,$D124=$D$132,('DR_Contracted Energy'!Z122/'DR_Contracted Energy'!Z$130)*Z$132,$D124=$D$133,('DR_Contracted Energy'!Z122/'DR_Contracted Energy'!Z$131)*Z$133),0)</f>
        <v>0</v>
      </c>
      <c r="AA124" s="166" cm="1">
        <f t="array" ref="AA124">IFERROR(_xlfn.IFS($H124="MW",0,$D124=$D$132,('DR_Contracted Energy'!AA122/'DR_Contracted Energy'!AA$130)*AA$132,$D124=$D$133,('DR_Contracted Energy'!AA122/'DR_Contracted Energy'!AA$131)*AA$133),0)</f>
        <v>0</v>
      </c>
      <c r="AB124" s="166" cm="1">
        <f t="array" ref="AB124">IFERROR(_xlfn.IFS($H124="MW",0,$D124=$D$132,('DR_Contracted Energy'!AB122/'DR_Contracted Energy'!AB$130)*AB$132,$D124=$D$133,('DR_Contracted Energy'!AB122/'DR_Contracted Energy'!AB$131)*AB$133),0)</f>
        <v>0</v>
      </c>
      <c r="AC124" s="166" cm="1">
        <f t="array" ref="AC124">IFERROR(_xlfn.IFS($H124="MW",0,$D124=$D$132,('DR_Contracted Energy'!AC122/'DR_Contracted Energy'!AC$130)*AC$132,$D124=$D$133,('DR_Contracted Energy'!AC122/'DR_Contracted Energy'!AC$131)*AC$133),0)</f>
        <v>0</v>
      </c>
      <c r="AD124" s="166"/>
      <c r="AE124" s="16" t="str">
        <f t="shared" si="34"/>
        <v>FALSE</v>
      </c>
    </row>
    <row r="125" spans="3:31" ht="28.8" x14ac:dyDescent="0.3">
      <c r="C125" s="7">
        <f t="shared" ref="C125:G125" si="58">C124</f>
        <v>57</v>
      </c>
      <c r="D125" s="146" t="str">
        <f t="shared" si="58"/>
        <v>Distribution Utility 2 (DU2)</v>
      </c>
      <c r="E125" s="146">
        <f t="shared" si="58"/>
        <v>0</v>
      </c>
      <c r="F125" s="108">
        <f t="shared" si="58"/>
        <v>0</v>
      </c>
      <c r="G125">
        <f t="shared" si="58"/>
        <v>0</v>
      </c>
      <c r="H125" s="16" t="str">
        <f>'C. Details of Existing PSAs'!O120</f>
        <v>MWh</v>
      </c>
      <c r="I125" s="166" cm="1">
        <f t="array" ref="I125">IFERROR(_xlfn.IFS($H125="MW",0,$D125=$D$132,('DR_Contracted Energy'!I123/'DR_Contracted Energy'!I$130)*I$132,$D125=$D$133,('DR_Contracted Energy'!I123/'DR_Contracted Energy'!I$131)*I$133),0)</f>
        <v>0</v>
      </c>
      <c r="J125" s="166" cm="1">
        <f t="array" ref="J125">IFERROR(_xlfn.IFS($H125="MW",0,$D125=$D$132,('DR_Contracted Energy'!J123/'DR_Contracted Energy'!J$130)*J$132,$D125=$D$133,('DR_Contracted Energy'!J123/'DR_Contracted Energy'!J$131)*J$133),0)</f>
        <v>0</v>
      </c>
      <c r="K125" s="166" cm="1">
        <f t="array" ref="K125">IFERROR(_xlfn.IFS($H125="MW",0,$D125=$D$132,('DR_Contracted Energy'!K123/'DR_Contracted Energy'!K$130)*K$132,$D125=$D$133,('DR_Contracted Energy'!K123/'DR_Contracted Energy'!K$131)*K$133),0)</f>
        <v>0</v>
      </c>
      <c r="L125" s="166" cm="1">
        <f t="array" ref="L125">IFERROR(_xlfn.IFS($H125="MW",0,$D125=$D$132,('DR_Contracted Energy'!L123/'DR_Contracted Energy'!L$130)*L$132,$D125=$D$133,('DR_Contracted Energy'!L123/'DR_Contracted Energy'!L$131)*L$133),0)</f>
        <v>0</v>
      </c>
      <c r="M125" s="166" cm="1">
        <f t="array" ref="M125">IFERROR(_xlfn.IFS($H125="MW",0,$D125=$D$132,('DR_Contracted Energy'!M123/'DR_Contracted Energy'!M$130)*M$132,$D125=$D$133,('DR_Contracted Energy'!M123/'DR_Contracted Energy'!M$131)*M$133),0)</f>
        <v>0</v>
      </c>
      <c r="N125" s="166" cm="1">
        <f t="array" ref="N125">IFERROR(_xlfn.IFS($H125="MW",0,$D125=$D$132,('DR_Contracted Energy'!N123/'DR_Contracted Energy'!N$130)*N$132,$D125=$D$133,('DR_Contracted Energy'!N123/'DR_Contracted Energy'!N$131)*N$133),0)</f>
        <v>0</v>
      </c>
      <c r="O125" s="166" cm="1">
        <f t="array" ref="O125">IFERROR(_xlfn.IFS($H125="MW",0,$D125=$D$132,('DR_Contracted Energy'!O123/'DR_Contracted Energy'!O$130)*O$132,$D125=$D$133,('DR_Contracted Energy'!O123/'DR_Contracted Energy'!O$131)*O$133),0)</f>
        <v>0</v>
      </c>
      <c r="P125" s="166" cm="1">
        <f t="array" ref="P125">IFERROR(_xlfn.IFS($H125="MW",0,$D125=$D$132,('DR_Contracted Energy'!P123/'DR_Contracted Energy'!P$130)*P$132,$D125=$D$133,('DR_Contracted Energy'!P123/'DR_Contracted Energy'!P$131)*P$133),0)</f>
        <v>0</v>
      </c>
      <c r="Q125" s="166" cm="1">
        <f t="array" ref="Q125">IFERROR(_xlfn.IFS($H125="MW",0,$D125=$D$132,('DR_Contracted Energy'!Q123/'DR_Contracted Energy'!Q$130)*Q$132,$D125=$D$133,('DR_Contracted Energy'!Q123/'DR_Contracted Energy'!Q$131)*Q$133),0)</f>
        <v>0</v>
      </c>
      <c r="R125" s="166" cm="1">
        <f t="array" ref="R125">IFERROR(_xlfn.IFS($H125="MW",0,$D125=$D$132,('DR_Contracted Energy'!R123/'DR_Contracted Energy'!R$130)*R$132,$D125=$D$133,('DR_Contracted Energy'!R123/'DR_Contracted Energy'!R$131)*R$133),0)</f>
        <v>0</v>
      </c>
      <c r="S125" s="166" cm="1">
        <f t="array" ref="S125">IFERROR(_xlfn.IFS($H125="MW",0,$D125=$D$132,('DR_Contracted Energy'!S123/'DR_Contracted Energy'!S$130)*S$132,$D125=$D$133,('DR_Contracted Energy'!S123/'DR_Contracted Energy'!S$131)*S$133),0)</f>
        <v>0</v>
      </c>
      <c r="T125" s="166" cm="1">
        <f t="array" ref="T125">IFERROR(_xlfn.IFS($H125="MW",0,$D125=$D$132,('DR_Contracted Energy'!T123/'DR_Contracted Energy'!T$130)*T$132,$D125=$D$133,('DR_Contracted Energy'!T123/'DR_Contracted Energy'!T$131)*T$133),0)</f>
        <v>0</v>
      </c>
      <c r="U125" s="166" cm="1">
        <f t="array" ref="U125">IFERROR(_xlfn.IFS($H125="MW",0,$D125=$D$132,('DR_Contracted Energy'!U123/'DR_Contracted Energy'!U$130)*U$132,$D125=$D$133,('DR_Contracted Energy'!U123/'DR_Contracted Energy'!U$131)*U$133),0)</f>
        <v>0</v>
      </c>
      <c r="V125" s="166" cm="1">
        <f t="array" ref="V125">IFERROR(_xlfn.IFS($H125="MW",0,$D125=$D$132,('DR_Contracted Energy'!V123/'DR_Contracted Energy'!V$130)*V$132,$D125=$D$133,('DR_Contracted Energy'!V123/'DR_Contracted Energy'!V$131)*V$133),0)</f>
        <v>0</v>
      </c>
      <c r="W125" s="166" cm="1">
        <f t="array" ref="W125">IFERROR(_xlfn.IFS($H125="MW",0,$D125=$D$132,('DR_Contracted Energy'!W123/'DR_Contracted Energy'!W$130)*W$132,$D125=$D$133,('DR_Contracted Energy'!W123/'DR_Contracted Energy'!W$131)*W$133),0)</f>
        <v>0</v>
      </c>
      <c r="X125" s="166" cm="1">
        <f t="array" ref="X125">IFERROR(_xlfn.IFS($H125="MW",0,$D125=$D$132,('DR_Contracted Energy'!X123/'DR_Contracted Energy'!X$130)*X$132,$D125=$D$133,('DR_Contracted Energy'!X123/'DR_Contracted Energy'!X$131)*X$133),0)</f>
        <v>0</v>
      </c>
      <c r="Y125" s="166" cm="1">
        <f t="array" ref="Y125">IFERROR(_xlfn.IFS($H125="MW",0,$D125=$D$132,('DR_Contracted Energy'!Y123/'DR_Contracted Energy'!Y$130)*Y$132,$D125=$D$133,('DR_Contracted Energy'!Y123/'DR_Contracted Energy'!Y$131)*Y$133),0)</f>
        <v>0</v>
      </c>
      <c r="Z125" s="166" cm="1">
        <f t="array" ref="Z125">IFERROR(_xlfn.IFS($H125="MW",0,$D125=$D$132,('DR_Contracted Energy'!Z123/'DR_Contracted Energy'!Z$130)*Z$132,$D125=$D$133,('DR_Contracted Energy'!Z123/'DR_Contracted Energy'!Z$131)*Z$133),0)</f>
        <v>0</v>
      </c>
      <c r="AA125" s="166" cm="1">
        <f t="array" ref="AA125">IFERROR(_xlfn.IFS($H125="MW",0,$D125=$D$132,('DR_Contracted Energy'!AA123/'DR_Contracted Energy'!AA$130)*AA$132,$D125=$D$133,('DR_Contracted Energy'!AA123/'DR_Contracted Energy'!AA$131)*AA$133),0)</f>
        <v>0</v>
      </c>
      <c r="AB125" s="166" cm="1">
        <f t="array" ref="AB125">IFERROR(_xlfn.IFS($H125="MW",0,$D125=$D$132,('DR_Contracted Energy'!AB123/'DR_Contracted Energy'!AB$130)*AB$132,$D125=$D$133,('DR_Contracted Energy'!AB123/'DR_Contracted Energy'!AB$131)*AB$133),0)</f>
        <v>0</v>
      </c>
      <c r="AC125" s="166" cm="1">
        <f t="array" ref="AC125">IFERROR(_xlfn.IFS($H125="MW",0,$D125=$D$132,('DR_Contracted Energy'!AC123/'DR_Contracted Energy'!AC$130)*AC$132,$D125=$D$133,('DR_Contracted Energy'!AC123/'DR_Contracted Energy'!AC$131)*AC$133),0)</f>
        <v>0</v>
      </c>
      <c r="AD125" s="166"/>
      <c r="AE125" s="16" t="str">
        <f t="shared" si="34"/>
        <v>FALSE</v>
      </c>
    </row>
    <row r="126" spans="3:31" ht="28.8" x14ac:dyDescent="0.3">
      <c r="C126" s="7">
        <f>'C. Details of Existing PSAs'!C121</f>
        <v>58</v>
      </c>
      <c r="D126" s="146" t="str">
        <f>'C. Details of Existing PSAs'!D121</f>
        <v>Distribution Utility 2 (DU2)</v>
      </c>
      <c r="E126" s="146">
        <f>'C. Details of Existing PSAs'!E121</f>
        <v>0</v>
      </c>
      <c r="F126" s="108">
        <f>'C. Details of Existing PSAs'!F121</f>
        <v>0</v>
      </c>
      <c r="G126">
        <f>'C. Details of Existing PSAs'!G121</f>
        <v>0</v>
      </c>
      <c r="H126" s="16" t="str">
        <f>'C. Details of Existing PSAs'!O121</f>
        <v>MW</v>
      </c>
      <c r="I126" s="166" cm="1">
        <f t="array" ref="I126">IFERROR(_xlfn.IFS($H126="MW",0,$D126=$D$132,('DR_Contracted Energy'!I124/'DR_Contracted Energy'!I$130)*I$132,$D126=$D$133,('DR_Contracted Energy'!I124/'DR_Contracted Energy'!I$131)*I$133),0)</f>
        <v>0</v>
      </c>
      <c r="J126" s="166" cm="1">
        <f t="array" ref="J126">IFERROR(_xlfn.IFS($H126="MW",0,$D126=$D$132,('DR_Contracted Energy'!J124/'DR_Contracted Energy'!J$130)*J$132,$D126=$D$133,('DR_Contracted Energy'!J124/'DR_Contracted Energy'!J$131)*J$133),0)</f>
        <v>0</v>
      </c>
      <c r="K126" s="166" cm="1">
        <f t="array" ref="K126">IFERROR(_xlfn.IFS($H126="MW",0,$D126=$D$132,('DR_Contracted Energy'!K124/'DR_Contracted Energy'!K$130)*K$132,$D126=$D$133,('DR_Contracted Energy'!K124/'DR_Contracted Energy'!K$131)*K$133),0)</f>
        <v>0</v>
      </c>
      <c r="L126" s="166" cm="1">
        <f t="array" ref="L126">IFERROR(_xlfn.IFS($H126="MW",0,$D126=$D$132,('DR_Contracted Energy'!L124/'DR_Contracted Energy'!L$130)*L$132,$D126=$D$133,('DR_Contracted Energy'!L124/'DR_Contracted Energy'!L$131)*L$133),0)</f>
        <v>0</v>
      </c>
      <c r="M126" s="166" cm="1">
        <f t="array" ref="M126">IFERROR(_xlfn.IFS($H126="MW",0,$D126=$D$132,('DR_Contracted Energy'!M124/'DR_Contracted Energy'!M$130)*M$132,$D126=$D$133,('DR_Contracted Energy'!M124/'DR_Contracted Energy'!M$131)*M$133),0)</f>
        <v>0</v>
      </c>
      <c r="N126" s="166" cm="1">
        <f t="array" ref="N126">IFERROR(_xlfn.IFS($H126="MW",0,$D126=$D$132,('DR_Contracted Energy'!N124/'DR_Contracted Energy'!N$130)*N$132,$D126=$D$133,('DR_Contracted Energy'!N124/'DR_Contracted Energy'!N$131)*N$133),0)</f>
        <v>0</v>
      </c>
      <c r="O126" s="166" cm="1">
        <f t="array" ref="O126">IFERROR(_xlfn.IFS($H126="MW",0,$D126=$D$132,('DR_Contracted Energy'!O124/'DR_Contracted Energy'!O$130)*O$132,$D126=$D$133,('DR_Contracted Energy'!O124/'DR_Contracted Energy'!O$131)*O$133),0)</f>
        <v>0</v>
      </c>
      <c r="P126" s="166" cm="1">
        <f t="array" ref="P126">IFERROR(_xlfn.IFS($H126="MW",0,$D126=$D$132,('DR_Contracted Energy'!P124/'DR_Contracted Energy'!P$130)*P$132,$D126=$D$133,('DR_Contracted Energy'!P124/'DR_Contracted Energy'!P$131)*P$133),0)</f>
        <v>0</v>
      </c>
      <c r="Q126" s="166" cm="1">
        <f t="array" ref="Q126">IFERROR(_xlfn.IFS($H126="MW",0,$D126=$D$132,('DR_Contracted Energy'!Q124/'DR_Contracted Energy'!Q$130)*Q$132,$D126=$D$133,('DR_Contracted Energy'!Q124/'DR_Contracted Energy'!Q$131)*Q$133),0)</f>
        <v>0</v>
      </c>
      <c r="R126" s="166" cm="1">
        <f t="array" ref="R126">IFERROR(_xlfn.IFS($H126="MW",0,$D126=$D$132,('DR_Contracted Energy'!R124/'DR_Contracted Energy'!R$130)*R$132,$D126=$D$133,('DR_Contracted Energy'!R124/'DR_Contracted Energy'!R$131)*R$133),0)</f>
        <v>0</v>
      </c>
      <c r="S126" s="166" cm="1">
        <f t="array" ref="S126">IFERROR(_xlfn.IFS($H126="MW",0,$D126=$D$132,('DR_Contracted Energy'!S124/'DR_Contracted Energy'!S$130)*S$132,$D126=$D$133,('DR_Contracted Energy'!S124/'DR_Contracted Energy'!S$131)*S$133),0)</f>
        <v>0</v>
      </c>
      <c r="T126" s="166" cm="1">
        <f t="array" ref="T126">IFERROR(_xlfn.IFS($H126="MW",0,$D126=$D$132,('DR_Contracted Energy'!T124/'DR_Contracted Energy'!T$130)*T$132,$D126=$D$133,('DR_Contracted Energy'!T124/'DR_Contracted Energy'!T$131)*T$133),0)</f>
        <v>0</v>
      </c>
      <c r="U126" s="166" cm="1">
        <f t="array" ref="U126">IFERROR(_xlfn.IFS($H126="MW",0,$D126=$D$132,('DR_Contracted Energy'!U124/'DR_Contracted Energy'!U$130)*U$132,$D126=$D$133,('DR_Contracted Energy'!U124/'DR_Contracted Energy'!U$131)*U$133),0)</f>
        <v>0</v>
      </c>
      <c r="V126" s="166" cm="1">
        <f t="array" ref="V126">IFERROR(_xlfn.IFS($H126="MW",0,$D126=$D$132,('DR_Contracted Energy'!V124/'DR_Contracted Energy'!V$130)*V$132,$D126=$D$133,('DR_Contracted Energy'!V124/'DR_Contracted Energy'!V$131)*V$133),0)</f>
        <v>0</v>
      </c>
      <c r="W126" s="166" cm="1">
        <f t="array" ref="W126">IFERROR(_xlfn.IFS($H126="MW",0,$D126=$D$132,('DR_Contracted Energy'!W124/'DR_Contracted Energy'!W$130)*W$132,$D126=$D$133,('DR_Contracted Energy'!W124/'DR_Contracted Energy'!W$131)*W$133),0)</f>
        <v>0</v>
      </c>
      <c r="X126" s="166" cm="1">
        <f t="array" ref="X126">IFERROR(_xlfn.IFS($H126="MW",0,$D126=$D$132,('DR_Contracted Energy'!X124/'DR_Contracted Energy'!X$130)*X$132,$D126=$D$133,('DR_Contracted Energy'!X124/'DR_Contracted Energy'!X$131)*X$133),0)</f>
        <v>0</v>
      </c>
      <c r="Y126" s="166" cm="1">
        <f t="array" ref="Y126">IFERROR(_xlfn.IFS($H126="MW",0,$D126=$D$132,('DR_Contracted Energy'!Y124/'DR_Contracted Energy'!Y$130)*Y$132,$D126=$D$133,('DR_Contracted Energy'!Y124/'DR_Contracted Energy'!Y$131)*Y$133),0)</f>
        <v>0</v>
      </c>
      <c r="Z126" s="166" cm="1">
        <f t="array" ref="Z126">IFERROR(_xlfn.IFS($H126="MW",0,$D126=$D$132,('DR_Contracted Energy'!Z124/'DR_Contracted Energy'!Z$130)*Z$132,$D126=$D$133,('DR_Contracted Energy'!Z124/'DR_Contracted Energy'!Z$131)*Z$133),0)</f>
        <v>0</v>
      </c>
      <c r="AA126" s="166" cm="1">
        <f t="array" ref="AA126">IFERROR(_xlfn.IFS($H126="MW",0,$D126=$D$132,('DR_Contracted Energy'!AA124/'DR_Contracted Energy'!AA$130)*AA$132,$D126=$D$133,('DR_Contracted Energy'!AA124/'DR_Contracted Energy'!AA$131)*AA$133),0)</f>
        <v>0</v>
      </c>
      <c r="AB126" s="166" cm="1">
        <f t="array" ref="AB126">IFERROR(_xlfn.IFS($H126="MW",0,$D126=$D$132,('DR_Contracted Energy'!AB124/'DR_Contracted Energy'!AB$130)*AB$132,$D126=$D$133,('DR_Contracted Energy'!AB124/'DR_Contracted Energy'!AB$131)*AB$133),0)</f>
        <v>0</v>
      </c>
      <c r="AC126" s="166" cm="1">
        <f t="array" ref="AC126">IFERROR(_xlfn.IFS($H126="MW",0,$D126=$D$132,('DR_Contracted Energy'!AC124/'DR_Contracted Energy'!AC$130)*AC$132,$D126=$D$133,('DR_Contracted Energy'!AC124/'DR_Contracted Energy'!AC$131)*AC$133),0)</f>
        <v>0</v>
      </c>
      <c r="AD126" s="166"/>
      <c r="AE126" s="16" t="str">
        <f t="shared" si="34"/>
        <v>FALSE</v>
      </c>
    </row>
    <row r="127" spans="3:31" ht="28.8" x14ac:dyDescent="0.3">
      <c r="C127" s="7">
        <f t="shared" ref="C127:G127" si="59">C126</f>
        <v>58</v>
      </c>
      <c r="D127" s="146" t="str">
        <f t="shared" si="59"/>
        <v>Distribution Utility 2 (DU2)</v>
      </c>
      <c r="E127" s="146">
        <f t="shared" si="59"/>
        <v>0</v>
      </c>
      <c r="F127" s="108">
        <f t="shared" si="59"/>
        <v>0</v>
      </c>
      <c r="G127">
        <f t="shared" si="59"/>
        <v>0</v>
      </c>
      <c r="H127" s="16" t="str">
        <f>'C. Details of Existing PSAs'!O122</f>
        <v>MWh</v>
      </c>
      <c r="I127" s="166" cm="1">
        <f t="array" ref="I127">IFERROR(_xlfn.IFS($H127="MW",0,$D127=$D$132,('DR_Contracted Energy'!I125/'DR_Contracted Energy'!I$130)*I$132,$D127=$D$133,('DR_Contracted Energy'!I125/'DR_Contracted Energy'!I$131)*I$133),0)</f>
        <v>0</v>
      </c>
      <c r="J127" s="166" cm="1">
        <f t="array" ref="J127">IFERROR(_xlfn.IFS($H127="MW",0,$D127=$D$132,('DR_Contracted Energy'!J125/'DR_Contracted Energy'!J$130)*J$132,$D127=$D$133,('DR_Contracted Energy'!J125/'DR_Contracted Energy'!J$131)*J$133),0)</f>
        <v>0</v>
      </c>
      <c r="K127" s="166" cm="1">
        <f t="array" ref="K127">IFERROR(_xlfn.IFS($H127="MW",0,$D127=$D$132,('DR_Contracted Energy'!K125/'DR_Contracted Energy'!K$130)*K$132,$D127=$D$133,('DR_Contracted Energy'!K125/'DR_Contracted Energy'!K$131)*K$133),0)</f>
        <v>0</v>
      </c>
      <c r="L127" s="166" cm="1">
        <f t="array" ref="L127">IFERROR(_xlfn.IFS($H127="MW",0,$D127=$D$132,('DR_Contracted Energy'!L125/'DR_Contracted Energy'!L$130)*L$132,$D127=$D$133,('DR_Contracted Energy'!L125/'DR_Contracted Energy'!L$131)*L$133),0)</f>
        <v>0</v>
      </c>
      <c r="M127" s="166" cm="1">
        <f t="array" ref="M127">IFERROR(_xlfn.IFS($H127="MW",0,$D127=$D$132,('DR_Contracted Energy'!M125/'DR_Contracted Energy'!M$130)*M$132,$D127=$D$133,('DR_Contracted Energy'!M125/'DR_Contracted Energy'!M$131)*M$133),0)</f>
        <v>0</v>
      </c>
      <c r="N127" s="166" cm="1">
        <f t="array" ref="N127">IFERROR(_xlfn.IFS($H127="MW",0,$D127=$D$132,('DR_Contracted Energy'!N125/'DR_Contracted Energy'!N$130)*N$132,$D127=$D$133,('DR_Contracted Energy'!N125/'DR_Contracted Energy'!N$131)*N$133),0)</f>
        <v>0</v>
      </c>
      <c r="O127" s="166" cm="1">
        <f t="array" ref="O127">IFERROR(_xlfn.IFS($H127="MW",0,$D127=$D$132,('DR_Contracted Energy'!O125/'DR_Contracted Energy'!O$130)*O$132,$D127=$D$133,('DR_Contracted Energy'!O125/'DR_Contracted Energy'!O$131)*O$133),0)</f>
        <v>0</v>
      </c>
      <c r="P127" s="166" cm="1">
        <f t="array" ref="P127">IFERROR(_xlfn.IFS($H127="MW",0,$D127=$D$132,('DR_Contracted Energy'!P125/'DR_Contracted Energy'!P$130)*P$132,$D127=$D$133,('DR_Contracted Energy'!P125/'DR_Contracted Energy'!P$131)*P$133),0)</f>
        <v>0</v>
      </c>
      <c r="Q127" s="166" cm="1">
        <f t="array" ref="Q127">IFERROR(_xlfn.IFS($H127="MW",0,$D127=$D$132,('DR_Contracted Energy'!Q125/'DR_Contracted Energy'!Q$130)*Q$132,$D127=$D$133,('DR_Contracted Energy'!Q125/'DR_Contracted Energy'!Q$131)*Q$133),0)</f>
        <v>0</v>
      </c>
      <c r="R127" s="166" cm="1">
        <f t="array" ref="R127">IFERROR(_xlfn.IFS($H127="MW",0,$D127=$D$132,('DR_Contracted Energy'!R125/'DR_Contracted Energy'!R$130)*R$132,$D127=$D$133,('DR_Contracted Energy'!R125/'DR_Contracted Energy'!R$131)*R$133),0)</f>
        <v>0</v>
      </c>
      <c r="S127" s="166" cm="1">
        <f t="array" ref="S127">IFERROR(_xlfn.IFS($H127="MW",0,$D127=$D$132,('DR_Contracted Energy'!S125/'DR_Contracted Energy'!S$130)*S$132,$D127=$D$133,('DR_Contracted Energy'!S125/'DR_Contracted Energy'!S$131)*S$133),0)</f>
        <v>0</v>
      </c>
      <c r="T127" s="166" cm="1">
        <f t="array" ref="T127">IFERROR(_xlfn.IFS($H127="MW",0,$D127=$D$132,('DR_Contracted Energy'!T125/'DR_Contracted Energy'!T$130)*T$132,$D127=$D$133,('DR_Contracted Energy'!T125/'DR_Contracted Energy'!T$131)*T$133),0)</f>
        <v>0</v>
      </c>
      <c r="U127" s="166" cm="1">
        <f t="array" ref="U127">IFERROR(_xlfn.IFS($H127="MW",0,$D127=$D$132,('DR_Contracted Energy'!U125/'DR_Contracted Energy'!U$130)*U$132,$D127=$D$133,('DR_Contracted Energy'!U125/'DR_Contracted Energy'!U$131)*U$133),0)</f>
        <v>0</v>
      </c>
      <c r="V127" s="166" cm="1">
        <f t="array" ref="V127">IFERROR(_xlfn.IFS($H127="MW",0,$D127=$D$132,('DR_Contracted Energy'!V125/'DR_Contracted Energy'!V$130)*V$132,$D127=$D$133,('DR_Contracted Energy'!V125/'DR_Contracted Energy'!V$131)*V$133),0)</f>
        <v>0</v>
      </c>
      <c r="W127" s="166" cm="1">
        <f t="array" ref="W127">IFERROR(_xlfn.IFS($H127="MW",0,$D127=$D$132,('DR_Contracted Energy'!W125/'DR_Contracted Energy'!W$130)*W$132,$D127=$D$133,('DR_Contracted Energy'!W125/'DR_Contracted Energy'!W$131)*W$133),0)</f>
        <v>0</v>
      </c>
      <c r="X127" s="166" cm="1">
        <f t="array" ref="X127">IFERROR(_xlfn.IFS($H127="MW",0,$D127=$D$132,('DR_Contracted Energy'!X125/'DR_Contracted Energy'!X$130)*X$132,$D127=$D$133,('DR_Contracted Energy'!X125/'DR_Contracted Energy'!X$131)*X$133),0)</f>
        <v>0</v>
      </c>
      <c r="Y127" s="166" cm="1">
        <f t="array" ref="Y127">IFERROR(_xlfn.IFS($H127="MW",0,$D127=$D$132,('DR_Contracted Energy'!Y125/'DR_Contracted Energy'!Y$130)*Y$132,$D127=$D$133,('DR_Contracted Energy'!Y125/'DR_Contracted Energy'!Y$131)*Y$133),0)</f>
        <v>0</v>
      </c>
      <c r="Z127" s="166" cm="1">
        <f t="array" ref="Z127">IFERROR(_xlfn.IFS($H127="MW",0,$D127=$D$132,('DR_Contracted Energy'!Z125/'DR_Contracted Energy'!Z$130)*Z$132,$D127=$D$133,('DR_Contracted Energy'!Z125/'DR_Contracted Energy'!Z$131)*Z$133),0)</f>
        <v>0</v>
      </c>
      <c r="AA127" s="166" cm="1">
        <f t="array" ref="AA127">IFERROR(_xlfn.IFS($H127="MW",0,$D127=$D$132,('DR_Contracted Energy'!AA125/'DR_Contracted Energy'!AA$130)*AA$132,$D127=$D$133,('DR_Contracted Energy'!AA125/'DR_Contracted Energy'!AA$131)*AA$133),0)</f>
        <v>0</v>
      </c>
      <c r="AB127" s="166" cm="1">
        <f t="array" ref="AB127">IFERROR(_xlfn.IFS($H127="MW",0,$D127=$D$132,('DR_Contracted Energy'!AB125/'DR_Contracted Energy'!AB$130)*AB$132,$D127=$D$133,('DR_Contracted Energy'!AB125/'DR_Contracted Energy'!AB$131)*AB$133),0)</f>
        <v>0</v>
      </c>
      <c r="AC127" s="166" cm="1">
        <f t="array" ref="AC127">IFERROR(_xlfn.IFS($H127="MW",0,$D127=$D$132,('DR_Contracted Energy'!AC125/'DR_Contracted Energy'!AC$130)*AC$132,$D127=$D$133,('DR_Contracted Energy'!AC125/'DR_Contracted Energy'!AC$131)*AC$133),0)</f>
        <v>0</v>
      </c>
      <c r="AD127" s="166"/>
      <c r="AE127" s="16" t="str">
        <f t="shared" si="34"/>
        <v>FALSE</v>
      </c>
    </row>
    <row r="128" spans="3:31" ht="28.8" x14ac:dyDescent="0.3">
      <c r="C128" s="7">
        <f>'C. Details of Existing PSAs'!C123</f>
        <v>59</v>
      </c>
      <c r="D128" s="146" t="str">
        <f>'C. Details of Existing PSAs'!D123</f>
        <v>Distribution Utility 2 (DU2)</v>
      </c>
      <c r="E128" s="146">
        <f>'C. Details of Existing PSAs'!E123</f>
        <v>0</v>
      </c>
      <c r="F128" s="108">
        <f>'C. Details of Existing PSAs'!F123</f>
        <v>0</v>
      </c>
      <c r="G128">
        <f>'C. Details of Existing PSAs'!G123</f>
        <v>0</v>
      </c>
      <c r="H128" s="16" t="str">
        <f>'C. Details of Existing PSAs'!O123</f>
        <v>MW</v>
      </c>
      <c r="I128" s="166" cm="1">
        <f t="array" ref="I128">IFERROR(_xlfn.IFS($H128="MW",0,$D128=$D$132,('DR_Contracted Energy'!I126/'DR_Contracted Energy'!I$130)*I$132,$D128=$D$133,('DR_Contracted Energy'!I126/'DR_Contracted Energy'!I$131)*I$133),0)</f>
        <v>0</v>
      </c>
      <c r="J128" s="166" cm="1">
        <f t="array" ref="J128">IFERROR(_xlfn.IFS($H128="MW",0,$D128=$D$132,('DR_Contracted Energy'!J126/'DR_Contracted Energy'!J$130)*J$132,$D128=$D$133,('DR_Contracted Energy'!J126/'DR_Contracted Energy'!J$131)*J$133),0)</f>
        <v>0</v>
      </c>
      <c r="K128" s="166" cm="1">
        <f t="array" ref="K128">IFERROR(_xlfn.IFS($H128="MW",0,$D128=$D$132,('DR_Contracted Energy'!K126/'DR_Contracted Energy'!K$130)*K$132,$D128=$D$133,('DR_Contracted Energy'!K126/'DR_Contracted Energy'!K$131)*K$133),0)</f>
        <v>0</v>
      </c>
      <c r="L128" s="166" cm="1">
        <f t="array" ref="L128">IFERROR(_xlfn.IFS($H128="MW",0,$D128=$D$132,('DR_Contracted Energy'!L126/'DR_Contracted Energy'!L$130)*L$132,$D128=$D$133,('DR_Contracted Energy'!L126/'DR_Contracted Energy'!L$131)*L$133),0)</f>
        <v>0</v>
      </c>
      <c r="M128" s="166" cm="1">
        <f t="array" ref="M128">IFERROR(_xlfn.IFS($H128="MW",0,$D128=$D$132,('DR_Contracted Energy'!M126/'DR_Contracted Energy'!M$130)*M$132,$D128=$D$133,('DR_Contracted Energy'!M126/'DR_Contracted Energy'!M$131)*M$133),0)</f>
        <v>0</v>
      </c>
      <c r="N128" s="166" cm="1">
        <f t="array" ref="N128">IFERROR(_xlfn.IFS($H128="MW",0,$D128=$D$132,('DR_Contracted Energy'!N126/'DR_Contracted Energy'!N$130)*N$132,$D128=$D$133,('DR_Contracted Energy'!N126/'DR_Contracted Energy'!N$131)*N$133),0)</f>
        <v>0</v>
      </c>
      <c r="O128" s="166" cm="1">
        <f t="array" ref="O128">IFERROR(_xlfn.IFS($H128="MW",0,$D128=$D$132,('DR_Contracted Energy'!O126/'DR_Contracted Energy'!O$130)*O$132,$D128=$D$133,('DR_Contracted Energy'!O126/'DR_Contracted Energy'!O$131)*O$133),0)</f>
        <v>0</v>
      </c>
      <c r="P128" s="166" cm="1">
        <f t="array" ref="P128">IFERROR(_xlfn.IFS($H128="MW",0,$D128=$D$132,('DR_Contracted Energy'!P126/'DR_Contracted Energy'!P$130)*P$132,$D128=$D$133,('DR_Contracted Energy'!P126/'DR_Contracted Energy'!P$131)*P$133),0)</f>
        <v>0</v>
      </c>
      <c r="Q128" s="166" cm="1">
        <f t="array" ref="Q128">IFERROR(_xlfn.IFS($H128="MW",0,$D128=$D$132,('DR_Contracted Energy'!Q126/'DR_Contracted Energy'!Q$130)*Q$132,$D128=$D$133,('DR_Contracted Energy'!Q126/'DR_Contracted Energy'!Q$131)*Q$133),0)</f>
        <v>0</v>
      </c>
      <c r="R128" s="166" cm="1">
        <f t="array" ref="R128">IFERROR(_xlfn.IFS($H128="MW",0,$D128=$D$132,('DR_Contracted Energy'!R126/'DR_Contracted Energy'!R$130)*R$132,$D128=$D$133,('DR_Contracted Energy'!R126/'DR_Contracted Energy'!R$131)*R$133),0)</f>
        <v>0</v>
      </c>
      <c r="S128" s="166" cm="1">
        <f t="array" ref="S128">IFERROR(_xlfn.IFS($H128="MW",0,$D128=$D$132,('DR_Contracted Energy'!S126/'DR_Contracted Energy'!S$130)*S$132,$D128=$D$133,('DR_Contracted Energy'!S126/'DR_Contracted Energy'!S$131)*S$133),0)</f>
        <v>0</v>
      </c>
      <c r="T128" s="166" cm="1">
        <f t="array" ref="T128">IFERROR(_xlfn.IFS($H128="MW",0,$D128=$D$132,('DR_Contracted Energy'!T126/'DR_Contracted Energy'!T$130)*T$132,$D128=$D$133,('DR_Contracted Energy'!T126/'DR_Contracted Energy'!T$131)*T$133),0)</f>
        <v>0</v>
      </c>
      <c r="U128" s="166" cm="1">
        <f t="array" ref="U128">IFERROR(_xlfn.IFS($H128="MW",0,$D128=$D$132,('DR_Contracted Energy'!U126/'DR_Contracted Energy'!U$130)*U$132,$D128=$D$133,('DR_Contracted Energy'!U126/'DR_Contracted Energy'!U$131)*U$133),0)</f>
        <v>0</v>
      </c>
      <c r="V128" s="166" cm="1">
        <f t="array" ref="V128">IFERROR(_xlfn.IFS($H128="MW",0,$D128=$D$132,('DR_Contracted Energy'!V126/'DR_Contracted Energy'!V$130)*V$132,$D128=$D$133,('DR_Contracted Energy'!V126/'DR_Contracted Energy'!V$131)*V$133),0)</f>
        <v>0</v>
      </c>
      <c r="W128" s="166" cm="1">
        <f t="array" ref="W128">IFERROR(_xlfn.IFS($H128="MW",0,$D128=$D$132,('DR_Contracted Energy'!W126/'DR_Contracted Energy'!W$130)*W$132,$D128=$D$133,('DR_Contracted Energy'!W126/'DR_Contracted Energy'!W$131)*W$133),0)</f>
        <v>0</v>
      </c>
      <c r="X128" s="166" cm="1">
        <f t="array" ref="X128">IFERROR(_xlfn.IFS($H128="MW",0,$D128=$D$132,('DR_Contracted Energy'!X126/'DR_Contracted Energy'!X$130)*X$132,$D128=$D$133,('DR_Contracted Energy'!X126/'DR_Contracted Energy'!X$131)*X$133),0)</f>
        <v>0</v>
      </c>
      <c r="Y128" s="166" cm="1">
        <f t="array" ref="Y128">IFERROR(_xlfn.IFS($H128="MW",0,$D128=$D$132,('DR_Contracted Energy'!Y126/'DR_Contracted Energy'!Y$130)*Y$132,$D128=$D$133,('DR_Contracted Energy'!Y126/'DR_Contracted Energy'!Y$131)*Y$133),0)</f>
        <v>0</v>
      </c>
      <c r="Z128" s="166" cm="1">
        <f t="array" ref="Z128">IFERROR(_xlfn.IFS($H128="MW",0,$D128=$D$132,('DR_Contracted Energy'!Z126/'DR_Contracted Energy'!Z$130)*Z$132,$D128=$D$133,('DR_Contracted Energy'!Z126/'DR_Contracted Energy'!Z$131)*Z$133),0)</f>
        <v>0</v>
      </c>
      <c r="AA128" s="166" cm="1">
        <f t="array" ref="AA128">IFERROR(_xlfn.IFS($H128="MW",0,$D128=$D$132,('DR_Contracted Energy'!AA126/'DR_Contracted Energy'!AA$130)*AA$132,$D128=$D$133,('DR_Contracted Energy'!AA126/'DR_Contracted Energy'!AA$131)*AA$133),0)</f>
        <v>0</v>
      </c>
      <c r="AB128" s="166" cm="1">
        <f t="array" ref="AB128">IFERROR(_xlfn.IFS($H128="MW",0,$D128=$D$132,('DR_Contracted Energy'!AB126/'DR_Contracted Energy'!AB$130)*AB$132,$D128=$D$133,('DR_Contracted Energy'!AB126/'DR_Contracted Energy'!AB$131)*AB$133),0)</f>
        <v>0</v>
      </c>
      <c r="AC128" s="166" cm="1">
        <f t="array" ref="AC128">IFERROR(_xlfn.IFS($H128="MW",0,$D128=$D$132,('DR_Contracted Energy'!AC126/'DR_Contracted Energy'!AC$130)*AC$132,$D128=$D$133,('DR_Contracted Energy'!AC126/'DR_Contracted Energy'!AC$131)*AC$133),0)</f>
        <v>0</v>
      </c>
      <c r="AD128" s="166"/>
      <c r="AE128" s="16" t="str">
        <f t="shared" si="34"/>
        <v>FALSE</v>
      </c>
    </row>
    <row r="129" spans="2:31" ht="28.8" x14ac:dyDescent="0.3">
      <c r="C129" s="7">
        <f t="shared" ref="C129:G129" si="60">C128</f>
        <v>59</v>
      </c>
      <c r="D129" s="146" t="str">
        <f t="shared" si="60"/>
        <v>Distribution Utility 2 (DU2)</v>
      </c>
      <c r="E129" s="146">
        <f t="shared" si="60"/>
        <v>0</v>
      </c>
      <c r="F129" s="108">
        <f t="shared" si="60"/>
        <v>0</v>
      </c>
      <c r="G129">
        <f t="shared" si="60"/>
        <v>0</v>
      </c>
      <c r="H129" s="16" t="str">
        <f>'C. Details of Existing PSAs'!O124</f>
        <v>MWh</v>
      </c>
      <c r="I129" s="166" cm="1">
        <f t="array" ref="I129">IFERROR(_xlfn.IFS($H129="MW",0,$D129=$D$132,('DR_Contracted Energy'!I127/'DR_Contracted Energy'!I$130)*I$132,$D129=$D$133,('DR_Contracted Energy'!I127/'DR_Contracted Energy'!I$131)*I$133),0)</f>
        <v>0</v>
      </c>
      <c r="J129" s="166" cm="1">
        <f t="array" ref="J129">IFERROR(_xlfn.IFS($H129="MW",0,$D129=$D$132,('DR_Contracted Energy'!J127/'DR_Contracted Energy'!J$130)*J$132,$D129=$D$133,('DR_Contracted Energy'!J127/'DR_Contracted Energy'!J$131)*J$133),0)</f>
        <v>0</v>
      </c>
      <c r="K129" s="166" cm="1">
        <f t="array" ref="K129">IFERROR(_xlfn.IFS($H129="MW",0,$D129=$D$132,('DR_Contracted Energy'!K127/'DR_Contracted Energy'!K$130)*K$132,$D129=$D$133,('DR_Contracted Energy'!K127/'DR_Contracted Energy'!K$131)*K$133),0)</f>
        <v>0</v>
      </c>
      <c r="L129" s="166" cm="1">
        <f t="array" ref="L129">IFERROR(_xlfn.IFS($H129="MW",0,$D129=$D$132,('DR_Contracted Energy'!L127/'DR_Contracted Energy'!L$130)*L$132,$D129=$D$133,('DR_Contracted Energy'!L127/'DR_Contracted Energy'!L$131)*L$133),0)</f>
        <v>0</v>
      </c>
      <c r="M129" s="166" cm="1">
        <f t="array" ref="M129">IFERROR(_xlfn.IFS($H129="MW",0,$D129=$D$132,('DR_Contracted Energy'!M127/'DR_Contracted Energy'!M$130)*M$132,$D129=$D$133,('DR_Contracted Energy'!M127/'DR_Contracted Energy'!M$131)*M$133),0)</f>
        <v>0</v>
      </c>
      <c r="N129" s="166" cm="1">
        <f t="array" ref="N129">IFERROR(_xlfn.IFS($H129="MW",0,$D129=$D$132,('DR_Contracted Energy'!N127/'DR_Contracted Energy'!N$130)*N$132,$D129=$D$133,('DR_Contracted Energy'!N127/'DR_Contracted Energy'!N$131)*N$133),0)</f>
        <v>0</v>
      </c>
      <c r="O129" s="166" cm="1">
        <f t="array" ref="O129">IFERROR(_xlfn.IFS($H129="MW",0,$D129=$D$132,('DR_Contracted Energy'!O127/'DR_Contracted Energy'!O$130)*O$132,$D129=$D$133,('DR_Contracted Energy'!O127/'DR_Contracted Energy'!O$131)*O$133),0)</f>
        <v>0</v>
      </c>
      <c r="P129" s="166" cm="1">
        <f t="array" ref="P129">IFERROR(_xlfn.IFS($H129="MW",0,$D129=$D$132,('DR_Contracted Energy'!P127/'DR_Contracted Energy'!P$130)*P$132,$D129=$D$133,('DR_Contracted Energy'!P127/'DR_Contracted Energy'!P$131)*P$133),0)</f>
        <v>0</v>
      </c>
      <c r="Q129" s="166" cm="1">
        <f t="array" ref="Q129">IFERROR(_xlfn.IFS($H129="MW",0,$D129=$D$132,('DR_Contracted Energy'!Q127/'DR_Contracted Energy'!Q$130)*Q$132,$D129=$D$133,('DR_Contracted Energy'!Q127/'DR_Contracted Energy'!Q$131)*Q$133),0)</f>
        <v>0</v>
      </c>
      <c r="R129" s="166" cm="1">
        <f t="array" ref="R129">IFERROR(_xlfn.IFS($H129="MW",0,$D129=$D$132,('DR_Contracted Energy'!R127/'DR_Contracted Energy'!R$130)*R$132,$D129=$D$133,('DR_Contracted Energy'!R127/'DR_Contracted Energy'!R$131)*R$133),0)</f>
        <v>0</v>
      </c>
      <c r="S129" s="166" cm="1">
        <f t="array" ref="S129">IFERROR(_xlfn.IFS($H129="MW",0,$D129=$D$132,('DR_Contracted Energy'!S127/'DR_Contracted Energy'!S$130)*S$132,$D129=$D$133,('DR_Contracted Energy'!S127/'DR_Contracted Energy'!S$131)*S$133),0)</f>
        <v>0</v>
      </c>
      <c r="T129" s="166" cm="1">
        <f t="array" ref="T129">IFERROR(_xlfn.IFS($H129="MW",0,$D129=$D$132,('DR_Contracted Energy'!T127/'DR_Contracted Energy'!T$130)*T$132,$D129=$D$133,('DR_Contracted Energy'!T127/'DR_Contracted Energy'!T$131)*T$133),0)</f>
        <v>0</v>
      </c>
      <c r="U129" s="166" cm="1">
        <f t="array" ref="U129">IFERROR(_xlfn.IFS($H129="MW",0,$D129=$D$132,('DR_Contracted Energy'!U127/'DR_Contracted Energy'!U$130)*U$132,$D129=$D$133,('DR_Contracted Energy'!U127/'DR_Contracted Energy'!U$131)*U$133),0)</f>
        <v>0</v>
      </c>
      <c r="V129" s="166" cm="1">
        <f t="array" ref="V129">IFERROR(_xlfn.IFS($H129="MW",0,$D129=$D$132,('DR_Contracted Energy'!V127/'DR_Contracted Energy'!V$130)*V$132,$D129=$D$133,('DR_Contracted Energy'!V127/'DR_Contracted Energy'!V$131)*V$133),0)</f>
        <v>0</v>
      </c>
      <c r="W129" s="166" cm="1">
        <f t="array" ref="W129">IFERROR(_xlfn.IFS($H129="MW",0,$D129=$D$132,('DR_Contracted Energy'!W127/'DR_Contracted Energy'!W$130)*W$132,$D129=$D$133,('DR_Contracted Energy'!W127/'DR_Contracted Energy'!W$131)*W$133),0)</f>
        <v>0</v>
      </c>
      <c r="X129" s="166" cm="1">
        <f t="array" ref="X129">IFERROR(_xlfn.IFS($H129="MW",0,$D129=$D$132,('DR_Contracted Energy'!X127/'DR_Contracted Energy'!X$130)*X$132,$D129=$D$133,('DR_Contracted Energy'!X127/'DR_Contracted Energy'!X$131)*X$133),0)</f>
        <v>0</v>
      </c>
      <c r="Y129" s="166" cm="1">
        <f t="array" ref="Y129">IFERROR(_xlfn.IFS($H129="MW",0,$D129=$D$132,('DR_Contracted Energy'!Y127/'DR_Contracted Energy'!Y$130)*Y$132,$D129=$D$133,('DR_Contracted Energy'!Y127/'DR_Contracted Energy'!Y$131)*Y$133),0)</f>
        <v>0</v>
      </c>
      <c r="Z129" s="166" cm="1">
        <f t="array" ref="Z129">IFERROR(_xlfn.IFS($H129="MW",0,$D129=$D$132,('DR_Contracted Energy'!Z127/'DR_Contracted Energy'!Z$130)*Z$132,$D129=$D$133,('DR_Contracted Energy'!Z127/'DR_Contracted Energy'!Z$131)*Z$133),0)</f>
        <v>0</v>
      </c>
      <c r="AA129" s="166" cm="1">
        <f t="array" ref="AA129">IFERROR(_xlfn.IFS($H129="MW",0,$D129=$D$132,('DR_Contracted Energy'!AA127/'DR_Contracted Energy'!AA$130)*AA$132,$D129=$D$133,('DR_Contracted Energy'!AA127/'DR_Contracted Energy'!AA$131)*AA$133),0)</f>
        <v>0</v>
      </c>
      <c r="AB129" s="166" cm="1">
        <f t="array" ref="AB129">IFERROR(_xlfn.IFS($H129="MW",0,$D129=$D$132,('DR_Contracted Energy'!AB127/'DR_Contracted Energy'!AB$130)*AB$132,$D129=$D$133,('DR_Contracted Energy'!AB127/'DR_Contracted Energy'!AB$131)*AB$133),0)</f>
        <v>0</v>
      </c>
      <c r="AC129" s="166" cm="1">
        <f t="array" ref="AC129">IFERROR(_xlfn.IFS($H129="MW",0,$D129=$D$132,('DR_Contracted Energy'!AC127/'DR_Contracted Energy'!AC$130)*AC$132,$D129=$D$133,('DR_Contracted Energy'!AC127/'DR_Contracted Energy'!AC$131)*AC$133),0)</f>
        <v>0</v>
      </c>
      <c r="AD129" s="166"/>
      <c r="AE129" s="16" t="str">
        <f t="shared" si="34"/>
        <v>FALSE</v>
      </c>
    </row>
    <row r="130" spans="2:31" ht="28.8" x14ac:dyDescent="0.3">
      <c r="C130" s="7">
        <f>'C. Details of Existing PSAs'!C125</f>
        <v>60</v>
      </c>
      <c r="D130" s="146" t="str">
        <f>'C. Details of Existing PSAs'!D125</f>
        <v>Distribution Utility 2 (DU2)</v>
      </c>
      <c r="E130" s="146">
        <f>'C. Details of Existing PSAs'!E125</f>
        <v>0</v>
      </c>
      <c r="F130" s="108">
        <f>'C. Details of Existing PSAs'!F125</f>
        <v>0</v>
      </c>
      <c r="G130">
        <f>'C. Details of Existing PSAs'!G125</f>
        <v>0</v>
      </c>
      <c r="H130" s="16" t="str">
        <f>'C. Details of Existing PSAs'!O125</f>
        <v>MW</v>
      </c>
      <c r="I130" s="166" cm="1">
        <f t="array" ref="I130">IFERROR(_xlfn.IFS($H130="MW",0,$D130=$D$132,('DR_Contracted Energy'!I128/'DR_Contracted Energy'!I$130)*I$132,$D130=$D$133,('DR_Contracted Energy'!I128/'DR_Contracted Energy'!I$131)*I$133),0)</f>
        <v>0</v>
      </c>
      <c r="J130" s="166" cm="1">
        <f t="array" ref="J130">IFERROR(_xlfn.IFS($H130="MW",0,$D130=$D$132,('DR_Contracted Energy'!J128/'DR_Contracted Energy'!J$130)*J$132,$D130=$D$133,('DR_Contracted Energy'!J128/'DR_Contracted Energy'!J$131)*J$133),0)</f>
        <v>0</v>
      </c>
      <c r="K130" s="166" cm="1">
        <f t="array" ref="K130">IFERROR(_xlfn.IFS($H130="MW",0,$D130=$D$132,('DR_Contracted Energy'!K128/'DR_Contracted Energy'!K$130)*K$132,$D130=$D$133,('DR_Contracted Energy'!K128/'DR_Contracted Energy'!K$131)*K$133),0)</f>
        <v>0</v>
      </c>
      <c r="L130" s="166" cm="1">
        <f t="array" ref="L130">IFERROR(_xlfn.IFS($H130="MW",0,$D130=$D$132,('DR_Contracted Energy'!L128/'DR_Contracted Energy'!L$130)*L$132,$D130=$D$133,('DR_Contracted Energy'!L128/'DR_Contracted Energy'!L$131)*L$133),0)</f>
        <v>0</v>
      </c>
      <c r="M130" s="166" cm="1">
        <f t="array" ref="M130">IFERROR(_xlfn.IFS($H130="MW",0,$D130=$D$132,('DR_Contracted Energy'!M128/'DR_Contracted Energy'!M$130)*M$132,$D130=$D$133,('DR_Contracted Energy'!M128/'DR_Contracted Energy'!M$131)*M$133),0)</f>
        <v>0</v>
      </c>
      <c r="N130" s="166" cm="1">
        <f t="array" ref="N130">IFERROR(_xlfn.IFS($H130="MW",0,$D130=$D$132,('DR_Contracted Energy'!N128/'DR_Contracted Energy'!N$130)*N$132,$D130=$D$133,('DR_Contracted Energy'!N128/'DR_Contracted Energy'!N$131)*N$133),0)</f>
        <v>0</v>
      </c>
      <c r="O130" s="166" cm="1">
        <f t="array" ref="O130">IFERROR(_xlfn.IFS($H130="MW",0,$D130=$D$132,('DR_Contracted Energy'!O128/'DR_Contracted Energy'!O$130)*O$132,$D130=$D$133,('DR_Contracted Energy'!O128/'DR_Contracted Energy'!O$131)*O$133),0)</f>
        <v>0</v>
      </c>
      <c r="P130" s="166" cm="1">
        <f t="array" ref="P130">IFERROR(_xlfn.IFS($H130="MW",0,$D130=$D$132,('DR_Contracted Energy'!P128/'DR_Contracted Energy'!P$130)*P$132,$D130=$D$133,('DR_Contracted Energy'!P128/'DR_Contracted Energy'!P$131)*P$133),0)</f>
        <v>0</v>
      </c>
      <c r="Q130" s="166" cm="1">
        <f t="array" ref="Q130">IFERROR(_xlfn.IFS($H130="MW",0,$D130=$D$132,('DR_Contracted Energy'!Q128/'DR_Contracted Energy'!Q$130)*Q$132,$D130=$D$133,('DR_Contracted Energy'!Q128/'DR_Contracted Energy'!Q$131)*Q$133),0)</f>
        <v>0</v>
      </c>
      <c r="R130" s="166" cm="1">
        <f t="array" ref="R130">IFERROR(_xlfn.IFS($H130="MW",0,$D130=$D$132,('DR_Contracted Energy'!R128/'DR_Contracted Energy'!R$130)*R$132,$D130=$D$133,('DR_Contracted Energy'!R128/'DR_Contracted Energy'!R$131)*R$133),0)</f>
        <v>0</v>
      </c>
      <c r="S130" s="166" cm="1">
        <f t="array" ref="S130">IFERROR(_xlfn.IFS($H130="MW",0,$D130=$D$132,('DR_Contracted Energy'!S128/'DR_Contracted Energy'!S$130)*S$132,$D130=$D$133,('DR_Contracted Energy'!S128/'DR_Contracted Energy'!S$131)*S$133),0)</f>
        <v>0</v>
      </c>
      <c r="T130" s="166" cm="1">
        <f t="array" ref="T130">IFERROR(_xlfn.IFS($H130="MW",0,$D130=$D$132,('DR_Contracted Energy'!T128/'DR_Contracted Energy'!T$130)*T$132,$D130=$D$133,('DR_Contracted Energy'!T128/'DR_Contracted Energy'!T$131)*T$133),0)</f>
        <v>0</v>
      </c>
      <c r="U130" s="166" cm="1">
        <f t="array" ref="U130">IFERROR(_xlfn.IFS($H130="MW",0,$D130=$D$132,('DR_Contracted Energy'!U128/'DR_Contracted Energy'!U$130)*U$132,$D130=$D$133,('DR_Contracted Energy'!U128/'DR_Contracted Energy'!U$131)*U$133),0)</f>
        <v>0</v>
      </c>
      <c r="V130" s="166" cm="1">
        <f t="array" ref="V130">IFERROR(_xlfn.IFS($H130="MW",0,$D130=$D$132,('DR_Contracted Energy'!V128/'DR_Contracted Energy'!V$130)*V$132,$D130=$D$133,('DR_Contracted Energy'!V128/'DR_Contracted Energy'!V$131)*V$133),0)</f>
        <v>0</v>
      </c>
      <c r="W130" s="166" cm="1">
        <f t="array" ref="W130">IFERROR(_xlfn.IFS($H130="MW",0,$D130=$D$132,('DR_Contracted Energy'!W128/'DR_Contracted Energy'!W$130)*W$132,$D130=$D$133,('DR_Contracted Energy'!W128/'DR_Contracted Energy'!W$131)*W$133),0)</f>
        <v>0</v>
      </c>
      <c r="X130" s="166" cm="1">
        <f t="array" ref="X130">IFERROR(_xlfn.IFS($H130="MW",0,$D130=$D$132,('DR_Contracted Energy'!X128/'DR_Contracted Energy'!X$130)*X$132,$D130=$D$133,('DR_Contracted Energy'!X128/'DR_Contracted Energy'!X$131)*X$133),0)</f>
        <v>0</v>
      </c>
      <c r="Y130" s="166" cm="1">
        <f t="array" ref="Y130">IFERROR(_xlfn.IFS($H130="MW",0,$D130=$D$132,('DR_Contracted Energy'!Y128/'DR_Contracted Energy'!Y$130)*Y$132,$D130=$D$133,('DR_Contracted Energy'!Y128/'DR_Contracted Energy'!Y$131)*Y$133),0)</f>
        <v>0</v>
      </c>
      <c r="Z130" s="166" cm="1">
        <f t="array" ref="Z130">IFERROR(_xlfn.IFS($H130="MW",0,$D130=$D$132,('DR_Contracted Energy'!Z128/'DR_Contracted Energy'!Z$130)*Z$132,$D130=$D$133,('DR_Contracted Energy'!Z128/'DR_Contracted Energy'!Z$131)*Z$133),0)</f>
        <v>0</v>
      </c>
      <c r="AA130" s="166" cm="1">
        <f t="array" ref="AA130">IFERROR(_xlfn.IFS($H130="MW",0,$D130=$D$132,('DR_Contracted Energy'!AA128/'DR_Contracted Energy'!AA$130)*AA$132,$D130=$D$133,('DR_Contracted Energy'!AA128/'DR_Contracted Energy'!AA$131)*AA$133),0)</f>
        <v>0</v>
      </c>
      <c r="AB130" s="166" cm="1">
        <f t="array" ref="AB130">IFERROR(_xlfn.IFS($H130="MW",0,$D130=$D$132,('DR_Contracted Energy'!AB128/'DR_Contracted Energy'!AB$130)*AB$132,$D130=$D$133,('DR_Contracted Energy'!AB128/'DR_Contracted Energy'!AB$131)*AB$133),0)</f>
        <v>0</v>
      </c>
      <c r="AC130" s="166" cm="1">
        <f t="array" ref="AC130">IFERROR(_xlfn.IFS($H130="MW",0,$D130=$D$132,('DR_Contracted Energy'!AC128/'DR_Contracted Energy'!AC$130)*AC$132,$D130=$D$133,('DR_Contracted Energy'!AC128/'DR_Contracted Energy'!AC$131)*AC$133),0)</f>
        <v>0</v>
      </c>
      <c r="AD130" s="166"/>
      <c r="AE130" s="16" t="str">
        <f t="shared" si="34"/>
        <v>FALSE</v>
      </c>
    </row>
    <row r="131" spans="2:31" ht="29.4" thickBot="1" x14ac:dyDescent="0.35">
      <c r="C131" s="7">
        <f t="shared" ref="C131:G131" si="61">C130</f>
        <v>60</v>
      </c>
      <c r="D131" s="146" t="str">
        <f t="shared" si="61"/>
        <v>Distribution Utility 2 (DU2)</v>
      </c>
      <c r="E131" s="146">
        <f t="shared" si="61"/>
        <v>0</v>
      </c>
      <c r="F131" s="108">
        <f t="shared" si="61"/>
        <v>0</v>
      </c>
      <c r="G131">
        <f t="shared" si="61"/>
        <v>0</v>
      </c>
      <c r="H131" s="16" t="str">
        <f>'C. Details of Existing PSAs'!O126</f>
        <v>MWh</v>
      </c>
      <c r="I131" s="166" cm="1">
        <f t="array" ref="I131">IFERROR(_xlfn.IFS($H131="MW",0,$D131=$D$132,('DR_Contracted Energy'!I129/'DR_Contracted Energy'!I$130)*I$132,$D131=$D$133,('DR_Contracted Energy'!I129/'DR_Contracted Energy'!I$131)*I$133),0)</f>
        <v>0</v>
      </c>
      <c r="J131" s="166" cm="1">
        <f t="array" ref="J131">IFERROR(_xlfn.IFS($H131="MW",0,$D131=$D$132,('DR_Contracted Energy'!J129/'DR_Contracted Energy'!J$130)*J$132,$D131=$D$133,('DR_Contracted Energy'!J129/'DR_Contracted Energy'!J$131)*J$133),0)</f>
        <v>0</v>
      </c>
      <c r="K131" s="166" cm="1">
        <f t="array" ref="K131">IFERROR(_xlfn.IFS($H131="MW",0,$D131=$D$132,('DR_Contracted Energy'!K129/'DR_Contracted Energy'!K$130)*K$132,$D131=$D$133,('DR_Contracted Energy'!K129/'DR_Contracted Energy'!K$131)*K$133),0)</f>
        <v>0</v>
      </c>
      <c r="L131" s="166" cm="1">
        <f t="array" ref="L131">IFERROR(_xlfn.IFS($H131="MW",0,$D131=$D$132,('DR_Contracted Energy'!L129/'DR_Contracted Energy'!L$130)*L$132,$D131=$D$133,('DR_Contracted Energy'!L129/'DR_Contracted Energy'!L$131)*L$133),0)</f>
        <v>0</v>
      </c>
      <c r="M131" s="166" cm="1">
        <f t="array" ref="M131">IFERROR(_xlfn.IFS($H131="MW",0,$D131=$D$132,('DR_Contracted Energy'!M129/'DR_Contracted Energy'!M$130)*M$132,$D131=$D$133,('DR_Contracted Energy'!M129/'DR_Contracted Energy'!M$131)*M$133),0)</f>
        <v>0</v>
      </c>
      <c r="N131" s="166" cm="1">
        <f t="array" ref="N131">IFERROR(_xlfn.IFS($H131="MW",0,$D131=$D$132,('DR_Contracted Energy'!N129/'DR_Contracted Energy'!N$130)*N$132,$D131=$D$133,('DR_Contracted Energy'!N129/'DR_Contracted Energy'!N$131)*N$133),0)</f>
        <v>0</v>
      </c>
      <c r="O131" s="166" cm="1">
        <f t="array" ref="O131">IFERROR(_xlfn.IFS($H131="MW",0,$D131=$D$132,('DR_Contracted Energy'!O129/'DR_Contracted Energy'!O$130)*O$132,$D131=$D$133,('DR_Contracted Energy'!O129/'DR_Contracted Energy'!O$131)*O$133),0)</f>
        <v>0</v>
      </c>
      <c r="P131" s="166" cm="1">
        <f t="array" ref="P131">IFERROR(_xlfn.IFS($H131="MW",0,$D131=$D$132,('DR_Contracted Energy'!P129/'DR_Contracted Energy'!P$130)*P$132,$D131=$D$133,('DR_Contracted Energy'!P129/'DR_Contracted Energy'!P$131)*P$133),0)</f>
        <v>0</v>
      </c>
      <c r="Q131" s="166" cm="1">
        <f t="array" ref="Q131">IFERROR(_xlfn.IFS($H131="MW",0,$D131=$D$132,('DR_Contracted Energy'!Q129/'DR_Contracted Energy'!Q$130)*Q$132,$D131=$D$133,('DR_Contracted Energy'!Q129/'DR_Contracted Energy'!Q$131)*Q$133),0)</f>
        <v>0</v>
      </c>
      <c r="R131" s="166" cm="1">
        <f t="array" ref="R131">IFERROR(_xlfn.IFS($H131="MW",0,$D131=$D$132,('DR_Contracted Energy'!R129/'DR_Contracted Energy'!R$130)*R$132,$D131=$D$133,('DR_Contracted Energy'!R129/'DR_Contracted Energy'!R$131)*R$133),0)</f>
        <v>0</v>
      </c>
      <c r="S131" s="166" cm="1">
        <f t="array" ref="S131">IFERROR(_xlfn.IFS($H131="MW",0,$D131=$D$132,('DR_Contracted Energy'!S129/'DR_Contracted Energy'!S$130)*S$132,$D131=$D$133,('DR_Contracted Energy'!S129/'DR_Contracted Energy'!S$131)*S$133),0)</f>
        <v>0</v>
      </c>
      <c r="T131" s="166" cm="1">
        <f t="array" ref="T131">IFERROR(_xlfn.IFS($H131="MW",0,$D131=$D$132,('DR_Contracted Energy'!T129/'DR_Contracted Energy'!T$130)*T$132,$D131=$D$133,('DR_Contracted Energy'!T129/'DR_Contracted Energy'!T$131)*T$133),0)</f>
        <v>0</v>
      </c>
      <c r="U131" s="166" cm="1">
        <f t="array" ref="U131">IFERROR(_xlfn.IFS($H131="MW",0,$D131=$D$132,('DR_Contracted Energy'!U129/'DR_Contracted Energy'!U$130)*U$132,$D131=$D$133,('DR_Contracted Energy'!U129/'DR_Contracted Energy'!U$131)*U$133),0)</f>
        <v>0</v>
      </c>
      <c r="V131" s="166" cm="1">
        <f t="array" ref="V131">IFERROR(_xlfn.IFS($H131="MW",0,$D131=$D$132,('DR_Contracted Energy'!V129/'DR_Contracted Energy'!V$130)*V$132,$D131=$D$133,('DR_Contracted Energy'!V129/'DR_Contracted Energy'!V$131)*V$133),0)</f>
        <v>0</v>
      </c>
      <c r="W131" s="166" cm="1">
        <f t="array" ref="W131">IFERROR(_xlfn.IFS($H131="MW",0,$D131=$D$132,('DR_Contracted Energy'!W129/'DR_Contracted Energy'!W$130)*W$132,$D131=$D$133,('DR_Contracted Energy'!W129/'DR_Contracted Energy'!W$131)*W$133),0)</f>
        <v>0</v>
      </c>
      <c r="X131" s="166" cm="1">
        <f t="array" ref="X131">IFERROR(_xlfn.IFS($H131="MW",0,$D131=$D$132,('DR_Contracted Energy'!X129/'DR_Contracted Energy'!X$130)*X$132,$D131=$D$133,('DR_Contracted Energy'!X129/'DR_Contracted Energy'!X$131)*X$133),0)</f>
        <v>0</v>
      </c>
      <c r="Y131" s="166" cm="1">
        <f t="array" ref="Y131">IFERROR(_xlfn.IFS($H131="MW",0,$D131=$D$132,('DR_Contracted Energy'!Y129/'DR_Contracted Energy'!Y$130)*Y$132,$D131=$D$133,('DR_Contracted Energy'!Y129/'DR_Contracted Energy'!Y$131)*Y$133),0)</f>
        <v>0</v>
      </c>
      <c r="Z131" s="166" cm="1">
        <f t="array" ref="Z131">IFERROR(_xlfn.IFS($H131="MW",0,$D131=$D$132,('DR_Contracted Energy'!Z129/'DR_Contracted Energy'!Z$130)*Z$132,$D131=$D$133,('DR_Contracted Energy'!Z129/'DR_Contracted Energy'!Z$131)*Z$133),0)</f>
        <v>0</v>
      </c>
      <c r="AA131" s="166" cm="1">
        <f t="array" ref="AA131">IFERROR(_xlfn.IFS($H131="MW",0,$D131=$D$132,('DR_Contracted Energy'!AA129/'DR_Contracted Energy'!AA$130)*AA$132,$D131=$D$133,('DR_Contracted Energy'!AA129/'DR_Contracted Energy'!AA$131)*AA$133),0)</f>
        <v>0</v>
      </c>
      <c r="AB131" s="166" cm="1">
        <f t="array" ref="AB131">IFERROR(_xlfn.IFS($H131="MW",0,$D131=$D$132,('DR_Contracted Energy'!AB129/'DR_Contracted Energy'!AB$130)*AB$132,$D131=$D$133,('DR_Contracted Energy'!AB129/'DR_Contracted Energy'!AB$131)*AB$133),0)</f>
        <v>0</v>
      </c>
      <c r="AC131" s="166" cm="1">
        <f t="array" ref="AC131">IFERROR(_xlfn.IFS($H131="MW",0,$D131=$D$132,('DR_Contracted Energy'!AC129/'DR_Contracted Energy'!AC$130)*AC$132,$D131=$D$133,('DR_Contracted Energy'!AC129/'DR_Contracted Energy'!AC$131)*AC$133),0)</f>
        <v>0</v>
      </c>
      <c r="AD131" s="166"/>
      <c r="AE131" s="16" t="str">
        <f t="shared" si="34"/>
        <v>FALSE</v>
      </c>
    </row>
    <row r="132" spans="2:31" ht="28.8" x14ac:dyDescent="0.3">
      <c r="C132" s="168" t="s">
        <v>0</v>
      </c>
      <c r="D132" s="169" t="str">
        <f>'C. Details of Existing PSAs'!D7</f>
        <v>Distribution Utility 1 (DU1)</v>
      </c>
      <c r="E132" s="169">
        <f>'C. Details of Existing PSAs'!E7</f>
        <v>0</v>
      </c>
      <c r="F132" s="170" t="str">
        <f>D132</f>
        <v>Distribution Utility 1 (DU1)</v>
      </c>
      <c r="G132" s="171">
        <f>E132</f>
        <v>0</v>
      </c>
      <c r="H132" s="172" t="s">
        <v>143</v>
      </c>
      <c r="I132" s="179" t="e">
        <f>'Reduced Energy Gen_UE'!I$132+'Reduced Energy Gen_UE'!I$140</f>
        <v>#DIV/0!</v>
      </c>
      <c r="J132" s="179" t="e">
        <f>'Reduced Energy Gen_UE'!J$132+'Reduced Energy Gen_UE'!J$140</f>
        <v>#DIV/0!</v>
      </c>
      <c r="K132" s="179" t="e">
        <f>'Reduced Energy Gen_UE'!K$132+'Reduced Energy Gen_UE'!K$140</f>
        <v>#DIV/0!</v>
      </c>
      <c r="L132" s="179" t="e">
        <f>'Reduced Energy Gen_UE'!L$132+'Reduced Energy Gen_UE'!L$140</f>
        <v>#DIV/0!</v>
      </c>
      <c r="M132" s="179" t="e">
        <f>'Reduced Energy Gen_UE'!M$132+'Reduced Energy Gen_UE'!M$140</f>
        <v>#DIV/0!</v>
      </c>
      <c r="N132" s="179" t="e">
        <f>'Reduced Energy Gen_UE'!N$132+'Reduced Energy Gen_UE'!N$140</f>
        <v>#DIV/0!</v>
      </c>
      <c r="O132" s="179" t="e">
        <f>'Reduced Energy Gen_UE'!O$132+'Reduced Energy Gen_UE'!O$140</f>
        <v>#DIV/0!</v>
      </c>
      <c r="P132" s="179" t="e">
        <f>'Reduced Energy Gen_UE'!P$132+'Reduced Energy Gen_UE'!P$140</f>
        <v>#DIV/0!</v>
      </c>
      <c r="Q132" s="179" t="e">
        <f>'Reduced Energy Gen_UE'!Q$132+'Reduced Energy Gen_UE'!Q$140</f>
        <v>#DIV/0!</v>
      </c>
      <c r="R132" s="179" t="e">
        <f>'Reduced Energy Gen_UE'!R$132+'Reduced Energy Gen_UE'!R$140</f>
        <v>#DIV/0!</v>
      </c>
      <c r="S132" s="179" t="e">
        <f>'Reduced Energy Gen_UE'!S$132+'Reduced Energy Gen_UE'!S$140</f>
        <v>#DIV/0!</v>
      </c>
      <c r="T132" s="179" t="e">
        <f>'Reduced Energy Gen_UE'!T$132+'Reduced Energy Gen_UE'!T$140</f>
        <v>#DIV/0!</v>
      </c>
      <c r="U132" s="179" t="e">
        <f>'Reduced Energy Gen_UE'!U$132+'Reduced Energy Gen_UE'!U$140</f>
        <v>#DIV/0!</v>
      </c>
      <c r="V132" s="179" t="e">
        <f>'Reduced Energy Gen_UE'!V$132+'Reduced Energy Gen_UE'!V$140</f>
        <v>#DIV/0!</v>
      </c>
      <c r="W132" s="179" t="e">
        <f>'Reduced Energy Gen_UE'!W$132+'Reduced Energy Gen_UE'!W$140</f>
        <v>#DIV/0!</v>
      </c>
      <c r="X132" s="179" t="e">
        <f>'Reduced Energy Gen_UE'!X$132+'Reduced Energy Gen_UE'!X$140</f>
        <v>#DIV/0!</v>
      </c>
      <c r="Y132" s="179" t="e">
        <f>'Reduced Energy Gen_UE'!Y$132+'Reduced Energy Gen_UE'!Y$140</f>
        <v>#DIV/0!</v>
      </c>
      <c r="Z132" s="179" t="e">
        <f>'Reduced Energy Gen_UE'!Z$132+'Reduced Energy Gen_UE'!Z$140</f>
        <v>#DIV/0!</v>
      </c>
      <c r="AA132" s="179" t="e">
        <f>'Reduced Energy Gen_UE'!AA$132+'Reduced Energy Gen_UE'!AA$140</f>
        <v>#DIV/0!</v>
      </c>
      <c r="AB132" s="179" t="e">
        <f>'Reduced Energy Gen_UE'!AB$132+'Reduced Energy Gen_UE'!AB$140</f>
        <v>#DIV/0!</v>
      </c>
      <c r="AC132" s="188" t="e">
        <f>'Reduced Energy Gen_UE'!AC$132+'Reduced Energy Gen_UE'!AC$140</f>
        <v>#DIV/0!</v>
      </c>
      <c r="AD132" s="396"/>
      <c r="AE132" s="395"/>
    </row>
    <row r="133" spans="2:31" ht="29.4" thickBot="1" x14ac:dyDescent="0.35">
      <c r="C133" s="173" t="s">
        <v>0</v>
      </c>
      <c r="D133" s="174" t="str">
        <f>'C. Details of Existing PSAs'!D67</f>
        <v>Distribution Utility 2 (DU2)</v>
      </c>
      <c r="E133" s="174">
        <f>'C. Details of Existing PSAs'!E67</f>
        <v>0</v>
      </c>
      <c r="F133" s="175" t="str">
        <f>D133</f>
        <v>Distribution Utility 2 (DU2)</v>
      </c>
      <c r="G133" s="176">
        <f>E133</f>
        <v>0</v>
      </c>
      <c r="H133" s="177" t="s">
        <v>143</v>
      </c>
      <c r="I133" s="180" t="e">
        <f>'Reduced Energy Gen_UE'!I$133+'Reduced Energy Gen_UE'!I$141</f>
        <v>#DIV/0!</v>
      </c>
      <c r="J133" s="180" t="e">
        <f>'Reduced Energy Gen_UE'!J$133+'Reduced Energy Gen_UE'!J$141</f>
        <v>#DIV/0!</v>
      </c>
      <c r="K133" s="180" t="e">
        <f>'Reduced Energy Gen_UE'!K$133+'Reduced Energy Gen_UE'!K$141</f>
        <v>#DIV/0!</v>
      </c>
      <c r="L133" s="180" t="e">
        <f>'Reduced Energy Gen_UE'!L$133+'Reduced Energy Gen_UE'!L$141</f>
        <v>#DIV/0!</v>
      </c>
      <c r="M133" s="180" t="e">
        <f>'Reduced Energy Gen_UE'!M$133+'Reduced Energy Gen_UE'!M$141</f>
        <v>#DIV/0!</v>
      </c>
      <c r="N133" s="180" t="e">
        <f>'Reduced Energy Gen_UE'!N$133+'Reduced Energy Gen_UE'!N$141</f>
        <v>#DIV/0!</v>
      </c>
      <c r="O133" s="180" t="e">
        <f>'Reduced Energy Gen_UE'!O$133+'Reduced Energy Gen_UE'!O$141</f>
        <v>#DIV/0!</v>
      </c>
      <c r="P133" s="180" t="e">
        <f>'Reduced Energy Gen_UE'!P$133+'Reduced Energy Gen_UE'!P$141</f>
        <v>#DIV/0!</v>
      </c>
      <c r="Q133" s="180" t="e">
        <f>'Reduced Energy Gen_UE'!Q$133+'Reduced Energy Gen_UE'!Q$141</f>
        <v>#DIV/0!</v>
      </c>
      <c r="R133" s="180" t="e">
        <f>'Reduced Energy Gen_UE'!R$133+'Reduced Energy Gen_UE'!R$141</f>
        <v>#DIV/0!</v>
      </c>
      <c r="S133" s="180" t="e">
        <f>'Reduced Energy Gen_UE'!S$133+'Reduced Energy Gen_UE'!S$141</f>
        <v>#DIV/0!</v>
      </c>
      <c r="T133" s="180" t="e">
        <f>'Reduced Energy Gen_UE'!T$133+'Reduced Energy Gen_UE'!T$141</f>
        <v>#DIV/0!</v>
      </c>
      <c r="U133" s="180" t="e">
        <f>'Reduced Energy Gen_UE'!U$133+'Reduced Energy Gen_UE'!U$141</f>
        <v>#DIV/0!</v>
      </c>
      <c r="V133" s="180" t="e">
        <f>'Reduced Energy Gen_UE'!V$133+'Reduced Energy Gen_UE'!V$141</f>
        <v>#DIV/0!</v>
      </c>
      <c r="W133" s="180" t="e">
        <f>'Reduced Energy Gen_UE'!W$133+'Reduced Energy Gen_UE'!W$141</f>
        <v>#DIV/0!</v>
      </c>
      <c r="X133" s="180" t="e">
        <f>'Reduced Energy Gen_UE'!X$133+'Reduced Energy Gen_UE'!X$141</f>
        <v>#DIV/0!</v>
      </c>
      <c r="Y133" s="180" t="e">
        <f>'Reduced Energy Gen_UE'!Y$133+'Reduced Energy Gen_UE'!Y$141</f>
        <v>#DIV/0!</v>
      </c>
      <c r="Z133" s="180" t="e">
        <f>'Reduced Energy Gen_UE'!Z$133+'Reduced Energy Gen_UE'!Z$141</f>
        <v>#DIV/0!</v>
      </c>
      <c r="AA133" s="180" t="e">
        <f>'Reduced Energy Gen_UE'!AA$133+'Reduced Energy Gen_UE'!AA$141</f>
        <v>#DIV/0!</v>
      </c>
      <c r="AB133" s="180" t="e">
        <f>'Reduced Energy Gen_UE'!AB$133+'Reduced Energy Gen_UE'!AB$141</f>
        <v>#DIV/0!</v>
      </c>
      <c r="AC133" s="189" t="e">
        <f>'Reduced Energy Gen_UE'!AC$133+'Reduced Energy Gen_UE'!AC$141</f>
        <v>#DIV/0!</v>
      </c>
      <c r="AD133" s="396"/>
      <c r="AE133" s="395"/>
    </row>
    <row r="134" spans="2:31" x14ac:dyDescent="0.3">
      <c r="G134" t="s">
        <v>146</v>
      </c>
      <c r="I134" s="166">
        <f>'Reduced Energy Gen_UE'!I$134+'Reduced Energy Gen_UE'!I$142</f>
        <v>0</v>
      </c>
      <c r="J134" s="16">
        <f>'Reduced Energy Gen_UE'!J$134+'Reduced Energy Gen_UE'!J$142</f>
        <v>0</v>
      </c>
      <c r="K134" s="16">
        <f>'Reduced Energy Gen_UE'!K$134+'Reduced Energy Gen_UE'!K$142</f>
        <v>0</v>
      </c>
      <c r="L134" s="16">
        <f>'Reduced Energy Gen_UE'!L$134+'Reduced Energy Gen_UE'!L$142</f>
        <v>0</v>
      </c>
      <c r="M134" s="16">
        <f>'Reduced Energy Gen_UE'!M$134+'Reduced Energy Gen_UE'!M$142</f>
        <v>0</v>
      </c>
      <c r="N134" s="16">
        <f>'Reduced Energy Gen_UE'!N$134+'Reduced Energy Gen_UE'!N$142</f>
        <v>0</v>
      </c>
      <c r="O134" s="16">
        <f>'Reduced Energy Gen_UE'!O$134+'Reduced Energy Gen_UE'!O$142</f>
        <v>0</v>
      </c>
      <c r="P134" s="16">
        <f>'Reduced Energy Gen_UE'!P$134+'Reduced Energy Gen_UE'!P$142</f>
        <v>0</v>
      </c>
      <c r="Q134" s="16">
        <f>'Reduced Energy Gen_UE'!Q$134+'Reduced Energy Gen_UE'!Q$142</f>
        <v>0</v>
      </c>
      <c r="R134" s="16">
        <f>'Reduced Energy Gen_UE'!R$134+'Reduced Energy Gen_UE'!R$142</f>
        <v>0</v>
      </c>
      <c r="S134" s="16">
        <f>'Reduced Energy Gen_UE'!S$134+'Reduced Energy Gen_UE'!S$142</f>
        <v>0</v>
      </c>
      <c r="T134" s="16">
        <f>'Reduced Energy Gen_UE'!T$134+'Reduced Energy Gen_UE'!T$142</f>
        <v>0</v>
      </c>
      <c r="U134" s="16">
        <f>'Reduced Energy Gen_UE'!U$134+'Reduced Energy Gen_UE'!U$142</f>
        <v>0</v>
      </c>
      <c r="V134" s="16">
        <f>'Reduced Energy Gen_UE'!V$134+'Reduced Energy Gen_UE'!V$142</f>
        <v>0</v>
      </c>
      <c r="W134" s="16">
        <f>'Reduced Energy Gen_UE'!W$134+'Reduced Energy Gen_UE'!W$142</f>
        <v>0</v>
      </c>
      <c r="X134" s="16">
        <f>'Reduced Energy Gen_UE'!X$134+'Reduced Energy Gen_UE'!X$142</f>
        <v>0</v>
      </c>
      <c r="Y134" s="16">
        <f>'Reduced Energy Gen_UE'!Y$134+'Reduced Energy Gen_UE'!Y$142</f>
        <v>0</v>
      </c>
      <c r="Z134" s="16">
        <f>'Reduced Energy Gen_UE'!Z$134+'Reduced Energy Gen_UE'!Z$142</f>
        <v>0</v>
      </c>
      <c r="AA134" s="16">
        <f>'Reduced Energy Gen_UE'!AA$134+'Reduced Energy Gen_UE'!AA$142</f>
        <v>0</v>
      </c>
      <c r="AB134" s="16">
        <f>'Reduced Energy Gen_UE'!AB$134+'Reduced Energy Gen_UE'!AB$142</f>
        <v>0</v>
      </c>
      <c r="AC134" s="16">
        <f>'Reduced Energy Gen_UE'!AC$134+'Reduced Energy Gen_UE'!AC$142</f>
        <v>0</v>
      </c>
    </row>
    <row r="135" spans="2:31" x14ac:dyDescent="0.3">
      <c r="D135" s="146"/>
      <c r="E135" s="146"/>
      <c r="G135" t="s">
        <v>155</v>
      </c>
      <c r="I135" s="166" t="e">
        <f>I134-I132-I133</f>
        <v>#DIV/0!</v>
      </c>
      <c r="J135" s="166" t="e">
        <f t="shared" ref="J135:AC135" si="62">J134-J132-J133</f>
        <v>#DIV/0!</v>
      </c>
      <c r="K135" s="166" t="e">
        <f t="shared" si="62"/>
        <v>#DIV/0!</v>
      </c>
      <c r="L135" s="166" t="e">
        <f t="shared" si="62"/>
        <v>#DIV/0!</v>
      </c>
      <c r="M135" s="166" t="e">
        <f t="shared" si="62"/>
        <v>#DIV/0!</v>
      </c>
      <c r="N135" s="166" t="e">
        <f t="shared" si="62"/>
        <v>#DIV/0!</v>
      </c>
      <c r="O135" s="166" t="e">
        <f t="shared" si="62"/>
        <v>#DIV/0!</v>
      </c>
      <c r="P135" s="166" t="e">
        <f t="shared" si="62"/>
        <v>#DIV/0!</v>
      </c>
      <c r="Q135" s="166" t="e">
        <f t="shared" si="62"/>
        <v>#DIV/0!</v>
      </c>
      <c r="R135" s="166" t="e">
        <f t="shared" si="62"/>
        <v>#DIV/0!</v>
      </c>
      <c r="S135" s="166" t="e">
        <f t="shared" si="62"/>
        <v>#DIV/0!</v>
      </c>
      <c r="T135" s="166" t="e">
        <f t="shared" si="62"/>
        <v>#DIV/0!</v>
      </c>
      <c r="U135" s="166" t="e">
        <f t="shared" si="62"/>
        <v>#DIV/0!</v>
      </c>
      <c r="V135" s="166" t="e">
        <f t="shared" si="62"/>
        <v>#DIV/0!</v>
      </c>
      <c r="W135" s="166" t="e">
        <f t="shared" si="62"/>
        <v>#DIV/0!</v>
      </c>
      <c r="X135" s="166" t="e">
        <f t="shared" si="62"/>
        <v>#DIV/0!</v>
      </c>
      <c r="Y135" s="166" t="e">
        <f t="shared" si="62"/>
        <v>#DIV/0!</v>
      </c>
      <c r="Z135" s="166" t="e">
        <f t="shared" si="62"/>
        <v>#DIV/0!</v>
      </c>
      <c r="AA135" s="166" t="e">
        <f t="shared" si="62"/>
        <v>#DIV/0!</v>
      </c>
      <c r="AB135" s="166" t="e">
        <f t="shared" si="62"/>
        <v>#DIV/0!</v>
      </c>
      <c r="AC135" s="166" t="e">
        <f t="shared" si="62"/>
        <v>#DIV/0!</v>
      </c>
      <c r="AD135" s="166"/>
    </row>
    <row r="137" spans="2:31" x14ac:dyDescent="0.3">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row>
    <row r="138" spans="2:31" s="16" customFormat="1" x14ac:dyDescent="0.3">
      <c r="B138"/>
      <c r="C138" s="7"/>
      <c r="D138" s="7"/>
      <c r="E138" s="7"/>
      <c r="F138" s="108"/>
      <c r="G138"/>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2:31" s="16" customFormat="1" x14ac:dyDescent="0.3">
      <c r="B139"/>
      <c r="C139" s="7"/>
      <c r="D139" s="7"/>
      <c r="E139" s="7"/>
      <c r="F139" s="108"/>
      <c r="G139"/>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row>
    <row r="140" spans="2:31" s="16" customFormat="1" x14ac:dyDescent="0.3">
      <c r="B140"/>
      <c r="C140" s="7"/>
      <c r="D140" s="7"/>
      <c r="E140" s="7"/>
      <c r="F140" s="108"/>
      <c r="G140"/>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row>
    <row r="141" spans="2:31" s="16" customFormat="1" x14ac:dyDescent="0.3">
      <c r="B141"/>
      <c r="C141" s="7"/>
      <c r="D141" s="7"/>
      <c r="E141" s="7"/>
      <c r="F141" s="108"/>
      <c r="G141"/>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row>
    <row r="142" spans="2:31" s="16" customFormat="1" x14ac:dyDescent="0.3">
      <c r="B142"/>
      <c r="C142" s="7"/>
      <c r="D142" s="7"/>
      <c r="E142" s="7"/>
      <c r="F142" s="108"/>
      <c r="G142"/>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row>
    <row r="143" spans="2:31" s="16" customFormat="1" x14ac:dyDescent="0.3">
      <c r="B143"/>
      <c r="C143" s="7"/>
      <c r="D143" s="7"/>
      <c r="E143" s="7"/>
      <c r="F143" s="108"/>
      <c r="G143"/>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row>
    <row r="144" spans="2:31" s="16" customFormat="1" x14ac:dyDescent="0.3">
      <c r="B144"/>
      <c r="C144" s="7"/>
      <c r="D144" s="7"/>
      <c r="E144" s="7"/>
      <c r="F144" s="108"/>
      <c r="G144"/>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row>
    <row r="145" spans="2:30" s="16" customFormat="1" x14ac:dyDescent="0.3">
      <c r="B145"/>
      <c r="C145" s="7"/>
      <c r="D145" s="7"/>
      <c r="E145" s="7"/>
      <c r="F145" s="108"/>
      <c r="G145"/>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row>
    <row r="146" spans="2:30" s="16" customFormat="1" x14ac:dyDescent="0.3">
      <c r="B146"/>
      <c r="C146" s="7"/>
      <c r="D146" s="7"/>
      <c r="E146" s="7"/>
      <c r="F146" s="108"/>
      <c r="G14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row>
    <row r="147" spans="2:30" s="16" customFormat="1" x14ac:dyDescent="0.3">
      <c r="B147"/>
      <c r="C147" s="7"/>
      <c r="D147" s="7"/>
      <c r="E147" s="7"/>
      <c r="F147" s="108"/>
      <c r="G147"/>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row>
    <row r="148" spans="2:30" s="16" customFormat="1" x14ac:dyDescent="0.3">
      <c r="B148"/>
      <c r="C148" s="7"/>
      <c r="D148" s="7"/>
      <c r="E148" s="7"/>
      <c r="F148" s="108"/>
      <c r="G148"/>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row>
    <row r="149" spans="2:30" s="16" customFormat="1" x14ac:dyDescent="0.3">
      <c r="B149"/>
      <c r="C149" s="7"/>
      <c r="D149" s="7"/>
      <c r="E149" s="7"/>
      <c r="F149" s="108"/>
      <c r="G149"/>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row>
    <row r="150" spans="2:30" s="16" customFormat="1" x14ac:dyDescent="0.3">
      <c r="B150"/>
      <c r="C150" s="7"/>
      <c r="D150" s="7"/>
      <c r="E150" s="7"/>
      <c r="F150" s="108"/>
      <c r="G150"/>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row>
    <row r="151" spans="2:30" s="16" customFormat="1" x14ac:dyDescent="0.3">
      <c r="B151"/>
      <c r="C151" s="7"/>
      <c r="D151" s="7"/>
      <c r="E151" s="7"/>
      <c r="F151" s="108"/>
      <c r="G151"/>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row>
    <row r="152" spans="2:30" s="16" customFormat="1" x14ac:dyDescent="0.3">
      <c r="B152"/>
      <c r="C152" s="7"/>
      <c r="D152" s="7"/>
      <c r="E152" s="7"/>
      <c r="F152" s="108"/>
      <c r="G152"/>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row>
    <row r="153" spans="2:30" s="16" customFormat="1" x14ac:dyDescent="0.3">
      <c r="B153"/>
      <c r="C153" s="7"/>
      <c r="D153" s="7"/>
      <c r="E153" s="7"/>
      <c r="F153" s="108"/>
      <c r="G153"/>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row>
    <row r="154" spans="2:30" s="16" customFormat="1" x14ac:dyDescent="0.3">
      <c r="B154"/>
      <c r="C154" s="7"/>
      <c r="D154" s="7"/>
      <c r="E154" s="7"/>
      <c r="F154" s="108"/>
      <c r="G154"/>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row>
    <row r="155" spans="2:30" s="16" customFormat="1" x14ac:dyDescent="0.3">
      <c r="B155"/>
      <c r="C155" s="7"/>
      <c r="D155" s="7"/>
      <c r="E155" s="7"/>
      <c r="F155" s="108"/>
      <c r="G155"/>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row>
    <row r="156" spans="2:30" s="16" customFormat="1" x14ac:dyDescent="0.3">
      <c r="B156"/>
      <c r="C156" s="7"/>
      <c r="D156" s="7"/>
      <c r="E156" s="7"/>
      <c r="F156" s="108"/>
      <c r="G15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row>
    <row r="157" spans="2:30" s="16" customFormat="1" x14ac:dyDescent="0.3">
      <c r="B157"/>
      <c r="C157" s="7"/>
      <c r="D157" s="7"/>
      <c r="E157" s="7"/>
      <c r="F157" s="108"/>
      <c r="G157"/>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row>
    <row r="158" spans="2:30" s="16" customFormat="1" x14ac:dyDescent="0.3">
      <c r="B158"/>
      <c r="C158" s="7"/>
      <c r="D158" s="7"/>
      <c r="E158" s="7"/>
      <c r="F158" s="108"/>
      <c r="G158"/>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row>
    <row r="159" spans="2:30" s="16" customFormat="1" x14ac:dyDescent="0.3">
      <c r="B159"/>
      <c r="C159" s="7"/>
      <c r="D159" s="7"/>
      <c r="E159" s="7"/>
      <c r="F159" s="108"/>
      <c r="G159"/>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row>
    <row r="160" spans="2:30" s="16" customFormat="1" x14ac:dyDescent="0.3">
      <c r="B160"/>
      <c r="C160" s="7"/>
      <c r="D160" s="7"/>
      <c r="E160" s="7"/>
      <c r="F160" s="108"/>
      <c r="G160"/>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row>
    <row r="161" spans="2:30" s="16" customFormat="1" x14ac:dyDescent="0.3">
      <c r="B161"/>
      <c r="C161" s="7"/>
      <c r="D161" s="7"/>
      <c r="E161" s="7"/>
      <c r="F161" s="108"/>
      <c r="G161"/>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row>
    <row r="162" spans="2:30" s="16" customFormat="1" x14ac:dyDescent="0.3">
      <c r="B162"/>
      <c r="C162" s="7"/>
      <c r="D162" s="7"/>
      <c r="E162" s="7"/>
      <c r="F162" s="108"/>
      <c r="G162"/>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row>
    <row r="163" spans="2:30" s="16" customFormat="1" x14ac:dyDescent="0.3">
      <c r="B163"/>
      <c r="C163" s="7"/>
      <c r="D163" s="7"/>
      <c r="E163" s="7"/>
      <c r="F163" s="108"/>
      <c r="G163"/>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row>
    <row r="164" spans="2:30" s="16" customFormat="1" x14ac:dyDescent="0.3">
      <c r="B164"/>
      <c r="C164" s="7"/>
      <c r="D164" s="7"/>
      <c r="E164" s="7"/>
      <c r="F164" s="108"/>
      <c r="G164"/>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row>
    <row r="165" spans="2:30" s="16" customFormat="1" x14ac:dyDescent="0.3">
      <c r="B165"/>
      <c r="C165" s="7"/>
      <c r="D165" s="7"/>
      <c r="E165" s="7"/>
      <c r="F165" s="108"/>
      <c r="G165"/>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row>
    <row r="166" spans="2:30" s="16" customFormat="1" x14ac:dyDescent="0.3">
      <c r="B166"/>
      <c r="C166" s="7"/>
      <c r="D166" s="7"/>
      <c r="E166" s="7"/>
      <c r="F166" s="108"/>
      <c r="G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row>
    <row r="167" spans="2:30" s="16" customFormat="1" x14ac:dyDescent="0.3">
      <c r="B167"/>
      <c r="C167" s="7"/>
      <c r="D167" s="7"/>
      <c r="E167" s="7"/>
      <c r="F167" s="108"/>
      <c r="G167"/>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row>
    <row r="168" spans="2:30" s="16" customFormat="1" x14ac:dyDescent="0.3">
      <c r="B168"/>
      <c r="C168" s="7"/>
      <c r="D168" s="7"/>
      <c r="E168" s="7"/>
      <c r="F168" s="108"/>
      <c r="G168"/>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row>
    <row r="169" spans="2:30" s="16" customFormat="1" x14ac:dyDescent="0.3">
      <c r="B169"/>
      <c r="C169" s="7"/>
      <c r="D169" s="7"/>
      <c r="E169" s="7"/>
      <c r="F169" s="108"/>
      <c r="G169"/>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row>
    <row r="170" spans="2:30" s="16" customFormat="1" x14ac:dyDescent="0.3">
      <c r="B170"/>
      <c r="C170" s="7"/>
      <c r="D170" s="7"/>
      <c r="E170" s="7"/>
      <c r="F170" s="108"/>
      <c r="G170"/>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row>
    <row r="171" spans="2:30" s="16" customFormat="1" x14ac:dyDescent="0.3">
      <c r="B171"/>
      <c r="C171" s="7"/>
      <c r="D171" s="7"/>
      <c r="E171" s="7"/>
      <c r="F171" s="108"/>
      <c r="G171"/>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row>
    <row r="172" spans="2:30" s="16" customFormat="1" x14ac:dyDescent="0.3">
      <c r="B172"/>
      <c r="C172" s="7"/>
      <c r="D172" s="7"/>
      <c r="E172" s="7"/>
      <c r="F172" s="108"/>
      <c r="G172"/>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row>
    <row r="173" spans="2:30" s="16" customFormat="1" x14ac:dyDescent="0.3">
      <c r="B173"/>
      <c r="C173" s="7"/>
      <c r="D173" s="7"/>
      <c r="E173" s="7"/>
      <c r="F173" s="108"/>
      <c r="G173"/>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row>
    <row r="174" spans="2:30" s="16" customFormat="1" x14ac:dyDescent="0.3">
      <c r="B174"/>
      <c r="C174" s="7"/>
      <c r="D174" s="7"/>
      <c r="E174" s="7"/>
      <c r="F174" s="108"/>
      <c r="G174"/>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row>
    <row r="175" spans="2:30" s="16" customFormat="1" x14ac:dyDescent="0.3">
      <c r="B175"/>
      <c r="C175" s="7"/>
      <c r="D175" s="7"/>
      <c r="E175" s="7"/>
      <c r="F175" s="108"/>
      <c r="G175"/>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row>
    <row r="176" spans="2:30" s="16" customFormat="1" x14ac:dyDescent="0.3">
      <c r="B176"/>
      <c r="C176" s="7"/>
      <c r="D176" s="7"/>
      <c r="E176" s="7"/>
      <c r="F176" s="108"/>
      <c r="G17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row>
    <row r="177" spans="2:30" s="16" customFormat="1" x14ac:dyDescent="0.3">
      <c r="B177"/>
      <c r="C177" s="7"/>
      <c r="D177" s="7"/>
      <c r="E177" s="7"/>
      <c r="F177" s="108"/>
      <c r="G177"/>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row>
    <row r="178" spans="2:30" s="16" customFormat="1" x14ac:dyDescent="0.3">
      <c r="B178"/>
      <c r="C178" s="7"/>
      <c r="D178" s="7"/>
      <c r="E178" s="7"/>
      <c r="F178" s="108"/>
      <c r="G178"/>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row>
    <row r="179" spans="2:30" s="16" customFormat="1" x14ac:dyDescent="0.3">
      <c r="B179"/>
      <c r="C179" s="7"/>
      <c r="D179" s="7"/>
      <c r="E179" s="7"/>
      <c r="F179" s="108"/>
      <c r="G179"/>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row>
    <row r="180" spans="2:30" s="16" customFormat="1" x14ac:dyDescent="0.3">
      <c r="B180"/>
      <c r="C180" s="7"/>
      <c r="D180" s="7"/>
      <c r="E180" s="7"/>
      <c r="F180" s="108"/>
      <c r="G180"/>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row>
    <row r="181" spans="2:30" s="16" customFormat="1" x14ac:dyDescent="0.3">
      <c r="B181"/>
      <c r="C181" s="7"/>
      <c r="D181" s="7"/>
      <c r="E181" s="7"/>
      <c r="F181" s="108"/>
      <c r="G181"/>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row>
    <row r="182" spans="2:30" s="16" customFormat="1" x14ac:dyDescent="0.3">
      <c r="B182"/>
      <c r="C182" s="7"/>
      <c r="D182" s="7"/>
      <c r="E182" s="7"/>
      <c r="F182" s="108"/>
      <c r="G182"/>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row>
    <row r="183" spans="2:30" s="16" customFormat="1" x14ac:dyDescent="0.3">
      <c r="B183"/>
      <c r="C183" s="7"/>
      <c r="D183" s="7"/>
      <c r="E183" s="7"/>
      <c r="F183" s="108"/>
      <c r="G183"/>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row>
    <row r="184" spans="2:30" s="16" customFormat="1" x14ac:dyDescent="0.3">
      <c r="B184"/>
      <c r="C184" s="7"/>
      <c r="D184" s="7"/>
      <c r="E184" s="7"/>
      <c r="F184" s="108"/>
      <c r="G184"/>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row>
    <row r="185" spans="2:30" s="16" customFormat="1" x14ac:dyDescent="0.3">
      <c r="B185"/>
      <c r="C185" s="7"/>
      <c r="D185" s="7"/>
      <c r="E185" s="7"/>
      <c r="F185" s="108"/>
      <c r="G185"/>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row>
    <row r="186" spans="2:30" s="16" customFormat="1" x14ac:dyDescent="0.3">
      <c r="B186"/>
      <c r="C186" s="7"/>
      <c r="D186" s="7"/>
      <c r="E186" s="7"/>
      <c r="F186" s="108"/>
      <c r="G18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row>
    <row r="187" spans="2:30" s="16" customFormat="1" x14ac:dyDescent="0.3">
      <c r="B187"/>
      <c r="C187" s="7"/>
      <c r="D187" s="7"/>
      <c r="E187" s="7"/>
      <c r="F187" s="108"/>
      <c r="G187"/>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row>
    <row r="188" spans="2:30" s="16" customFormat="1" x14ac:dyDescent="0.3">
      <c r="B188"/>
      <c r="C188" s="7"/>
      <c r="D188" s="7"/>
      <c r="E188" s="7"/>
      <c r="F188" s="108"/>
      <c r="G188"/>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row>
    <row r="189" spans="2:30" s="16" customFormat="1" x14ac:dyDescent="0.3">
      <c r="B189"/>
      <c r="C189" s="7"/>
      <c r="D189" s="7"/>
      <c r="E189" s="7"/>
      <c r="F189" s="108"/>
      <c r="G189"/>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row>
    <row r="190" spans="2:30" s="16" customFormat="1" x14ac:dyDescent="0.3">
      <c r="B190"/>
      <c r="C190" s="7"/>
      <c r="D190" s="7"/>
      <c r="E190" s="7"/>
      <c r="F190" s="108"/>
      <c r="G190"/>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row>
    <row r="191" spans="2:30" s="16" customFormat="1" x14ac:dyDescent="0.3">
      <c r="B191"/>
      <c r="C191" s="7"/>
      <c r="D191" s="7"/>
      <c r="E191" s="7"/>
      <c r="F191" s="108"/>
      <c r="G191"/>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row>
    <row r="192" spans="2:30" s="16" customFormat="1" x14ac:dyDescent="0.3">
      <c r="B192"/>
      <c r="C192" s="7"/>
      <c r="D192" s="7"/>
      <c r="E192" s="7"/>
      <c r="F192" s="108"/>
      <c r="G192"/>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row>
    <row r="193" spans="2:30" s="16" customFormat="1" x14ac:dyDescent="0.3">
      <c r="B193"/>
      <c r="C193" s="7"/>
      <c r="D193" s="7"/>
      <c r="E193" s="7"/>
      <c r="F193" s="108"/>
      <c r="G193"/>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row>
    <row r="194" spans="2:30" s="16" customFormat="1" x14ac:dyDescent="0.3">
      <c r="B194"/>
      <c r="C194" s="7"/>
      <c r="D194" s="7"/>
      <c r="E194" s="7"/>
      <c r="F194" s="108"/>
      <c r="G194"/>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row>
    <row r="195" spans="2:30" s="16" customFormat="1" x14ac:dyDescent="0.3">
      <c r="B195"/>
      <c r="C195" s="7"/>
      <c r="D195" s="7"/>
      <c r="E195" s="7"/>
      <c r="F195" s="108"/>
      <c r="G195"/>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row>
  </sheetData>
  <autoFilter ref="C11:AE135" xr:uid="{9E80321D-744E-4BFE-8748-CFE258CD5A2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D0BC-0F80-4E33-83BB-03D1302FAFB6}">
  <dimension ref="B3:AG200"/>
  <sheetViews>
    <sheetView topLeftCell="H10" workbookViewId="0">
      <selection activeCell="H10" sqref="H10:AG129"/>
    </sheetView>
  </sheetViews>
  <sheetFormatPr defaultRowHeight="14.4" x14ac:dyDescent="0.3"/>
  <cols>
    <col min="3" max="4" width="8.88671875" style="7"/>
    <col min="5" max="5" width="8.44140625" style="16" bestFit="1" customWidth="1"/>
    <col min="6" max="7" width="25.77734375" style="7" customWidth="1"/>
    <col min="8" max="8" width="25.21875" style="108" customWidth="1"/>
    <col min="9" max="9" width="36.5546875" customWidth="1"/>
    <col min="10" max="10" width="8.77734375" style="16" customWidth="1"/>
    <col min="11" max="32" width="12.77734375" style="16" customWidth="1"/>
    <col min="33" max="33" width="8.88671875" style="16"/>
  </cols>
  <sheetData>
    <row r="3" spans="2:33" ht="15" thickBot="1" x14ac:dyDescent="0.35"/>
    <row r="4" spans="2:33" ht="24" x14ac:dyDescent="0.3">
      <c r="B4" s="165" t="s">
        <v>178</v>
      </c>
      <c r="C4" s="181" t="s">
        <v>67</v>
      </c>
      <c r="D4" s="182"/>
      <c r="E4" s="183" t="s">
        <v>179</v>
      </c>
      <c r="F4" s="182" t="s">
        <v>135</v>
      </c>
      <c r="G4" s="182" t="s">
        <v>147</v>
      </c>
      <c r="H4" s="182" t="s">
        <v>134</v>
      </c>
      <c r="I4" s="182" t="s">
        <v>68</v>
      </c>
      <c r="J4" s="182"/>
      <c r="K4" s="182" t="str">
        <f>'C. Details of Existing PSAs'!P6</f>
        <v>Year 0</v>
      </c>
      <c r="L4" s="182">
        <f>'C. Details of Existing PSAs'!Q6</f>
        <v>0</v>
      </c>
      <c r="M4" s="182">
        <f>'C. Details of Existing PSAs'!R6</f>
        <v>1</v>
      </c>
      <c r="N4" s="182">
        <f>'C. Details of Existing PSAs'!S6</f>
        <v>2</v>
      </c>
      <c r="O4" s="182">
        <f>'C. Details of Existing PSAs'!T6</f>
        <v>3</v>
      </c>
      <c r="P4" s="182">
        <f>'C. Details of Existing PSAs'!U6</f>
        <v>4</v>
      </c>
      <c r="Q4" s="182">
        <f>'C. Details of Existing PSAs'!V6</f>
        <v>5</v>
      </c>
      <c r="R4" s="182">
        <f>'C. Details of Existing PSAs'!W6</f>
        <v>6</v>
      </c>
      <c r="S4" s="182">
        <f>'C. Details of Existing PSAs'!X6</f>
        <v>7</v>
      </c>
      <c r="T4" s="182">
        <f>'C. Details of Existing PSAs'!Y6</f>
        <v>8</v>
      </c>
      <c r="U4" s="182">
        <f>'C. Details of Existing PSAs'!Z6</f>
        <v>9</v>
      </c>
      <c r="V4" s="182">
        <f>'C. Details of Existing PSAs'!AA6</f>
        <v>10</v>
      </c>
      <c r="W4" s="182">
        <f>'C. Details of Existing PSAs'!AB6</f>
        <v>11</v>
      </c>
      <c r="X4" s="182">
        <f>'C. Details of Existing PSAs'!AC6</f>
        <v>12</v>
      </c>
      <c r="Y4" s="182">
        <f>'C. Details of Existing PSAs'!AD6</f>
        <v>13</v>
      </c>
      <c r="Z4" s="182">
        <f>'C. Details of Existing PSAs'!AE6</f>
        <v>14</v>
      </c>
      <c r="AA4" s="182">
        <f>'C. Details of Existing PSAs'!AF6</f>
        <v>15</v>
      </c>
      <c r="AB4" s="182">
        <f>'C. Details of Existing PSAs'!AG6</f>
        <v>16</v>
      </c>
      <c r="AC4" s="182">
        <f>'C. Details of Existing PSAs'!AH6</f>
        <v>17</v>
      </c>
      <c r="AD4" s="182">
        <f>'C. Details of Existing PSAs'!AI6</f>
        <v>18</v>
      </c>
      <c r="AE4" s="184">
        <f>'C. Details of Existing PSAs'!AJ6</f>
        <v>19</v>
      </c>
      <c r="AF4" s="394"/>
      <c r="AG4" s="147" t="s">
        <v>148</v>
      </c>
    </row>
    <row r="5" spans="2:33" ht="28.8" x14ac:dyDescent="0.3">
      <c r="C5" s="185">
        <v>1</v>
      </c>
      <c r="D5" s="467"/>
      <c r="E5" s="16" t="s">
        <v>143</v>
      </c>
      <c r="F5" s="146" t="str">
        <f>'C. Details of Existing PSAs'!D7</f>
        <v>Distribution Utility 1 (DU1)</v>
      </c>
      <c r="G5" s="146">
        <f>'C. Details of Existing PSAs'!E7</f>
        <v>0</v>
      </c>
      <c r="H5" s="108" t="str">
        <f>F5</f>
        <v>Distribution Utility 1 (DU1)</v>
      </c>
      <c r="I5">
        <f>G5</f>
        <v>0</v>
      </c>
      <c r="K5" s="16" t="e">
        <f>'Individual RPSn'!I130</f>
        <v>#DIV/0!</v>
      </c>
      <c r="L5" s="16" t="e">
        <f>'Individual RPSn'!J130</f>
        <v>#DIV/0!</v>
      </c>
      <c r="M5" s="16" t="e">
        <f>'Individual RPSn'!K130</f>
        <v>#DIV/0!</v>
      </c>
      <c r="N5" s="16" t="e">
        <f>'Individual RPSn'!L130</f>
        <v>#DIV/0!</v>
      </c>
      <c r="O5" s="16" t="e">
        <f>'Individual RPSn'!M130</f>
        <v>#DIV/0!</v>
      </c>
      <c r="P5" s="16" t="e">
        <f>'Individual RPSn'!N130</f>
        <v>#DIV/0!</v>
      </c>
      <c r="Q5" s="16" t="e">
        <f>'Individual RPSn'!O130</f>
        <v>#DIV/0!</v>
      </c>
      <c r="R5" s="16" t="e">
        <f>'Individual RPSn'!P130</f>
        <v>#DIV/0!</v>
      </c>
      <c r="S5" s="16" t="e">
        <f>'Individual RPSn'!Q130</f>
        <v>#DIV/0!</v>
      </c>
      <c r="T5" s="16" t="e">
        <f>'Individual RPSn'!R130</f>
        <v>#DIV/0!</v>
      </c>
      <c r="U5" s="16" t="e">
        <f>'Individual RPSn'!S130</f>
        <v>#DIV/0!</v>
      </c>
      <c r="V5" s="16" t="e">
        <f>'Individual RPSn'!T130</f>
        <v>#DIV/0!</v>
      </c>
      <c r="W5" s="16" t="e">
        <f>'Individual RPSn'!U130</f>
        <v>#DIV/0!</v>
      </c>
      <c r="X5" s="16" t="e">
        <f>'Individual RPSn'!V130</f>
        <v>#DIV/0!</v>
      </c>
      <c r="Y5" s="16" t="e">
        <f>'Individual RPSn'!W130</f>
        <v>#DIV/0!</v>
      </c>
      <c r="Z5" s="16" t="e">
        <f>'Individual RPSn'!X130</f>
        <v>#DIV/0!</v>
      </c>
      <c r="AA5" s="16" t="e">
        <f>'Individual RPSn'!Y130</f>
        <v>#DIV/0!</v>
      </c>
      <c r="AB5" s="16" t="e">
        <f>'Individual RPSn'!Z130</f>
        <v>#DIV/0!</v>
      </c>
      <c r="AC5" s="16" t="e">
        <f>'Individual RPSn'!AA130</f>
        <v>#DIV/0!</v>
      </c>
      <c r="AD5" s="16" t="e">
        <f>'Individual RPSn'!AB130</f>
        <v>#DIV/0!</v>
      </c>
      <c r="AE5" s="186" t="e">
        <f>'Individual RPSn'!AC130</f>
        <v>#DIV/0!</v>
      </c>
      <c r="AF5" s="395"/>
    </row>
    <row r="6" spans="2:33" ht="29.4" thickBot="1" x14ac:dyDescent="0.35">
      <c r="C6" s="173">
        <v>2</v>
      </c>
      <c r="D6" s="187"/>
      <c r="E6" s="177" t="s">
        <v>143</v>
      </c>
      <c r="F6" s="174" t="str">
        <f>'C. Details of Existing PSAs'!D67</f>
        <v>Distribution Utility 2 (DU2)</v>
      </c>
      <c r="G6" s="174">
        <f>'C. Details of Existing PSAs'!E67</f>
        <v>0</v>
      </c>
      <c r="H6" s="175" t="str">
        <f>F6</f>
        <v>Distribution Utility 2 (DU2)</v>
      </c>
      <c r="I6" s="150">
        <f>G6</f>
        <v>0</v>
      </c>
      <c r="J6" s="177"/>
      <c r="K6" s="177" t="e">
        <f>'Individual RPSn'!I131</f>
        <v>#DIV/0!</v>
      </c>
      <c r="L6" s="177" t="e">
        <f>'Individual RPSn'!J131</f>
        <v>#DIV/0!</v>
      </c>
      <c r="M6" s="177" t="e">
        <f>'Individual RPSn'!K131</f>
        <v>#DIV/0!</v>
      </c>
      <c r="N6" s="177" t="e">
        <f>'Individual RPSn'!L131</f>
        <v>#DIV/0!</v>
      </c>
      <c r="O6" s="177" t="e">
        <f>'Individual RPSn'!M131</f>
        <v>#DIV/0!</v>
      </c>
      <c r="P6" s="177" t="e">
        <f>'Individual RPSn'!N131</f>
        <v>#DIV/0!</v>
      </c>
      <c r="Q6" s="177" t="e">
        <f>'Individual RPSn'!O131</f>
        <v>#DIV/0!</v>
      </c>
      <c r="R6" s="177" t="e">
        <f>'Individual RPSn'!P131</f>
        <v>#DIV/0!</v>
      </c>
      <c r="S6" s="177" t="e">
        <f>'Individual RPSn'!Q131</f>
        <v>#DIV/0!</v>
      </c>
      <c r="T6" s="177" t="e">
        <f>'Individual RPSn'!R131</f>
        <v>#DIV/0!</v>
      </c>
      <c r="U6" s="177" t="e">
        <f>'Individual RPSn'!S131</f>
        <v>#DIV/0!</v>
      </c>
      <c r="V6" s="177" t="e">
        <f>'Individual RPSn'!T131</f>
        <v>#DIV/0!</v>
      </c>
      <c r="W6" s="177" t="e">
        <f>'Individual RPSn'!U131</f>
        <v>#DIV/0!</v>
      </c>
      <c r="X6" s="177" t="e">
        <f>'Individual RPSn'!V131</f>
        <v>#DIV/0!</v>
      </c>
      <c r="Y6" s="177" t="e">
        <f>'Individual RPSn'!W131</f>
        <v>#DIV/0!</v>
      </c>
      <c r="Z6" s="177" t="e">
        <f>'Individual RPSn'!X131</f>
        <v>#DIV/0!</v>
      </c>
      <c r="AA6" s="177" t="e">
        <f>'Individual RPSn'!Y131</f>
        <v>#DIV/0!</v>
      </c>
      <c r="AB6" s="177" t="e">
        <f>'Individual RPSn'!Z131</f>
        <v>#DIV/0!</v>
      </c>
      <c r="AC6" s="177" t="e">
        <f>'Individual RPSn'!AA131</f>
        <v>#DIV/0!</v>
      </c>
      <c r="AD6" s="177" t="e">
        <f>'Individual RPSn'!AB131</f>
        <v>#DIV/0!</v>
      </c>
      <c r="AE6" s="178" t="e">
        <f>'Individual RPSn'!AC131</f>
        <v>#DIV/0!</v>
      </c>
      <c r="AF6" s="395"/>
    </row>
    <row r="9" spans="2:33" s="147" customFormat="1" ht="36" x14ac:dyDescent="0.3">
      <c r="B9" s="165" t="s">
        <v>152</v>
      </c>
      <c r="C9" s="147" t="s">
        <v>67</v>
      </c>
      <c r="D9" s="147" t="s">
        <v>75</v>
      </c>
      <c r="E9" s="165" t="s">
        <v>180</v>
      </c>
      <c r="F9" s="147" t="s">
        <v>135</v>
      </c>
      <c r="G9" s="147" t="s">
        <v>147</v>
      </c>
      <c r="H9" s="147" t="s">
        <v>134</v>
      </c>
      <c r="I9" s="147" t="s">
        <v>68</v>
      </c>
      <c r="J9" s="147" t="s">
        <v>173</v>
      </c>
      <c r="K9" s="147" t="str">
        <f>'C. Details of Existing PSAs'!P6</f>
        <v>Year 0</v>
      </c>
      <c r="L9" s="147">
        <f>'C. Details of Existing PSAs'!Q6</f>
        <v>0</v>
      </c>
      <c r="M9" s="147">
        <f>'C. Details of Existing PSAs'!R6</f>
        <v>1</v>
      </c>
      <c r="N9" s="147">
        <f>'C. Details of Existing PSAs'!S6</f>
        <v>2</v>
      </c>
      <c r="O9" s="147">
        <f>'C. Details of Existing PSAs'!T6</f>
        <v>3</v>
      </c>
      <c r="P9" s="147">
        <f>'C. Details of Existing PSAs'!U6</f>
        <v>4</v>
      </c>
      <c r="Q9" s="147">
        <f>'C. Details of Existing PSAs'!V6</f>
        <v>5</v>
      </c>
      <c r="R9" s="147">
        <f>'C. Details of Existing PSAs'!W6</f>
        <v>6</v>
      </c>
      <c r="S9" s="147">
        <f>'C. Details of Existing PSAs'!X6</f>
        <v>7</v>
      </c>
      <c r="T9" s="147">
        <f>'C. Details of Existing PSAs'!Y6</f>
        <v>8</v>
      </c>
      <c r="U9" s="147">
        <f>'C. Details of Existing PSAs'!Z6</f>
        <v>9</v>
      </c>
      <c r="V9" s="147">
        <f>'C. Details of Existing PSAs'!AA6</f>
        <v>10</v>
      </c>
      <c r="W9" s="147">
        <f>'C. Details of Existing PSAs'!AB6</f>
        <v>11</v>
      </c>
      <c r="X9" s="147">
        <f>'C. Details of Existing PSAs'!AC6</f>
        <v>12</v>
      </c>
      <c r="Y9" s="147">
        <f>'C. Details of Existing PSAs'!AD6</f>
        <v>13</v>
      </c>
      <c r="Z9" s="147">
        <f>'C. Details of Existing PSAs'!AE6</f>
        <v>14</v>
      </c>
      <c r="AA9" s="147">
        <f>'C. Details of Existing PSAs'!AF6</f>
        <v>15</v>
      </c>
      <c r="AB9" s="147">
        <f>'C. Details of Existing PSAs'!AG6</f>
        <v>16</v>
      </c>
      <c r="AC9" s="147">
        <f>'C. Details of Existing PSAs'!AH6</f>
        <v>17</v>
      </c>
      <c r="AD9" s="147">
        <f>'C. Details of Existing PSAs'!AI6</f>
        <v>18</v>
      </c>
      <c r="AE9" s="147">
        <f>'C. Details of Existing PSAs'!AJ6</f>
        <v>19</v>
      </c>
      <c r="AG9" s="147" t="s">
        <v>148</v>
      </c>
    </row>
    <row r="10" spans="2:33" ht="28.8" x14ac:dyDescent="0.3">
      <c r="C10" s="7">
        <f>'C. Details of Existing PSAs'!C7</f>
        <v>1</v>
      </c>
      <c r="D10" s="7">
        <f>'C. Details of Existing PSAs'!I7</f>
        <v>0</v>
      </c>
      <c r="E10" s="16" t="str">
        <f>'C. Details of Existing PSAs'!O7</f>
        <v>MW</v>
      </c>
      <c r="F10" s="146" t="str">
        <f>'C. Details of Existing PSAs'!D7</f>
        <v>Distribution Utility 1 (DU1)</v>
      </c>
      <c r="G10" s="146">
        <f>'C. Details of Existing PSAs'!E7</f>
        <v>0</v>
      </c>
      <c r="H10" s="108">
        <f>'C. Details of Existing PSAs'!F7</f>
        <v>0</v>
      </c>
      <c r="I10">
        <f>'C. Details of Existing PSAs'!G7</f>
        <v>0</v>
      </c>
      <c r="J10" s="16" t="s">
        <v>173</v>
      </c>
      <c r="K10" s="166">
        <f>IF($D10="No",0,'C. Details of Existing PSAs'!P7)</f>
        <v>0</v>
      </c>
      <c r="L10" s="166">
        <f>IF($D10="No",0,'C. Details of Existing PSAs'!Q7)</f>
        <v>0</v>
      </c>
      <c r="M10" s="166">
        <f>IF($D10="No",0,'C. Details of Existing PSAs'!R7)</f>
        <v>0</v>
      </c>
      <c r="N10" s="166">
        <f>IF($D10="No",0,'C. Details of Existing PSAs'!S7)</f>
        <v>0</v>
      </c>
      <c r="O10" s="166">
        <f>IF($D10="No",0,'C. Details of Existing PSAs'!T7)</f>
        <v>0</v>
      </c>
      <c r="P10" s="166">
        <f>IF($D10="No",0,'C. Details of Existing PSAs'!U7)</f>
        <v>0</v>
      </c>
      <c r="Q10" s="166">
        <f>IF($D10="No",0,'C. Details of Existing PSAs'!V7)</f>
        <v>0</v>
      </c>
      <c r="R10" s="166">
        <f>IF($D10="No",0,'C. Details of Existing PSAs'!W7)</f>
        <v>0</v>
      </c>
      <c r="S10" s="166">
        <f>IF($D10="No",0,'C. Details of Existing PSAs'!X7)</f>
        <v>0</v>
      </c>
      <c r="T10" s="166">
        <f>IF($D10="No",0,'C. Details of Existing PSAs'!Y7)</f>
        <v>0</v>
      </c>
      <c r="U10" s="166">
        <f>IF($D10="No",0,'C. Details of Existing PSAs'!Z7)</f>
        <v>0</v>
      </c>
      <c r="V10" s="166">
        <f>IF($D10="No",0,'C. Details of Existing PSAs'!AA7)</f>
        <v>0</v>
      </c>
      <c r="W10" s="166">
        <f>IF($D10="No",0,'C. Details of Existing PSAs'!AB7)</f>
        <v>0</v>
      </c>
      <c r="X10" s="166">
        <f>IF($D10="No",0,'C. Details of Existing PSAs'!AC7)</f>
        <v>0</v>
      </c>
      <c r="Y10" s="166">
        <f>IF($D10="No",0,'C. Details of Existing PSAs'!AD7)</f>
        <v>0</v>
      </c>
      <c r="Z10" s="166">
        <f>IF($D10="No",0,'C. Details of Existing PSAs'!AE7)</f>
        <v>0</v>
      </c>
      <c r="AA10" s="166">
        <f>IF($D10="No",0,'C. Details of Existing PSAs'!AF7)</f>
        <v>0</v>
      </c>
      <c r="AB10" s="166">
        <f>IF($D10="No",0,'C. Details of Existing PSAs'!AG7)</f>
        <v>0</v>
      </c>
      <c r="AC10" s="166">
        <f>IF($D10="No",0,'C. Details of Existing PSAs'!AH7)</f>
        <v>0</v>
      </c>
      <c r="AD10" s="166">
        <f>IF($D10="No",0,'C. Details of Existing PSAs'!AI7)</f>
        <v>0</v>
      </c>
      <c r="AE10" s="166">
        <f>IF($D10="No",0,'C. Details of Existing PSAs'!AJ7)</f>
        <v>0</v>
      </c>
      <c r="AF10" s="166"/>
      <c r="AG10" s="16" t="str">
        <f>IF((SUM(K10:AE10)&gt;0)*(D10="Yes")*(E10="MWh"),"TRUE","FALSE")</f>
        <v>FALSE</v>
      </c>
    </row>
    <row r="11" spans="2:33" ht="28.8" x14ac:dyDescent="0.3">
      <c r="C11" s="7">
        <f>C10</f>
        <v>1</v>
      </c>
      <c r="D11" s="7">
        <f>D10</f>
        <v>0</v>
      </c>
      <c r="E11" s="16" t="str">
        <f>'C. Details of Existing PSAs'!O8</f>
        <v>MWh</v>
      </c>
      <c r="F11" s="146" t="str">
        <f>F10</f>
        <v>Distribution Utility 1 (DU1)</v>
      </c>
      <c r="G11" s="146">
        <f>G10</f>
        <v>0</v>
      </c>
      <c r="H11" s="108">
        <f>H10</f>
        <v>0</v>
      </c>
      <c r="I11">
        <f>I10</f>
        <v>0</v>
      </c>
      <c r="J11" s="16" t="s">
        <v>173</v>
      </c>
      <c r="K11" s="166">
        <f>IF($D11="No",0,'C. Details of Existing PSAs'!P8)</f>
        <v>0</v>
      </c>
      <c r="L11" s="166">
        <f>IF($D11="No",0,'C. Details of Existing PSAs'!Q8)</f>
        <v>0</v>
      </c>
      <c r="M11" s="166">
        <f>IF($D11="No",0,'C. Details of Existing PSAs'!R8)</f>
        <v>0</v>
      </c>
      <c r="N11" s="166">
        <f>IF($D11="No",0,'C. Details of Existing PSAs'!S8)</f>
        <v>0</v>
      </c>
      <c r="O11" s="166">
        <f>IF($D11="No",0,'C. Details of Existing PSAs'!T8)</f>
        <v>0</v>
      </c>
      <c r="P11" s="166">
        <f>IF($D11="No",0,'C. Details of Existing PSAs'!U8)</f>
        <v>0</v>
      </c>
      <c r="Q11" s="166">
        <f>IF($D11="No",0,'C. Details of Existing PSAs'!V8)</f>
        <v>0</v>
      </c>
      <c r="R11" s="166">
        <f>IF($D11="No",0,'C. Details of Existing PSAs'!W8)</f>
        <v>0</v>
      </c>
      <c r="S11" s="166">
        <f>IF($D11="No",0,'C. Details of Existing PSAs'!X8)</f>
        <v>0</v>
      </c>
      <c r="T11" s="166">
        <f>IF($D11="No",0,'C. Details of Existing PSAs'!Y8)</f>
        <v>0</v>
      </c>
      <c r="U11" s="166">
        <f>IF($D11="No",0,'C. Details of Existing PSAs'!Z8)</f>
        <v>0</v>
      </c>
      <c r="V11" s="166">
        <f>IF($D11="No",0,'C. Details of Existing PSAs'!AA8)</f>
        <v>0</v>
      </c>
      <c r="W11" s="166">
        <f>IF($D11="No",0,'C. Details of Existing PSAs'!AB8)</f>
        <v>0</v>
      </c>
      <c r="X11" s="166">
        <f>IF($D11="No",0,'C. Details of Existing PSAs'!AC8)</f>
        <v>0</v>
      </c>
      <c r="Y11" s="166">
        <f>IF($D11="No",0,'C. Details of Existing PSAs'!AD8)</f>
        <v>0</v>
      </c>
      <c r="Z11" s="166">
        <f>IF($D11="No",0,'C. Details of Existing PSAs'!AE8)</f>
        <v>0</v>
      </c>
      <c r="AA11" s="166">
        <f>IF($D11="No",0,'C. Details of Existing PSAs'!AF8)</f>
        <v>0</v>
      </c>
      <c r="AB11" s="166">
        <f>IF($D11="No",0,'C. Details of Existing PSAs'!AG8)</f>
        <v>0</v>
      </c>
      <c r="AC11" s="166">
        <f>IF($D11="No",0,'C. Details of Existing PSAs'!AH8)</f>
        <v>0</v>
      </c>
      <c r="AD11" s="166">
        <f>IF($D11="No",0,'C. Details of Existing PSAs'!AI8)</f>
        <v>0</v>
      </c>
      <c r="AE11" s="166">
        <f>IF($D11="No",0,'C. Details of Existing PSAs'!AJ8)</f>
        <v>0</v>
      </c>
      <c r="AF11" s="166"/>
      <c r="AG11" s="16" t="str">
        <f t="shared" ref="AG11:AG74" si="0">IF((SUM(K11:AE11)&gt;0)*(D11="Yes")*(E11="MWh"),"TRUE","FALSE")</f>
        <v>FALSE</v>
      </c>
    </row>
    <row r="12" spans="2:33" ht="28.8" x14ac:dyDescent="0.3">
      <c r="C12" s="7">
        <f>'C. Details of Existing PSAs'!C9</f>
        <v>2</v>
      </c>
      <c r="D12" s="7">
        <f>'C. Details of Existing PSAs'!I9</f>
        <v>0</v>
      </c>
      <c r="E12" s="16" t="str">
        <f>'C. Details of Existing PSAs'!O9</f>
        <v>MW</v>
      </c>
      <c r="F12" s="146" t="str">
        <f>'C. Details of Existing PSAs'!D9</f>
        <v>Distribution Utility 1 (DU1)</v>
      </c>
      <c r="G12" s="146">
        <f>'C. Details of Existing PSAs'!E9</f>
        <v>0</v>
      </c>
      <c r="H12" s="108">
        <f>'C. Details of Existing PSAs'!F9</f>
        <v>0</v>
      </c>
      <c r="I12">
        <f>'C. Details of Existing PSAs'!G9</f>
        <v>0</v>
      </c>
      <c r="J12" s="16" t="s">
        <v>173</v>
      </c>
      <c r="K12" s="166">
        <f>IF($D12="No",0,'C. Details of Existing PSAs'!P9)</f>
        <v>0</v>
      </c>
      <c r="L12" s="166">
        <f>IF($D12="No",0,'C. Details of Existing PSAs'!Q9)</f>
        <v>0</v>
      </c>
      <c r="M12" s="166">
        <f>IF($D12="No",0,'C. Details of Existing PSAs'!R9)</f>
        <v>0</v>
      </c>
      <c r="N12" s="166">
        <f>IF($D12="No",0,'C. Details of Existing PSAs'!S9)</f>
        <v>0</v>
      </c>
      <c r="O12" s="166">
        <f>IF($D12="No",0,'C. Details of Existing PSAs'!T9)</f>
        <v>0</v>
      </c>
      <c r="P12" s="166">
        <f>IF($D12="No",0,'C. Details of Existing PSAs'!U9)</f>
        <v>0</v>
      </c>
      <c r="Q12" s="166">
        <f>IF($D12="No",0,'C. Details of Existing PSAs'!V9)</f>
        <v>0</v>
      </c>
      <c r="R12" s="166">
        <f>IF($D12="No",0,'C. Details of Existing PSAs'!W9)</f>
        <v>0</v>
      </c>
      <c r="S12" s="166">
        <f>IF($D12="No",0,'C. Details of Existing PSAs'!X9)</f>
        <v>0</v>
      </c>
      <c r="T12" s="166">
        <f>IF($D12="No",0,'C. Details of Existing PSAs'!Y9)</f>
        <v>0</v>
      </c>
      <c r="U12" s="166">
        <f>IF($D12="No",0,'C. Details of Existing PSAs'!Z9)</f>
        <v>0</v>
      </c>
      <c r="V12" s="166">
        <f>IF($D12="No",0,'C. Details of Existing PSAs'!AA9)</f>
        <v>0</v>
      </c>
      <c r="W12" s="166">
        <f>IF($D12="No",0,'C. Details of Existing PSAs'!AB9)</f>
        <v>0</v>
      </c>
      <c r="X12" s="166">
        <f>IF($D12="No",0,'C. Details of Existing PSAs'!AC9)</f>
        <v>0</v>
      </c>
      <c r="Y12" s="166">
        <f>IF($D12="No",0,'C. Details of Existing PSAs'!AD9)</f>
        <v>0</v>
      </c>
      <c r="Z12" s="166">
        <f>IF($D12="No",0,'C. Details of Existing PSAs'!AE9)</f>
        <v>0</v>
      </c>
      <c r="AA12" s="166">
        <f>IF($D12="No",0,'C. Details of Existing PSAs'!AF9)</f>
        <v>0</v>
      </c>
      <c r="AB12" s="166">
        <f>IF($D12="No",0,'C. Details of Existing PSAs'!AG9)</f>
        <v>0</v>
      </c>
      <c r="AC12" s="166">
        <f>IF($D12="No",0,'C. Details of Existing PSAs'!AH9)</f>
        <v>0</v>
      </c>
      <c r="AD12" s="166">
        <f>IF($D12="No",0,'C. Details of Existing PSAs'!AI9)</f>
        <v>0</v>
      </c>
      <c r="AE12" s="166">
        <f>IF($D12="No",0,'C. Details of Existing PSAs'!AJ9)</f>
        <v>0</v>
      </c>
      <c r="AF12" s="166"/>
      <c r="AG12" s="16" t="str">
        <f t="shared" si="0"/>
        <v>FALSE</v>
      </c>
    </row>
    <row r="13" spans="2:33" ht="28.8" x14ac:dyDescent="0.3">
      <c r="C13" s="7">
        <f t="shared" ref="C13:I13" si="1">C12</f>
        <v>2</v>
      </c>
      <c r="D13" s="7">
        <f t="shared" si="1"/>
        <v>0</v>
      </c>
      <c r="E13" s="16" t="str">
        <f>'C. Details of Existing PSAs'!O10</f>
        <v>MWh</v>
      </c>
      <c r="F13" s="146" t="str">
        <f t="shared" si="1"/>
        <v>Distribution Utility 1 (DU1)</v>
      </c>
      <c r="G13" s="146">
        <f t="shared" si="1"/>
        <v>0</v>
      </c>
      <c r="H13" s="108">
        <f t="shared" si="1"/>
        <v>0</v>
      </c>
      <c r="I13">
        <f t="shared" si="1"/>
        <v>0</v>
      </c>
      <c r="J13" s="16" t="s">
        <v>173</v>
      </c>
      <c r="K13" s="166">
        <f>IF($D13="No",0,'C. Details of Existing PSAs'!P10)</f>
        <v>0</v>
      </c>
      <c r="L13" s="166">
        <f>IF($D13="No",0,'C. Details of Existing PSAs'!Q10)</f>
        <v>0</v>
      </c>
      <c r="M13" s="166">
        <f>IF($D13="No",0,'C. Details of Existing PSAs'!R10)</f>
        <v>0</v>
      </c>
      <c r="N13" s="166">
        <f>IF($D13="No",0,'C. Details of Existing PSAs'!S10)</f>
        <v>0</v>
      </c>
      <c r="O13" s="166">
        <f>IF($D13="No",0,'C. Details of Existing PSAs'!T10)</f>
        <v>0</v>
      </c>
      <c r="P13" s="166">
        <f>IF($D13="No",0,'C. Details of Existing PSAs'!U10)</f>
        <v>0</v>
      </c>
      <c r="Q13" s="166">
        <f>IF($D13="No",0,'C. Details of Existing PSAs'!V10)</f>
        <v>0</v>
      </c>
      <c r="R13" s="166">
        <f>IF($D13="No",0,'C. Details of Existing PSAs'!W10)</f>
        <v>0</v>
      </c>
      <c r="S13" s="166">
        <f>IF($D13="No",0,'C. Details of Existing PSAs'!X10)</f>
        <v>0</v>
      </c>
      <c r="T13" s="166">
        <f>IF($D13="No",0,'C. Details of Existing PSAs'!Y10)</f>
        <v>0</v>
      </c>
      <c r="U13" s="166">
        <f>IF($D13="No",0,'C. Details of Existing PSAs'!Z10)</f>
        <v>0</v>
      </c>
      <c r="V13" s="166">
        <f>IF($D13="No",0,'C. Details of Existing PSAs'!AA10)</f>
        <v>0</v>
      </c>
      <c r="W13" s="166">
        <f>IF($D13="No",0,'C. Details of Existing PSAs'!AB10)</f>
        <v>0</v>
      </c>
      <c r="X13" s="166">
        <f>IF($D13="No",0,'C. Details of Existing PSAs'!AC10)</f>
        <v>0</v>
      </c>
      <c r="Y13" s="166">
        <f>IF($D13="No",0,'C. Details of Existing PSAs'!AD10)</f>
        <v>0</v>
      </c>
      <c r="Z13" s="166">
        <f>IF($D13="No",0,'C. Details of Existing PSAs'!AE10)</f>
        <v>0</v>
      </c>
      <c r="AA13" s="166">
        <f>IF($D13="No",0,'C. Details of Existing PSAs'!AF10)</f>
        <v>0</v>
      </c>
      <c r="AB13" s="166">
        <f>IF($D13="No",0,'C. Details of Existing PSAs'!AG10)</f>
        <v>0</v>
      </c>
      <c r="AC13" s="166">
        <f>IF($D13="No",0,'C. Details of Existing PSAs'!AH10)</f>
        <v>0</v>
      </c>
      <c r="AD13" s="166">
        <f>IF($D13="No",0,'C. Details of Existing PSAs'!AI10)</f>
        <v>0</v>
      </c>
      <c r="AE13" s="166">
        <f>IF($D13="No",0,'C. Details of Existing PSAs'!AJ10)</f>
        <v>0</v>
      </c>
      <c r="AF13" s="166"/>
      <c r="AG13" s="16" t="str">
        <f t="shared" si="0"/>
        <v>FALSE</v>
      </c>
    </row>
    <row r="14" spans="2:33" ht="28.8" x14ac:dyDescent="0.3">
      <c r="C14" s="7">
        <f>'C. Details of Existing PSAs'!C11</f>
        <v>3</v>
      </c>
      <c r="D14" s="7">
        <f>'C. Details of Existing PSAs'!I11</f>
        <v>0</v>
      </c>
      <c r="E14" s="16" t="str">
        <f>'C. Details of Existing PSAs'!O11</f>
        <v>MW</v>
      </c>
      <c r="F14" s="146" t="str">
        <f>'C. Details of Existing PSAs'!D11</f>
        <v>Distribution Utility 1 (DU1)</v>
      </c>
      <c r="G14" s="146">
        <f>'C. Details of Existing PSAs'!E11</f>
        <v>0</v>
      </c>
      <c r="H14" s="108">
        <f>'C. Details of Existing PSAs'!F11</f>
        <v>0</v>
      </c>
      <c r="I14">
        <f>'C. Details of Existing PSAs'!G11</f>
        <v>0</v>
      </c>
      <c r="J14" s="16" t="s">
        <v>173</v>
      </c>
      <c r="K14" s="166">
        <f>IF($D14="No",0,'C. Details of Existing PSAs'!P11)</f>
        <v>0</v>
      </c>
      <c r="L14" s="166">
        <f>IF($D14="No",0,'C. Details of Existing PSAs'!Q11)</f>
        <v>0</v>
      </c>
      <c r="M14" s="166">
        <f>IF($D14="No",0,'C. Details of Existing PSAs'!R11)</f>
        <v>0</v>
      </c>
      <c r="N14" s="166">
        <f>IF($D14="No",0,'C. Details of Existing PSAs'!S11)</f>
        <v>0</v>
      </c>
      <c r="O14" s="166">
        <f>IF($D14="No",0,'C. Details of Existing PSAs'!T11)</f>
        <v>0</v>
      </c>
      <c r="P14" s="166">
        <f>IF($D14="No",0,'C. Details of Existing PSAs'!U11)</f>
        <v>0</v>
      </c>
      <c r="Q14" s="166">
        <f>IF($D14="No",0,'C. Details of Existing PSAs'!V11)</f>
        <v>0</v>
      </c>
      <c r="R14" s="166">
        <f>IF($D14="No",0,'C. Details of Existing PSAs'!W11)</f>
        <v>0</v>
      </c>
      <c r="S14" s="166">
        <f>IF($D14="No",0,'C. Details of Existing PSAs'!X11)</f>
        <v>0</v>
      </c>
      <c r="T14" s="166">
        <f>IF($D14="No",0,'C. Details of Existing PSAs'!Y11)</f>
        <v>0</v>
      </c>
      <c r="U14" s="166">
        <f>IF($D14="No",0,'C. Details of Existing PSAs'!Z11)</f>
        <v>0</v>
      </c>
      <c r="V14" s="166">
        <f>IF($D14="No",0,'C. Details of Existing PSAs'!AA11)</f>
        <v>0</v>
      </c>
      <c r="W14" s="166">
        <f>IF($D14="No",0,'C. Details of Existing PSAs'!AB11)</f>
        <v>0</v>
      </c>
      <c r="X14" s="166">
        <f>IF($D14="No",0,'C. Details of Existing PSAs'!AC11)</f>
        <v>0</v>
      </c>
      <c r="Y14" s="166">
        <f>IF($D14="No",0,'C. Details of Existing PSAs'!AD11)</f>
        <v>0</v>
      </c>
      <c r="Z14" s="166">
        <f>IF($D14="No",0,'C. Details of Existing PSAs'!AE11)</f>
        <v>0</v>
      </c>
      <c r="AA14" s="166">
        <f>IF($D14="No",0,'C. Details of Existing PSAs'!AF11)</f>
        <v>0</v>
      </c>
      <c r="AB14" s="166">
        <f>IF($D14="No",0,'C. Details of Existing PSAs'!AG11)</f>
        <v>0</v>
      </c>
      <c r="AC14" s="166">
        <f>IF($D14="No",0,'C. Details of Existing PSAs'!AH11)</f>
        <v>0</v>
      </c>
      <c r="AD14" s="166">
        <f>IF($D14="No",0,'C. Details of Existing PSAs'!AI11)</f>
        <v>0</v>
      </c>
      <c r="AE14" s="166">
        <f>IF($D14="No",0,'C. Details of Existing PSAs'!AJ11)</f>
        <v>0</v>
      </c>
      <c r="AF14" s="166"/>
      <c r="AG14" s="16" t="str">
        <f t="shared" si="0"/>
        <v>FALSE</v>
      </c>
    </row>
    <row r="15" spans="2:33" ht="28.8" x14ac:dyDescent="0.3">
      <c r="C15" s="7">
        <f t="shared" ref="C15:I15" si="2">C14</f>
        <v>3</v>
      </c>
      <c r="D15" s="7">
        <f t="shared" si="2"/>
        <v>0</v>
      </c>
      <c r="E15" s="16" t="str">
        <f>'C. Details of Existing PSAs'!O12</f>
        <v>MWh</v>
      </c>
      <c r="F15" s="146" t="str">
        <f t="shared" si="2"/>
        <v>Distribution Utility 1 (DU1)</v>
      </c>
      <c r="G15" s="146">
        <f t="shared" si="2"/>
        <v>0</v>
      </c>
      <c r="H15" s="108">
        <f t="shared" si="2"/>
        <v>0</v>
      </c>
      <c r="I15">
        <f t="shared" si="2"/>
        <v>0</v>
      </c>
      <c r="J15" s="16" t="s">
        <v>173</v>
      </c>
      <c r="K15" s="166">
        <f>IF($D15="No",0,'C. Details of Existing PSAs'!P12)</f>
        <v>0</v>
      </c>
      <c r="L15" s="166">
        <f>IF($D15="No",0,'C. Details of Existing PSAs'!Q12)</f>
        <v>0</v>
      </c>
      <c r="M15" s="166">
        <f>IF($D15="No",0,'C. Details of Existing PSAs'!R12)</f>
        <v>0</v>
      </c>
      <c r="N15" s="166">
        <f>IF($D15="No",0,'C. Details of Existing PSAs'!S12)</f>
        <v>0</v>
      </c>
      <c r="O15" s="166">
        <f>IF($D15="No",0,'C. Details of Existing PSAs'!T12)</f>
        <v>0</v>
      </c>
      <c r="P15" s="166">
        <f>IF($D15="No",0,'C. Details of Existing PSAs'!U12)</f>
        <v>0</v>
      </c>
      <c r="Q15" s="166">
        <f>IF($D15="No",0,'C. Details of Existing PSAs'!V12)</f>
        <v>0</v>
      </c>
      <c r="R15" s="166">
        <f>IF($D15="No",0,'C. Details of Existing PSAs'!W12)</f>
        <v>0</v>
      </c>
      <c r="S15" s="166">
        <f>IF($D15="No",0,'C. Details of Existing PSAs'!X12)</f>
        <v>0</v>
      </c>
      <c r="T15" s="166">
        <f>IF($D15="No",0,'C. Details of Existing PSAs'!Y12)</f>
        <v>0</v>
      </c>
      <c r="U15" s="166">
        <f>IF($D15="No",0,'C. Details of Existing PSAs'!Z12)</f>
        <v>0</v>
      </c>
      <c r="V15" s="166">
        <f>IF($D15="No",0,'C. Details of Existing PSAs'!AA12)</f>
        <v>0</v>
      </c>
      <c r="W15" s="166">
        <f>IF($D15="No",0,'C. Details of Existing PSAs'!AB12)</f>
        <v>0</v>
      </c>
      <c r="X15" s="166">
        <f>IF($D15="No",0,'C. Details of Existing PSAs'!AC12)</f>
        <v>0</v>
      </c>
      <c r="Y15" s="166">
        <f>IF($D15="No",0,'C. Details of Existing PSAs'!AD12)</f>
        <v>0</v>
      </c>
      <c r="Z15" s="166">
        <f>IF($D15="No",0,'C. Details of Existing PSAs'!AE12)</f>
        <v>0</v>
      </c>
      <c r="AA15" s="166">
        <f>IF($D15="No",0,'C. Details of Existing PSAs'!AF12)</f>
        <v>0</v>
      </c>
      <c r="AB15" s="166">
        <f>IF($D15="No",0,'C. Details of Existing PSAs'!AG12)</f>
        <v>0</v>
      </c>
      <c r="AC15" s="166">
        <f>IF($D15="No",0,'C. Details of Existing PSAs'!AH12)</f>
        <v>0</v>
      </c>
      <c r="AD15" s="166">
        <f>IF($D15="No",0,'C. Details of Existing PSAs'!AI12)</f>
        <v>0</v>
      </c>
      <c r="AE15" s="166">
        <f>IF($D15="No",0,'C. Details of Existing PSAs'!AJ12)</f>
        <v>0</v>
      </c>
      <c r="AF15" s="166"/>
      <c r="AG15" s="16" t="str">
        <f t="shared" si="0"/>
        <v>FALSE</v>
      </c>
    </row>
    <row r="16" spans="2:33" ht="28.8" x14ac:dyDescent="0.3">
      <c r="C16" s="7">
        <f>'C. Details of Existing PSAs'!C13</f>
        <v>4</v>
      </c>
      <c r="D16" s="7">
        <f>'C. Details of Existing PSAs'!I13</f>
        <v>0</v>
      </c>
      <c r="E16" s="16" t="str">
        <f>'C. Details of Existing PSAs'!O13</f>
        <v>MW</v>
      </c>
      <c r="F16" s="146" t="str">
        <f>'C. Details of Existing PSAs'!D13</f>
        <v>Distribution Utility 1 (DU1)</v>
      </c>
      <c r="G16" s="146">
        <f>'C. Details of Existing PSAs'!E13</f>
        <v>0</v>
      </c>
      <c r="H16" s="108">
        <f>'C. Details of Existing PSAs'!F13</f>
        <v>0</v>
      </c>
      <c r="I16">
        <f>'C. Details of Existing PSAs'!G13</f>
        <v>0</v>
      </c>
      <c r="J16" s="16" t="s">
        <v>173</v>
      </c>
      <c r="K16" s="166">
        <f>IF($D16="No",0,'C. Details of Existing PSAs'!P13)</f>
        <v>0</v>
      </c>
      <c r="L16" s="166">
        <f>IF($D16="No",0,'C. Details of Existing PSAs'!Q13)</f>
        <v>0</v>
      </c>
      <c r="M16" s="166">
        <f>IF($D16="No",0,'C. Details of Existing PSAs'!R13)</f>
        <v>0</v>
      </c>
      <c r="N16" s="166">
        <f>IF($D16="No",0,'C. Details of Existing PSAs'!S13)</f>
        <v>0</v>
      </c>
      <c r="O16" s="166">
        <f>IF($D16="No",0,'C. Details of Existing PSAs'!T13)</f>
        <v>0</v>
      </c>
      <c r="P16" s="166">
        <f>IF($D16="No",0,'C. Details of Existing PSAs'!U13)</f>
        <v>0</v>
      </c>
      <c r="Q16" s="166">
        <f>IF($D16="No",0,'C. Details of Existing PSAs'!V13)</f>
        <v>0</v>
      </c>
      <c r="R16" s="166">
        <f>IF($D16="No",0,'C. Details of Existing PSAs'!W13)</f>
        <v>0</v>
      </c>
      <c r="S16" s="166">
        <f>IF($D16="No",0,'C. Details of Existing PSAs'!X13)</f>
        <v>0</v>
      </c>
      <c r="T16" s="166">
        <f>IF($D16="No",0,'C. Details of Existing PSAs'!Y13)</f>
        <v>0</v>
      </c>
      <c r="U16" s="166">
        <f>IF($D16="No",0,'C. Details of Existing PSAs'!Z13)</f>
        <v>0</v>
      </c>
      <c r="V16" s="166">
        <f>IF($D16="No",0,'C. Details of Existing PSAs'!AA13)</f>
        <v>0</v>
      </c>
      <c r="W16" s="166">
        <f>IF($D16="No",0,'C. Details of Existing PSAs'!AB13)</f>
        <v>0</v>
      </c>
      <c r="X16" s="166">
        <f>IF($D16="No",0,'C. Details of Existing PSAs'!AC13)</f>
        <v>0</v>
      </c>
      <c r="Y16" s="166">
        <f>IF($D16="No",0,'C. Details of Existing PSAs'!AD13)</f>
        <v>0</v>
      </c>
      <c r="Z16" s="166">
        <f>IF($D16="No",0,'C. Details of Existing PSAs'!AE13)</f>
        <v>0</v>
      </c>
      <c r="AA16" s="166">
        <f>IF($D16="No",0,'C. Details of Existing PSAs'!AF13)</f>
        <v>0</v>
      </c>
      <c r="AB16" s="166">
        <f>IF($D16="No",0,'C. Details of Existing PSAs'!AG13)</f>
        <v>0</v>
      </c>
      <c r="AC16" s="166">
        <f>IF($D16="No",0,'C. Details of Existing PSAs'!AH13)</f>
        <v>0</v>
      </c>
      <c r="AD16" s="166">
        <f>IF($D16="No",0,'C. Details of Existing PSAs'!AI13)</f>
        <v>0</v>
      </c>
      <c r="AE16" s="166">
        <f>IF($D16="No",0,'C. Details of Existing PSAs'!AJ13)</f>
        <v>0</v>
      </c>
      <c r="AF16" s="166"/>
      <c r="AG16" s="16" t="str">
        <f t="shared" si="0"/>
        <v>FALSE</v>
      </c>
    </row>
    <row r="17" spans="3:33" ht="28.8" x14ac:dyDescent="0.3">
      <c r="C17" s="7">
        <f t="shared" ref="C17:I17" si="3">C16</f>
        <v>4</v>
      </c>
      <c r="D17" s="7">
        <f t="shared" si="3"/>
        <v>0</v>
      </c>
      <c r="E17" s="16" t="str">
        <f>'C. Details of Existing PSAs'!O14</f>
        <v>MWh</v>
      </c>
      <c r="F17" s="146" t="str">
        <f t="shared" si="3"/>
        <v>Distribution Utility 1 (DU1)</v>
      </c>
      <c r="G17" s="146">
        <f t="shared" si="3"/>
        <v>0</v>
      </c>
      <c r="H17" s="108">
        <f t="shared" si="3"/>
        <v>0</v>
      </c>
      <c r="I17">
        <f t="shared" si="3"/>
        <v>0</v>
      </c>
      <c r="J17" s="16" t="s">
        <v>173</v>
      </c>
      <c r="K17" s="166">
        <f>IF($D17="No",0,'C. Details of Existing PSAs'!P14)</f>
        <v>0</v>
      </c>
      <c r="L17" s="166">
        <f>IF($D17="No",0,'C. Details of Existing PSAs'!Q14)</f>
        <v>0</v>
      </c>
      <c r="M17" s="166">
        <f>IF($D17="No",0,'C. Details of Existing PSAs'!R14)</f>
        <v>0</v>
      </c>
      <c r="N17" s="166">
        <f>IF($D17="No",0,'C. Details of Existing PSAs'!S14)</f>
        <v>0</v>
      </c>
      <c r="O17" s="166">
        <f>IF($D17="No",0,'C. Details of Existing PSAs'!T14)</f>
        <v>0</v>
      </c>
      <c r="P17" s="166">
        <f>IF($D17="No",0,'C. Details of Existing PSAs'!U14)</f>
        <v>0</v>
      </c>
      <c r="Q17" s="166">
        <f>IF($D17="No",0,'C. Details of Existing PSAs'!V14)</f>
        <v>0</v>
      </c>
      <c r="R17" s="166">
        <f>IF($D17="No",0,'C. Details of Existing PSAs'!W14)</f>
        <v>0</v>
      </c>
      <c r="S17" s="166">
        <f>IF($D17="No",0,'C. Details of Existing PSAs'!X14)</f>
        <v>0</v>
      </c>
      <c r="T17" s="166">
        <f>IF($D17="No",0,'C. Details of Existing PSAs'!Y14)</f>
        <v>0</v>
      </c>
      <c r="U17" s="166">
        <f>IF($D17="No",0,'C. Details of Existing PSAs'!Z14)</f>
        <v>0</v>
      </c>
      <c r="V17" s="166">
        <f>IF($D17="No",0,'C. Details of Existing PSAs'!AA14)</f>
        <v>0</v>
      </c>
      <c r="W17" s="166">
        <f>IF($D17="No",0,'C. Details of Existing PSAs'!AB14)</f>
        <v>0</v>
      </c>
      <c r="X17" s="166">
        <f>IF($D17="No",0,'C. Details of Existing PSAs'!AC14)</f>
        <v>0</v>
      </c>
      <c r="Y17" s="166">
        <f>IF($D17="No",0,'C. Details of Existing PSAs'!AD14)</f>
        <v>0</v>
      </c>
      <c r="Z17" s="166">
        <f>IF($D17="No",0,'C. Details of Existing PSAs'!AE14)</f>
        <v>0</v>
      </c>
      <c r="AA17" s="166">
        <f>IF($D17="No",0,'C. Details of Existing PSAs'!AF14)</f>
        <v>0</v>
      </c>
      <c r="AB17" s="166">
        <f>IF($D17="No",0,'C. Details of Existing PSAs'!AG14)</f>
        <v>0</v>
      </c>
      <c r="AC17" s="166">
        <f>IF($D17="No",0,'C. Details of Existing PSAs'!AH14)</f>
        <v>0</v>
      </c>
      <c r="AD17" s="166">
        <f>IF($D17="No",0,'C. Details of Existing PSAs'!AI14)</f>
        <v>0</v>
      </c>
      <c r="AE17" s="166">
        <f>IF($D17="No",0,'C. Details of Existing PSAs'!AJ14)</f>
        <v>0</v>
      </c>
      <c r="AF17" s="166"/>
      <c r="AG17" s="16" t="str">
        <f t="shared" si="0"/>
        <v>FALSE</v>
      </c>
    </row>
    <row r="18" spans="3:33" ht="28.8" x14ac:dyDescent="0.3">
      <c r="C18" s="7">
        <f>'C. Details of Existing PSAs'!C15</f>
        <v>5</v>
      </c>
      <c r="D18" s="7">
        <f>'C. Details of Existing PSAs'!I15</f>
        <v>0</v>
      </c>
      <c r="E18" s="16" t="str">
        <f>'C. Details of Existing PSAs'!O15</f>
        <v>MW</v>
      </c>
      <c r="F18" s="146" t="str">
        <f>'C. Details of Existing PSAs'!D15</f>
        <v>Distribution Utility 1 (DU1)</v>
      </c>
      <c r="G18" s="146">
        <f>'C. Details of Existing PSAs'!E15</f>
        <v>0</v>
      </c>
      <c r="H18" s="108">
        <f>'C. Details of Existing PSAs'!F15</f>
        <v>0</v>
      </c>
      <c r="I18">
        <f>'C. Details of Existing PSAs'!G15</f>
        <v>0</v>
      </c>
      <c r="J18" s="16" t="s">
        <v>173</v>
      </c>
      <c r="K18" s="166">
        <f>IF($D18="No",0,'C. Details of Existing PSAs'!P15)</f>
        <v>0</v>
      </c>
      <c r="L18" s="166">
        <f>IF($D18="No",0,'C. Details of Existing PSAs'!Q15)</f>
        <v>0</v>
      </c>
      <c r="M18" s="166">
        <f>IF($D18="No",0,'C. Details of Existing PSAs'!R15)</f>
        <v>0</v>
      </c>
      <c r="N18" s="166">
        <f>IF($D18="No",0,'C. Details of Existing PSAs'!S15)</f>
        <v>0</v>
      </c>
      <c r="O18" s="166">
        <f>IF($D18="No",0,'C. Details of Existing PSAs'!T15)</f>
        <v>0</v>
      </c>
      <c r="P18" s="166">
        <f>IF($D18="No",0,'C. Details of Existing PSAs'!U15)</f>
        <v>0</v>
      </c>
      <c r="Q18" s="166">
        <f>IF($D18="No",0,'C. Details of Existing PSAs'!V15)</f>
        <v>0</v>
      </c>
      <c r="R18" s="166">
        <f>IF($D18="No",0,'C. Details of Existing PSAs'!W15)</f>
        <v>0</v>
      </c>
      <c r="S18" s="166">
        <f>IF($D18="No",0,'C. Details of Existing PSAs'!X15)</f>
        <v>0</v>
      </c>
      <c r="T18" s="166">
        <f>IF($D18="No",0,'C. Details of Existing PSAs'!Y15)</f>
        <v>0</v>
      </c>
      <c r="U18" s="166">
        <f>IF($D18="No",0,'C. Details of Existing PSAs'!Z15)</f>
        <v>0</v>
      </c>
      <c r="V18" s="166">
        <f>IF($D18="No",0,'C. Details of Existing PSAs'!AA15)</f>
        <v>0</v>
      </c>
      <c r="W18" s="166">
        <f>IF($D18="No",0,'C. Details of Existing PSAs'!AB15)</f>
        <v>0</v>
      </c>
      <c r="X18" s="166">
        <f>IF($D18="No",0,'C. Details of Existing PSAs'!AC15)</f>
        <v>0</v>
      </c>
      <c r="Y18" s="166">
        <f>IF($D18="No",0,'C. Details of Existing PSAs'!AD15)</f>
        <v>0</v>
      </c>
      <c r="Z18" s="166">
        <f>IF($D18="No",0,'C. Details of Existing PSAs'!AE15)</f>
        <v>0</v>
      </c>
      <c r="AA18" s="166">
        <f>IF($D18="No",0,'C. Details of Existing PSAs'!AF15)</f>
        <v>0</v>
      </c>
      <c r="AB18" s="166">
        <f>IF($D18="No",0,'C. Details of Existing PSAs'!AG15)</f>
        <v>0</v>
      </c>
      <c r="AC18" s="166">
        <f>IF($D18="No",0,'C. Details of Existing PSAs'!AH15)</f>
        <v>0</v>
      </c>
      <c r="AD18" s="166">
        <f>IF($D18="No",0,'C. Details of Existing PSAs'!AI15)</f>
        <v>0</v>
      </c>
      <c r="AE18" s="166">
        <f>IF($D18="No",0,'C. Details of Existing PSAs'!AJ15)</f>
        <v>0</v>
      </c>
      <c r="AF18" s="166"/>
      <c r="AG18" s="16" t="str">
        <f t="shared" si="0"/>
        <v>FALSE</v>
      </c>
    </row>
    <row r="19" spans="3:33" ht="28.8" x14ac:dyDescent="0.3">
      <c r="C19" s="7">
        <f t="shared" ref="C19:I19" si="4">C18</f>
        <v>5</v>
      </c>
      <c r="D19" s="7">
        <f t="shared" si="4"/>
        <v>0</v>
      </c>
      <c r="E19" s="16" t="str">
        <f>'C. Details of Existing PSAs'!O16</f>
        <v>MWh</v>
      </c>
      <c r="F19" s="146" t="str">
        <f t="shared" si="4"/>
        <v>Distribution Utility 1 (DU1)</v>
      </c>
      <c r="G19" s="146">
        <f t="shared" si="4"/>
        <v>0</v>
      </c>
      <c r="H19" s="108">
        <f t="shared" si="4"/>
        <v>0</v>
      </c>
      <c r="I19">
        <f t="shared" si="4"/>
        <v>0</v>
      </c>
      <c r="J19" s="16" t="s">
        <v>173</v>
      </c>
      <c r="K19" s="166">
        <f>IF($D19="No",0,'C. Details of Existing PSAs'!P16)</f>
        <v>0</v>
      </c>
      <c r="L19" s="166">
        <f>IF($D19="No",0,'C. Details of Existing PSAs'!Q16)</f>
        <v>0</v>
      </c>
      <c r="M19" s="166">
        <f>IF($D19="No",0,'C. Details of Existing PSAs'!R16)</f>
        <v>0</v>
      </c>
      <c r="N19" s="166">
        <f>IF($D19="No",0,'C. Details of Existing PSAs'!S16)</f>
        <v>0</v>
      </c>
      <c r="O19" s="166">
        <f>IF($D19="No",0,'C. Details of Existing PSAs'!T16)</f>
        <v>0</v>
      </c>
      <c r="P19" s="166">
        <f>IF($D19="No",0,'C. Details of Existing PSAs'!U16)</f>
        <v>0</v>
      </c>
      <c r="Q19" s="166">
        <f>IF($D19="No",0,'C. Details of Existing PSAs'!V16)</f>
        <v>0</v>
      </c>
      <c r="R19" s="166">
        <f>IF($D19="No",0,'C. Details of Existing PSAs'!W16)</f>
        <v>0</v>
      </c>
      <c r="S19" s="166">
        <f>IF($D19="No",0,'C. Details of Existing PSAs'!X16)</f>
        <v>0</v>
      </c>
      <c r="T19" s="166">
        <f>IF($D19="No",0,'C. Details of Existing PSAs'!Y16)</f>
        <v>0</v>
      </c>
      <c r="U19" s="166">
        <f>IF($D19="No",0,'C. Details of Existing PSAs'!Z16)</f>
        <v>0</v>
      </c>
      <c r="V19" s="166">
        <f>IF($D19="No",0,'C. Details of Existing PSAs'!AA16)</f>
        <v>0</v>
      </c>
      <c r="W19" s="166">
        <f>IF($D19="No",0,'C. Details of Existing PSAs'!AB16)</f>
        <v>0</v>
      </c>
      <c r="X19" s="166">
        <f>IF($D19="No",0,'C. Details of Existing PSAs'!AC16)</f>
        <v>0</v>
      </c>
      <c r="Y19" s="166">
        <f>IF($D19="No",0,'C. Details of Existing PSAs'!AD16)</f>
        <v>0</v>
      </c>
      <c r="Z19" s="166">
        <f>IF($D19="No",0,'C. Details of Existing PSAs'!AE16)</f>
        <v>0</v>
      </c>
      <c r="AA19" s="166">
        <f>IF($D19="No",0,'C. Details of Existing PSAs'!AF16)</f>
        <v>0</v>
      </c>
      <c r="AB19" s="166">
        <f>IF($D19="No",0,'C. Details of Existing PSAs'!AG16)</f>
        <v>0</v>
      </c>
      <c r="AC19" s="166">
        <f>IF($D19="No",0,'C. Details of Existing PSAs'!AH16)</f>
        <v>0</v>
      </c>
      <c r="AD19" s="166">
        <f>IF($D19="No",0,'C. Details of Existing PSAs'!AI16)</f>
        <v>0</v>
      </c>
      <c r="AE19" s="166">
        <f>IF($D19="No",0,'C. Details of Existing PSAs'!AJ16)</f>
        <v>0</v>
      </c>
      <c r="AF19" s="166"/>
      <c r="AG19" s="16" t="str">
        <f t="shared" si="0"/>
        <v>FALSE</v>
      </c>
    </row>
    <row r="20" spans="3:33" ht="28.8" x14ac:dyDescent="0.3">
      <c r="C20" s="7">
        <f>'C. Details of Existing PSAs'!C17</f>
        <v>6</v>
      </c>
      <c r="D20" s="7">
        <f>'C. Details of Existing PSAs'!I17</f>
        <v>0</v>
      </c>
      <c r="E20" s="16" t="str">
        <f>'C. Details of Existing PSAs'!O17</f>
        <v>MW</v>
      </c>
      <c r="F20" s="146" t="str">
        <f>'C. Details of Existing PSAs'!D17</f>
        <v>Distribution Utility 1 (DU1)</v>
      </c>
      <c r="G20" s="146">
        <f>'C. Details of Existing PSAs'!E17</f>
        <v>0</v>
      </c>
      <c r="H20" s="108">
        <f>'C. Details of Existing PSAs'!F17</f>
        <v>0</v>
      </c>
      <c r="I20">
        <f>'C. Details of Existing PSAs'!G17</f>
        <v>0</v>
      </c>
      <c r="J20" s="16" t="s">
        <v>173</v>
      </c>
      <c r="K20" s="166">
        <f>IF($D20="No",0,'C. Details of Existing PSAs'!P17)</f>
        <v>0</v>
      </c>
      <c r="L20" s="166">
        <f>IF($D20="No",0,'C. Details of Existing PSAs'!Q17)</f>
        <v>0</v>
      </c>
      <c r="M20" s="166">
        <f>IF($D20="No",0,'C. Details of Existing PSAs'!R17)</f>
        <v>0</v>
      </c>
      <c r="N20" s="166">
        <f>IF($D20="No",0,'C. Details of Existing PSAs'!S17)</f>
        <v>0</v>
      </c>
      <c r="O20" s="166">
        <f>IF($D20="No",0,'C. Details of Existing PSAs'!T17)</f>
        <v>0</v>
      </c>
      <c r="P20" s="166">
        <f>IF($D20="No",0,'C. Details of Existing PSAs'!U17)</f>
        <v>0</v>
      </c>
      <c r="Q20" s="166">
        <f>IF($D20="No",0,'C. Details of Existing PSAs'!V17)</f>
        <v>0</v>
      </c>
      <c r="R20" s="166">
        <f>IF($D20="No",0,'C. Details of Existing PSAs'!W17)</f>
        <v>0</v>
      </c>
      <c r="S20" s="166">
        <f>IF($D20="No",0,'C. Details of Existing PSAs'!X17)</f>
        <v>0</v>
      </c>
      <c r="T20" s="166">
        <f>IF($D20="No",0,'C. Details of Existing PSAs'!Y17)</f>
        <v>0</v>
      </c>
      <c r="U20" s="166">
        <f>IF($D20="No",0,'C. Details of Existing PSAs'!Z17)</f>
        <v>0</v>
      </c>
      <c r="V20" s="166">
        <f>IF($D20="No",0,'C. Details of Existing PSAs'!AA17)</f>
        <v>0</v>
      </c>
      <c r="W20" s="166">
        <f>IF($D20="No",0,'C. Details of Existing PSAs'!AB17)</f>
        <v>0</v>
      </c>
      <c r="X20" s="166">
        <f>IF($D20="No",0,'C. Details of Existing PSAs'!AC17)</f>
        <v>0</v>
      </c>
      <c r="Y20" s="166">
        <f>IF($D20="No",0,'C. Details of Existing PSAs'!AD17)</f>
        <v>0</v>
      </c>
      <c r="Z20" s="166">
        <f>IF($D20="No",0,'C. Details of Existing PSAs'!AE17)</f>
        <v>0</v>
      </c>
      <c r="AA20" s="166">
        <f>IF($D20="No",0,'C. Details of Existing PSAs'!AF17)</f>
        <v>0</v>
      </c>
      <c r="AB20" s="166">
        <f>IF($D20="No",0,'C. Details of Existing PSAs'!AG17)</f>
        <v>0</v>
      </c>
      <c r="AC20" s="166">
        <f>IF($D20="No",0,'C. Details of Existing PSAs'!AH17)</f>
        <v>0</v>
      </c>
      <c r="AD20" s="166">
        <f>IF($D20="No",0,'C. Details of Existing PSAs'!AI17)</f>
        <v>0</v>
      </c>
      <c r="AE20" s="166">
        <f>IF($D20="No",0,'C. Details of Existing PSAs'!AJ17)</f>
        <v>0</v>
      </c>
      <c r="AF20" s="166"/>
      <c r="AG20" s="16" t="str">
        <f t="shared" si="0"/>
        <v>FALSE</v>
      </c>
    </row>
    <row r="21" spans="3:33" ht="28.8" x14ac:dyDescent="0.3">
      <c r="C21" s="7">
        <f t="shared" ref="C21:I21" si="5">C20</f>
        <v>6</v>
      </c>
      <c r="D21" s="7">
        <f t="shared" si="5"/>
        <v>0</v>
      </c>
      <c r="E21" s="16" t="str">
        <f>'C. Details of Existing PSAs'!O18</f>
        <v>MWh</v>
      </c>
      <c r="F21" s="146" t="str">
        <f t="shared" si="5"/>
        <v>Distribution Utility 1 (DU1)</v>
      </c>
      <c r="G21" s="146">
        <f t="shared" si="5"/>
        <v>0</v>
      </c>
      <c r="H21" s="108">
        <f t="shared" si="5"/>
        <v>0</v>
      </c>
      <c r="I21">
        <f t="shared" si="5"/>
        <v>0</v>
      </c>
      <c r="J21" s="16" t="s">
        <v>173</v>
      </c>
      <c r="K21" s="166">
        <f>IF($D21="No",0,'C. Details of Existing PSAs'!P18)</f>
        <v>0</v>
      </c>
      <c r="L21" s="166">
        <f>IF($D21="No",0,'C. Details of Existing PSAs'!Q18)</f>
        <v>0</v>
      </c>
      <c r="M21" s="166">
        <f>IF($D21="No",0,'C. Details of Existing PSAs'!R18)</f>
        <v>0</v>
      </c>
      <c r="N21" s="166">
        <f>IF($D21="No",0,'C. Details of Existing PSAs'!S18)</f>
        <v>0</v>
      </c>
      <c r="O21" s="166">
        <f>IF($D21="No",0,'C. Details of Existing PSAs'!T18)</f>
        <v>0</v>
      </c>
      <c r="P21" s="166">
        <f>IF($D21="No",0,'C. Details of Existing PSAs'!U18)</f>
        <v>0</v>
      </c>
      <c r="Q21" s="166">
        <f>IF($D21="No",0,'C. Details of Existing PSAs'!V18)</f>
        <v>0</v>
      </c>
      <c r="R21" s="166">
        <f>IF($D21="No",0,'C. Details of Existing PSAs'!W18)</f>
        <v>0</v>
      </c>
      <c r="S21" s="166">
        <f>IF($D21="No",0,'C. Details of Existing PSAs'!X18)</f>
        <v>0</v>
      </c>
      <c r="T21" s="166">
        <f>IF($D21="No",0,'C. Details of Existing PSAs'!Y18)</f>
        <v>0</v>
      </c>
      <c r="U21" s="166">
        <f>IF($D21="No",0,'C. Details of Existing PSAs'!Z18)</f>
        <v>0</v>
      </c>
      <c r="V21" s="166">
        <f>IF($D21="No",0,'C. Details of Existing PSAs'!AA18)</f>
        <v>0</v>
      </c>
      <c r="W21" s="166">
        <f>IF($D21="No",0,'C. Details of Existing PSAs'!AB18)</f>
        <v>0</v>
      </c>
      <c r="X21" s="166">
        <f>IF($D21="No",0,'C. Details of Existing PSAs'!AC18)</f>
        <v>0</v>
      </c>
      <c r="Y21" s="166">
        <f>IF($D21="No",0,'C. Details of Existing PSAs'!AD18)</f>
        <v>0</v>
      </c>
      <c r="Z21" s="166">
        <f>IF($D21="No",0,'C. Details of Existing PSAs'!AE18)</f>
        <v>0</v>
      </c>
      <c r="AA21" s="166">
        <f>IF($D21="No",0,'C. Details of Existing PSAs'!AF18)</f>
        <v>0</v>
      </c>
      <c r="AB21" s="166">
        <f>IF($D21="No",0,'C. Details of Existing PSAs'!AG18)</f>
        <v>0</v>
      </c>
      <c r="AC21" s="166">
        <f>IF($D21="No",0,'C. Details of Existing PSAs'!AH18)</f>
        <v>0</v>
      </c>
      <c r="AD21" s="166">
        <f>IF($D21="No",0,'C. Details of Existing PSAs'!AI18)</f>
        <v>0</v>
      </c>
      <c r="AE21" s="166">
        <f>IF($D21="No",0,'C. Details of Existing PSAs'!AJ18)</f>
        <v>0</v>
      </c>
      <c r="AF21" s="166"/>
      <c r="AG21" s="16" t="str">
        <f t="shared" si="0"/>
        <v>FALSE</v>
      </c>
    </row>
    <row r="22" spans="3:33" ht="28.8" x14ac:dyDescent="0.3">
      <c r="C22" s="7">
        <f>'C. Details of Existing PSAs'!C19</f>
        <v>7</v>
      </c>
      <c r="D22" s="7">
        <f>'C. Details of Existing PSAs'!I19</f>
        <v>0</v>
      </c>
      <c r="E22" s="16" t="str">
        <f>'C. Details of Existing PSAs'!O19</f>
        <v>MW</v>
      </c>
      <c r="F22" s="146" t="str">
        <f>'C. Details of Existing PSAs'!D19</f>
        <v>Distribution Utility 1 (DU1)</v>
      </c>
      <c r="G22" s="146">
        <f>'C. Details of Existing PSAs'!E19</f>
        <v>0</v>
      </c>
      <c r="H22" s="108">
        <f>'C. Details of Existing PSAs'!F19</f>
        <v>0</v>
      </c>
      <c r="I22">
        <f>'C. Details of Existing PSAs'!G19</f>
        <v>0</v>
      </c>
      <c r="J22" s="16" t="s">
        <v>173</v>
      </c>
      <c r="K22" s="166">
        <f>IF($D22="No",0,'C. Details of Existing PSAs'!P19)</f>
        <v>0</v>
      </c>
      <c r="L22" s="166">
        <f>IF($D22="No",0,'C. Details of Existing PSAs'!Q19)</f>
        <v>0</v>
      </c>
      <c r="M22" s="166">
        <f>IF($D22="No",0,'C. Details of Existing PSAs'!R19)</f>
        <v>0</v>
      </c>
      <c r="N22" s="166">
        <f>IF($D22="No",0,'C. Details of Existing PSAs'!S19)</f>
        <v>0</v>
      </c>
      <c r="O22" s="166">
        <f>IF($D22="No",0,'C. Details of Existing PSAs'!T19)</f>
        <v>0</v>
      </c>
      <c r="P22" s="166">
        <f>IF($D22="No",0,'C. Details of Existing PSAs'!U19)</f>
        <v>0</v>
      </c>
      <c r="Q22" s="166">
        <f>IF($D22="No",0,'C. Details of Existing PSAs'!V19)</f>
        <v>0</v>
      </c>
      <c r="R22" s="166">
        <f>IF($D22="No",0,'C. Details of Existing PSAs'!W19)</f>
        <v>0</v>
      </c>
      <c r="S22" s="166">
        <f>IF($D22="No",0,'C. Details of Existing PSAs'!X19)</f>
        <v>0</v>
      </c>
      <c r="T22" s="166">
        <f>IF($D22="No",0,'C. Details of Existing PSAs'!Y19)</f>
        <v>0</v>
      </c>
      <c r="U22" s="166">
        <f>IF($D22="No",0,'C. Details of Existing PSAs'!Z19)</f>
        <v>0</v>
      </c>
      <c r="V22" s="166">
        <f>IF($D22="No",0,'C. Details of Existing PSAs'!AA19)</f>
        <v>0</v>
      </c>
      <c r="W22" s="166">
        <f>IF($D22="No",0,'C. Details of Existing PSAs'!AB19)</f>
        <v>0</v>
      </c>
      <c r="X22" s="166">
        <f>IF($D22="No",0,'C. Details of Existing PSAs'!AC19)</f>
        <v>0</v>
      </c>
      <c r="Y22" s="166">
        <f>IF($D22="No",0,'C. Details of Existing PSAs'!AD19)</f>
        <v>0</v>
      </c>
      <c r="Z22" s="166">
        <f>IF($D22="No",0,'C. Details of Existing PSAs'!AE19)</f>
        <v>0</v>
      </c>
      <c r="AA22" s="166">
        <f>IF($D22="No",0,'C. Details of Existing PSAs'!AF19)</f>
        <v>0</v>
      </c>
      <c r="AB22" s="166">
        <f>IF($D22="No",0,'C. Details of Existing PSAs'!AG19)</f>
        <v>0</v>
      </c>
      <c r="AC22" s="166">
        <f>IF($D22="No",0,'C. Details of Existing PSAs'!AH19)</f>
        <v>0</v>
      </c>
      <c r="AD22" s="166">
        <f>IF($D22="No",0,'C. Details of Existing PSAs'!AI19)</f>
        <v>0</v>
      </c>
      <c r="AE22" s="166">
        <f>IF($D22="No",0,'C. Details of Existing PSAs'!AJ19)</f>
        <v>0</v>
      </c>
      <c r="AF22" s="166"/>
      <c r="AG22" s="16" t="str">
        <f t="shared" si="0"/>
        <v>FALSE</v>
      </c>
    </row>
    <row r="23" spans="3:33" ht="28.8" x14ac:dyDescent="0.3">
      <c r="C23" s="7">
        <f t="shared" ref="C23:I23" si="6">C22</f>
        <v>7</v>
      </c>
      <c r="D23" s="7">
        <f t="shared" si="6"/>
        <v>0</v>
      </c>
      <c r="E23" s="16" t="str">
        <f>'C. Details of Existing PSAs'!O20</f>
        <v>MWh</v>
      </c>
      <c r="F23" s="146" t="str">
        <f t="shared" si="6"/>
        <v>Distribution Utility 1 (DU1)</v>
      </c>
      <c r="G23" s="146">
        <f t="shared" si="6"/>
        <v>0</v>
      </c>
      <c r="H23" s="108">
        <f t="shared" si="6"/>
        <v>0</v>
      </c>
      <c r="I23">
        <f t="shared" si="6"/>
        <v>0</v>
      </c>
      <c r="J23" s="16" t="s">
        <v>173</v>
      </c>
      <c r="K23" s="166">
        <f>IF($D23="No",0,'C. Details of Existing PSAs'!P20)</f>
        <v>0</v>
      </c>
      <c r="L23" s="166">
        <f>IF($D23="No",0,'C. Details of Existing PSAs'!Q20)</f>
        <v>0</v>
      </c>
      <c r="M23" s="166">
        <f>IF($D23="No",0,'C. Details of Existing PSAs'!R20)</f>
        <v>0</v>
      </c>
      <c r="N23" s="166">
        <f>IF($D23="No",0,'C. Details of Existing PSAs'!S20)</f>
        <v>0</v>
      </c>
      <c r="O23" s="166">
        <f>IF($D23="No",0,'C. Details of Existing PSAs'!T20)</f>
        <v>0</v>
      </c>
      <c r="P23" s="166">
        <f>IF($D23="No",0,'C. Details of Existing PSAs'!U20)</f>
        <v>0</v>
      </c>
      <c r="Q23" s="166">
        <f>IF($D23="No",0,'C. Details of Existing PSAs'!V20)</f>
        <v>0</v>
      </c>
      <c r="R23" s="166">
        <f>IF($D23="No",0,'C. Details of Existing PSAs'!W20)</f>
        <v>0</v>
      </c>
      <c r="S23" s="166">
        <f>IF($D23="No",0,'C. Details of Existing PSAs'!X20)</f>
        <v>0</v>
      </c>
      <c r="T23" s="166">
        <f>IF($D23="No",0,'C. Details of Existing PSAs'!Y20)</f>
        <v>0</v>
      </c>
      <c r="U23" s="166">
        <f>IF($D23="No",0,'C. Details of Existing PSAs'!Z20)</f>
        <v>0</v>
      </c>
      <c r="V23" s="166">
        <f>IF($D23="No",0,'C. Details of Existing PSAs'!AA20)</f>
        <v>0</v>
      </c>
      <c r="W23" s="166">
        <f>IF($D23="No",0,'C. Details of Existing PSAs'!AB20)</f>
        <v>0</v>
      </c>
      <c r="X23" s="166">
        <f>IF($D23="No",0,'C. Details of Existing PSAs'!AC20)</f>
        <v>0</v>
      </c>
      <c r="Y23" s="166">
        <f>IF($D23="No",0,'C. Details of Existing PSAs'!AD20)</f>
        <v>0</v>
      </c>
      <c r="Z23" s="166">
        <f>IF($D23="No",0,'C. Details of Existing PSAs'!AE20)</f>
        <v>0</v>
      </c>
      <c r="AA23" s="166">
        <f>IF($D23="No",0,'C. Details of Existing PSAs'!AF20)</f>
        <v>0</v>
      </c>
      <c r="AB23" s="166">
        <f>IF($D23="No",0,'C. Details of Existing PSAs'!AG20)</f>
        <v>0</v>
      </c>
      <c r="AC23" s="166">
        <f>IF($D23="No",0,'C. Details of Existing PSAs'!AH20)</f>
        <v>0</v>
      </c>
      <c r="AD23" s="166">
        <f>IF($D23="No",0,'C. Details of Existing PSAs'!AI20)</f>
        <v>0</v>
      </c>
      <c r="AE23" s="166">
        <f>IF($D23="No",0,'C. Details of Existing PSAs'!AJ20)</f>
        <v>0</v>
      </c>
      <c r="AF23" s="166"/>
      <c r="AG23" s="16" t="str">
        <f t="shared" si="0"/>
        <v>FALSE</v>
      </c>
    </row>
    <row r="24" spans="3:33" ht="28.8" x14ac:dyDescent="0.3">
      <c r="C24" s="7">
        <f>'C. Details of Existing PSAs'!C21</f>
        <v>8</v>
      </c>
      <c r="D24" s="7">
        <f>'C. Details of Existing PSAs'!I21</f>
        <v>0</v>
      </c>
      <c r="E24" s="16" t="str">
        <f>'C. Details of Existing PSAs'!O21</f>
        <v>MW</v>
      </c>
      <c r="F24" s="146" t="str">
        <f>'C. Details of Existing PSAs'!D21</f>
        <v>Distribution Utility 1 (DU1)</v>
      </c>
      <c r="G24" s="146">
        <f>'C. Details of Existing PSAs'!E21</f>
        <v>0</v>
      </c>
      <c r="H24" s="108">
        <f>'C. Details of Existing PSAs'!F21</f>
        <v>0</v>
      </c>
      <c r="I24">
        <f>'C. Details of Existing PSAs'!G21</f>
        <v>0</v>
      </c>
      <c r="J24" s="16" t="s">
        <v>173</v>
      </c>
      <c r="K24" s="166">
        <f>IF($D24="No",0,'C. Details of Existing PSAs'!P21)</f>
        <v>0</v>
      </c>
      <c r="L24" s="166">
        <f>IF($D24="No",0,'C. Details of Existing PSAs'!Q21)</f>
        <v>0</v>
      </c>
      <c r="M24" s="166">
        <f>IF($D24="No",0,'C. Details of Existing PSAs'!R21)</f>
        <v>0</v>
      </c>
      <c r="N24" s="166">
        <f>IF($D24="No",0,'C. Details of Existing PSAs'!S21)</f>
        <v>0</v>
      </c>
      <c r="O24" s="166">
        <f>IF($D24="No",0,'C. Details of Existing PSAs'!T21)</f>
        <v>0</v>
      </c>
      <c r="P24" s="166">
        <f>IF($D24="No",0,'C. Details of Existing PSAs'!U21)</f>
        <v>0</v>
      </c>
      <c r="Q24" s="166">
        <f>IF($D24="No",0,'C. Details of Existing PSAs'!V21)</f>
        <v>0</v>
      </c>
      <c r="R24" s="166">
        <f>IF($D24="No",0,'C. Details of Existing PSAs'!W21)</f>
        <v>0</v>
      </c>
      <c r="S24" s="166">
        <f>IF($D24="No",0,'C. Details of Existing PSAs'!X21)</f>
        <v>0</v>
      </c>
      <c r="T24" s="166">
        <f>IF($D24="No",0,'C. Details of Existing PSAs'!Y21)</f>
        <v>0</v>
      </c>
      <c r="U24" s="166">
        <f>IF($D24="No",0,'C. Details of Existing PSAs'!Z21)</f>
        <v>0</v>
      </c>
      <c r="V24" s="166">
        <f>IF($D24="No",0,'C. Details of Existing PSAs'!AA21)</f>
        <v>0</v>
      </c>
      <c r="W24" s="166">
        <f>IF($D24="No",0,'C. Details of Existing PSAs'!AB21)</f>
        <v>0</v>
      </c>
      <c r="X24" s="166">
        <f>IF($D24="No",0,'C. Details of Existing PSAs'!AC21)</f>
        <v>0</v>
      </c>
      <c r="Y24" s="166">
        <f>IF($D24="No",0,'C. Details of Existing PSAs'!AD21)</f>
        <v>0</v>
      </c>
      <c r="Z24" s="166">
        <f>IF($D24="No",0,'C. Details of Existing PSAs'!AE21)</f>
        <v>0</v>
      </c>
      <c r="AA24" s="166">
        <f>IF($D24="No",0,'C. Details of Existing PSAs'!AF21)</f>
        <v>0</v>
      </c>
      <c r="AB24" s="166">
        <f>IF($D24="No",0,'C. Details of Existing PSAs'!AG21)</f>
        <v>0</v>
      </c>
      <c r="AC24" s="166">
        <f>IF($D24="No",0,'C. Details of Existing PSAs'!AH21)</f>
        <v>0</v>
      </c>
      <c r="AD24" s="166">
        <f>IF($D24="No",0,'C. Details of Existing PSAs'!AI21)</f>
        <v>0</v>
      </c>
      <c r="AE24" s="166">
        <f>IF($D24="No",0,'C. Details of Existing PSAs'!AJ21)</f>
        <v>0</v>
      </c>
      <c r="AF24" s="166"/>
      <c r="AG24" s="16" t="str">
        <f t="shared" si="0"/>
        <v>FALSE</v>
      </c>
    </row>
    <row r="25" spans="3:33" ht="28.8" x14ac:dyDescent="0.3">
      <c r="C25" s="7">
        <f t="shared" ref="C25:I25" si="7">C24</f>
        <v>8</v>
      </c>
      <c r="D25" s="7">
        <f t="shared" si="7"/>
        <v>0</v>
      </c>
      <c r="E25" s="16" t="str">
        <f>'C. Details of Existing PSAs'!O22</f>
        <v>MWh</v>
      </c>
      <c r="F25" s="146" t="str">
        <f t="shared" si="7"/>
        <v>Distribution Utility 1 (DU1)</v>
      </c>
      <c r="G25" s="146">
        <f t="shared" si="7"/>
        <v>0</v>
      </c>
      <c r="H25" s="108">
        <f t="shared" si="7"/>
        <v>0</v>
      </c>
      <c r="I25">
        <f t="shared" si="7"/>
        <v>0</v>
      </c>
      <c r="J25" s="16" t="s">
        <v>173</v>
      </c>
      <c r="K25" s="166">
        <f>IF($D25="No",0,'C. Details of Existing PSAs'!P22)</f>
        <v>0</v>
      </c>
      <c r="L25" s="166">
        <f>IF($D25="No",0,'C. Details of Existing PSAs'!Q22)</f>
        <v>0</v>
      </c>
      <c r="M25" s="166">
        <f>IF($D25="No",0,'C. Details of Existing PSAs'!R22)</f>
        <v>0</v>
      </c>
      <c r="N25" s="166">
        <f>IF($D25="No",0,'C. Details of Existing PSAs'!S22)</f>
        <v>0</v>
      </c>
      <c r="O25" s="166">
        <f>IF($D25="No",0,'C. Details of Existing PSAs'!T22)</f>
        <v>0</v>
      </c>
      <c r="P25" s="166">
        <f>IF($D25="No",0,'C. Details of Existing PSAs'!U22)</f>
        <v>0</v>
      </c>
      <c r="Q25" s="166">
        <f>IF($D25="No",0,'C. Details of Existing PSAs'!V22)</f>
        <v>0</v>
      </c>
      <c r="R25" s="166">
        <f>IF($D25="No",0,'C. Details of Existing PSAs'!W22)</f>
        <v>0</v>
      </c>
      <c r="S25" s="166">
        <f>IF($D25="No",0,'C. Details of Existing PSAs'!X22)</f>
        <v>0</v>
      </c>
      <c r="T25" s="166">
        <f>IF($D25="No",0,'C. Details of Existing PSAs'!Y22)</f>
        <v>0</v>
      </c>
      <c r="U25" s="166">
        <f>IF($D25="No",0,'C. Details of Existing PSAs'!Z22)</f>
        <v>0</v>
      </c>
      <c r="V25" s="166">
        <f>IF($D25="No",0,'C. Details of Existing PSAs'!AA22)</f>
        <v>0</v>
      </c>
      <c r="W25" s="166">
        <f>IF($D25="No",0,'C. Details of Existing PSAs'!AB22)</f>
        <v>0</v>
      </c>
      <c r="X25" s="166">
        <f>IF($D25="No",0,'C. Details of Existing PSAs'!AC22)</f>
        <v>0</v>
      </c>
      <c r="Y25" s="166">
        <f>IF($D25="No",0,'C. Details of Existing PSAs'!AD22)</f>
        <v>0</v>
      </c>
      <c r="Z25" s="166">
        <f>IF($D25="No",0,'C. Details of Existing PSAs'!AE22)</f>
        <v>0</v>
      </c>
      <c r="AA25" s="166">
        <f>IF($D25="No",0,'C. Details of Existing PSAs'!AF22)</f>
        <v>0</v>
      </c>
      <c r="AB25" s="166">
        <f>IF($D25="No",0,'C. Details of Existing PSAs'!AG22)</f>
        <v>0</v>
      </c>
      <c r="AC25" s="166">
        <f>IF($D25="No",0,'C. Details of Existing PSAs'!AH22)</f>
        <v>0</v>
      </c>
      <c r="AD25" s="166">
        <f>IF($D25="No",0,'C. Details of Existing PSAs'!AI22)</f>
        <v>0</v>
      </c>
      <c r="AE25" s="166">
        <f>IF($D25="No",0,'C. Details of Existing PSAs'!AJ22)</f>
        <v>0</v>
      </c>
      <c r="AF25" s="166"/>
      <c r="AG25" s="16" t="str">
        <f t="shared" si="0"/>
        <v>FALSE</v>
      </c>
    </row>
    <row r="26" spans="3:33" ht="28.8" x14ac:dyDescent="0.3">
      <c r="C26" s="7">
        <f>'C. Details of Existing PSAs'!C23</f>
        <v>9</v>
      </c>
      <c r="D26" s="7">
        <f>'C. Details of Existing PSAs'!I23</f>
        <v>0</v>
      </c>
      <c r="E26" s="16" t="str">
        <f>'C. Details of Existing PSAs'!O23</f>
        <v>MW</v>
      </c>
      <c r="F26" s="146" t="str">
        <f>'C. Details of Existing PSAs'!D23</f>
        <v>Distribution Utility 1 (DU1)</v>
      </c>
      <c r="G26" s="146">
        <f>'C. Details of Existing PSAs'!E23</f>
        <v>0</v>
      </c>
      <c r="H26" s="108">
        <f>'C. Details of Existing PSAs'!F23</f>
        <v>0</v>
      </c>
      <c r="I26">
        <f>'C. Details of Existing PSAs'!G23</f>
        <v>0</v>
      </c>
      <c r="J26" s="16" t="s">
        <v>173</v>
      </c>
      <c r="K26" s="166">
        <f>IF($D26="No",0,'C. Details of Existing PSAs'!P23)</f>
        <v>0</v>
      </c>
      <c r="L26" s="166">
        <f>IF($D26="No",0,'C. Details of Existing PSAs'!Q23)</f>
        <v>0</v>
      </c>
      <c r="M26" s="166">
        <f>IF($D26="No",0,'C. Details of Existing PSAs'!R23)</f>
        <v>0</v>
      </c>
      <c r="N26" s="166">
        <f>IF($D26="No",0,'C. Details of Existing PSAs'!S23)</f>
        <v>0</v>
      </c>
      <c r="O26" s="166">
        <f>IF($D26="No",0,'C. Details of Existing PSAs'!T23)</f>
        <v>0</v>
      </c>
      <c r="P26" s="166">
        <f>IF($D26="No",0,'C. Details of Existing PSAs'!U23)</f>
        <v>0</v>
      </c>
      <c r="Q26" s="166">
        <f>IF($D26="No",0,'C. Details of Existing PSAs'!V23)</f>
        <v>0</v>
      </c>
      <c r="R26" s="166">
        <f>IF($D26="No",0,'C. Details of Existing PSAs'!W23)</f>
        <v>0</v>
      </c>
      <c r="S26" s="166">
        <f>IF($D26="No",0,'C. Details of Existing PSAs'!X23)</f>
        <v>0</v>
      </c>
      <c r="T26" s="166">
        <f>IF($D26="No",0,'C. Details of Existing PSAs'!Y23)</f>
        <v>0</v>
      </c>
      <c r="U26" s="166">
        <f>IF($D26="No",0,'C. Details of Existing PSAs'!Z23)</f>
        <v>0</v>
      </c>
      <c r="V26" s="166">
        <f>IF($D26="No",0,'C. Details of Existing PSAs'!AA23)</f>
        <v>0</v>
      </c>
      <c r="W26" s="166">
        <f>IF($D26="No",0,'C. Details of Existing PSAs'!AB23)</f>
        <v>0</v>
      </c>
      <c r="X26" s="166">
        <f>IF($D26="No",0,'C. Details of Existing PSAs'!AC23)</f>
        <v>0</v>
      </c>
      <c r="Y26" s="166">
        <f>IF($D26="No",0,'C. Details of Existing PSAs'!AD23)</f>
        <v>0</v>
      </c>
      <c r="Z26" s="166">
        <f>IF($D26="No",0,'C. Details of Existing PSAs'!AE23)</f>
        <v>0</v>
      </c>
      <c r="AA26" s="166">
        <f>IF($D26="No",0,'C. Details of Existing PSAs'!AF23)</f>
        <v>0</v>
      </c>
      <c r="AB26" s="166">
        <f>IF($D26="No",0,'C. Details of Existing PSAs'!AG23)</f>
        <v>0</v>
      </c>
      <c r="AC26" s="166">
        <f>IF($D26="No",0,'C. Details of Existing PSAs'!AH23)</f>
        <v>0</v>
      </c>
      <c r="AD26" s="166">
        <f>IF($D26="No",0,'C. Details of Existing PSAs'!AI23)</f>
        <v>0</v>
      </c>
      <c r="AE26" s="166">
        <f>IF($D26="No",0,'C. Details of Existing PSAs'!AJ23)</f>
        <v>0</v>
      </c>
      <c r="AF26" s="166"/>
      <c r="AG26" s="16" t="str">
        <f t="shared" si="0"/>
        <v>FALSE</v>
      </c>
    </row>
    <row r="27" spans="3:33" ht="28.8" x14ac:dyDescent="0.3">
      <c r="C27" s="7">
        <f t="shared" ref="C27:I27" si="8">C26</f>
        <v>9</v>
      </c>
      <c r="D27" s="7">
        <f t="shared" si="8"/>
        <v>0</v>
      </c>
      <c r="E27" s="16" t="str">
        <f>'C. Details of Existing PSAs'!O24</f>
        <v>MWh</v>
      </c>
      <c r="F27" s="146" t="str">
        <f t="shared" si="8"/>
        <v>Distribution Utility 1 (DU1)</v>
      </c>
      <c r="G27" s="146">
        <f t="shared" si="8"/>
        <v>0</v>
      </c>
      <c r="H27" s="108">
        <f t="shared" si="8"/>
        <v>0</v>
      </c>
      <c r="I27">
        <f t="shared" si="8"/>
        <v>0</v>
      </c>
      <c r="J27" s="16" t="s">
        <v>173</v>
      </c>
      <c r="K27" s="166">
        <f>IF($D27="No",0,'C. Details of Existing PSAs'!P24)</f>
        <v>0</v>
      </c>
      <c r="L27" s="166">
        <f>IF($D27="No",0,'C. Details of Existing PSAs'!Q24)</f>
        <v>0</v>
      </c>
      <c r="M27" s="166">
        <f>IF($D27="No",0,'C. Details of Existing PSAs'!R24)</f>
        <v>0</v>
      </c>
      <c r="N27" s="166">
        <f>IF($D27="No",0,'C. Details of Existing PSAs'!S24)</f>
        <v>0</v>
      </c>
      <c r="O27" s="166">
        <f>IF($D27="No",0,'C. Details of Existing PSAs'!T24)</f>
        <v>0</v>
      </c>
      <c r="P27" s="166">
        <f>IF($D27="No",0,'C. Details of Existing PSAs'!U24)</f>
        <v>0</v>
      </c>
      <c r="Q27" s="166">
        <f>IF($D27="No",0,'C. Details of Existing PSAs'!V24)</f>
        <v>0</v>
      </c>
      <c r="R27" s="166">
        <f>IF($D27="No",0,'C. Details of Existing PSAs'!W24)</f>
        <v>0</v>
      </c>
      <c r="S27" s="166">
        <f>IF($D27="No",0,'C. Details of Existing PSAs'!X24)</f>
        <v>0</v>
      </c>
      <c r="T27" s="166">
        <f>IF($D27="No",0,'C. Details of Existing PSAs'!Y24)</f>
        <v>0</v>
      </c>
      <c r="U27" s="166">
        <f>IF($D27="No",0,'C. Details of Existing PSAs'!Z24)</f>
        <v>0</v>
      </c>
      <c r="V27" s="166">
        <f>IF($D27="No",0,'C. Details of Existing PSAs'!AA24)</f>
        <v>0</v>
      </c>
      <c r="W27" s="166">
        <f>IF($D27="No",0,'C. Details of Existing PSAs'!AB24)</f>
        <v>0</v>
      </c>
      <c r="X27" s="166">
        <f>IF($D27="No",0,'C. Details of Existing PSAs'!AC24)</f>
        <v>0</v>
      </c>
      <c r="Y27" s="166">
        <f>IF($D27="No",0,'C. Details of Existing PSAs'!AD24)</f>
        <v>0</v>
      </c>
      <c r="Z27" s="166">
        <f>IF($D27="No",0,'C. Details of Existing PSAs'!AE24)</f>
        <v>0</v>
      </c>
      <c r="AA27" s="166">
        <f>IF($D27="No",0,'C. Details of Existing PSAs'!AF24)</f>
        <v>0</v>
      </c>
      <c r="AB27" s="166">
        <f>IF($D27="No",0,'C. Details of Existing PSAs'!AG24)</f>
        <v>0</v>
      </c>
      <c r="AC27" s="166">
        <f>IF($D27="No",0,'C. Details of Existing PSAs'!AH24)</f>
        <v>0</v>
      </c>
      <c r="AD27" s="166">
        <f>IF($D27="No",0,'C. Details of Existing PSAs'!AI24)</f>
        <v>0</v>
      </c>
      <c r="AE27" s="166">
        <f>IF($D27="No",0,'C. Details of Existing PSAs'!AJ24)</f>
        <v>0</v>
      </c>
      <c r="AF27" s="166"/>
      <c r="AG27" s="16" t="str">
        <f t="shared" si="0"/>
        <v>FALSE</v>
      </c>
    </row>
    <row r="28" spans="3:33" ht="28.8" x14ac:dyDescent="0.3">
      <c r="C28" s="7">
        <f>'C. Details of Existing PSAs'!C25</f>
        <v>10</v>
      </c>
      <c r="D28" s="7">
        <f>'C. Details of Existing PSAs'!I25</f>
        <v>0</v>
      </c>
      <c r="E28" s="16" t="str">
        <f>'C. Details of Existing PSAs'!O25</f>
        <v>MW</v>
      </c>
      <c r="F28" s="146" t="str">
        <f>'C. Details of Existing PSAs'!D25</f>
        <v>Distribution Utility 1 (DU1)</v>
      </c>
      <c r="G28" s="146">
        <f>'C. Details of Existing PSAs'!E25</f>
        <v>0</v>
      </c>
      <c r="H28" s="108">
        <f>'C. Details of Existing PSAs'!F25</f>
        <v>0</v>
      </c>
      <c r="I28">
        <f>'C. Details of Existing PSAs'!G25</f>
        <v>0</v>
      </c>
      <c r="J28" s="16" t="s">
        <v>173</v>
      </c>
      <c r="K28" s="166">
        <f>IF($D28="No",0,'C. Details of Existing PSAs'!P25)</f>
        <v>0</v>
      </c>
      <c r="L28" s="166">
        <f>IF($D28="No",0,'C. Details of Existing PSAs'!Q25)</f>
        <v>0</v>
      </c>
      <c r="M28" s="166">
        <f>IF($D28="No",0,'C. Details of Existing PSAs'!R25)</f>
        <v>0</v>
      </c>
      <c r="N28" s="166">
        <f>IF($D28="No",0,'C. Details of Existing PSAs'!S25)</f>
        <v>0</v>
      </c>
      <c r="O28" s="166">
        <f>IF($D28="No",0,'C. Details of Existing PSAs'!T25)</f>
        <v>0</v>
      </c>
      <c r="P28" s="166">
        <f>IF($D28="No",0,'C. Details of Existing PSAs'!U25)</f>
        <v>0</v>
      </c>
      <c r="Q28" s="166">
        <f>IF($D28="No",0,'C. Details of Existing PSAs'!V25)</f>
        <v>0</v>
      </c>
      <c r="R28" s="166">
        <f>IF($D28="No",0,'C. Details of Existing PSAs'!W25)</f>
        <v>0</v>
      </c>
      <c r="S28" s="166">
        <f>IF($D28="No",0,'C. Details of Existing PSAs'!X25)</f>
        <v>0</v>
      </c>
      <c r="T28" s="166">
        <f>IF($D28="No",0,'C. Details of Existing PSAs'!Y25)</f>
        <v>0</v>
      </c>
      <c r="U28" s="166">
        <f>IF($D28="No",0,'C. Details of Existing PSAs'!Z25)</f>
        <v>0</v>
      </c>
      <c r="V28" s="166">
        <f>IF($D28="No",0,'C. Details of Existing PSAs'!AA25)</f>
        <v>0</v>
      </c>
      <c r="W28" s="166">
        <f>IF($D28="No",0,'C. Details of Existing PSAs'!AB25)</f>
        <v>0</v>
      </c>
      <c r="X28" s="166">
        <f>IF($D28="No",0,'C. Details of Existing PSAs'!AC25)</f>
        <v>0</v>
      </c>
      <c r="Y28" s="166">
        <f>IF($D28="No",0,'C. Details of Existing PSAs'!AD25)</f>
        <v>0</v>
      </c>
      <c r="Z28" s="166">
        <f>IF($D28="No",0,'C. Details of Existing PSAs'!AE25)</f>
        <v>0</v>
      </c>
      <c r="AA28" s="166">
        <f>IF($D28="No",0,'C. Details of Existing PSAs'!AF25)</f>
        <v>0</v>
      </c>
      <c r="AB28" s="166">
        <f>IF($D28="No",0,'C. Details of Existing PSAs'!AG25)</f>
        <v>0</v>
      </c>
      <c r="AC28" s="166">
        <f>IF($D28="No",0,'C. Details of Existing PSAs'!AH25)</f>
        <v>0</v>
      </c>
      <c r="AD28" s="166">
        <f>IF($D28="No",0,'C. Details of Existing PSAs'!AI25)</f>
        <v>0</v>
      </c>
      <c r="AE28" s="166">
        <f>IF($D28="No",0,'C. Details of Existing PSAs'!AJ25)</f>
        <v>0</v>
      </c>
      <c r="AF28" s="166"/>
      <c r="AG28" s="16" t="str">
        <f t="shared" si="0"/>
        <v>FALSE</v>
      </c>
    </row>
    <row r="29" spans="3:33" ht="28.8" x14ac:dyDescent="0.3">
      <c r="C29" s="7">
        <f t="shared" ref="C29:I29" si="9">C28</f>
        <v>10</v>
      </c>
      <c r="D29" s="7">
        <f t="shared" si="9"/>
        <v>0</v>
      </c>
      <c r="E29" s="16" t="str">
        <f>'C. Details of Existing PSAs'!O26</f>
        <v>MWh</v>
      </c>
      <c r="F29" s="146" t="str">
        <f t="shared" si="9"/>
        <v>Distribution Utility 1 (DU1)</v>
      </c>
      <c r="G29" s="146">
        <f t="shared" si="9"/>
        <v>0</v>
      </c>
      <c r="H29" s="108">
        <f t="shared" si="9"/>
        <v>0</v>
      </c>
      <c r="I29">
        <f t="shared" si="9"/>
        <v>0</v>
      </c>
      <c r="J29" s="16" t="s">
        <v>173</v>
      </c>
      <c r="K29" s="166">
        <f>IF($D29="No",0,'C. Details of Existing PSAs'!P26)</f>
        <v>0</v>
      </c>
      <c r="L29" s="166">
        <f>IF($D29="No",0,'C. Details of Existing PSAs'!Q26)</f>
        <v>0</v>
      </c>
      <c r="M29" s="166">
        <f>IF($D29="No",0,'C. Details of Existing PSAs'!R26)</f>
        <v>0</v>
      </c>
      <c r="N29" s="166">
        <f>IF($D29="No",0,'C. Details of Existing PSAs'!S26)</f>
        <v>0</v>
      </c>
      <c r="O29" s="166">
        <f>IF($D29="No",0,'C. Details of Existing PSAs'!T26)</f>
        <v>0</v>
      </c>
      <c r="P29" s="166">
        <f>IF($D29="No",0,'C. Details of Existing PSAs'!U26)</f>
        <v>0</v>
      </c>
      <c r="Q29" s="166">
        <f>IF($D29="No",0,'C. Details of Existing PSAs'!V26)</f>
        <v>0</v>
      </c>
      <c r="R29" s="166">
        <f>IF($D29="No",0,'C. Details of Existing PSAs'!W26)</f>
        <v>0</v>
      </c>
      <c r="S29" s="166">
        <f>IF($D29="No",0,'C. Details of Existing PSAs'!X26)</f>
        <v>0</v>
      </c>
      <c r="T29" s="166">
        <f>IF($D29="No",0,'C. Details of Existing PSAs'!Y26)</f>
        <v>0</v>
      </c>
      <c r="U29" s="166">
        <f>IF($D29="No",0,'C. Details of Existing PSAs'!Z26)</f>
        <v>0</v>
      </c>
      <c r="V29" s="166">
        <f>IF($D29="No",0,'C. Details of Existing PSAs'!AA26)</f>
        <v>0</v>
      </c>
      <c r="W29" s="166">
        <f>IF($D29="No",0,'C. Details of Existing PSAs'!AB26)</f>
        <v>0</v>
      </c>
      <c r="X29" s="166">
        <f>IF($D29="No",0,'C. Details of Existing PSAs'!AC26)</f>
        <v>0</v>
      </c>
      <c r="Y29" s="166">
        <f>IF($D29="No",0,'C. Details of Existing PSAs'!AD26)</f>
        <v>0</v>
      </c>
      <c r="Z29" s="166">
        <f>IF($D29="No",0,'C. Details of Existing PSAs'!AE26)</f>
        <v>0</v>
      </c>
      <c r="AA29" s="166">
        <f>IF($D29="No",0,'C. Details of Existing PSAs'!AF26)</f>
        <v>0</v>
      </c>
      <c r="AB29" s="166">
        <f>IF($D29="No",0,'C. Details of Existing PSAs'!AG26)</f>
        <v>0</v>
      </c>
      <c r="AC29" s="166">
        <f>IF($D29="No",0,'C. Details of Existing PSAs'!AH26)</f>
        <v>0</v>
      </c>
      <c r="AD29" s="166">
        <f>IF($D29="No",0,'C. Details of Existing PSAs'!AI26)</f>
        <v>0</v>
      </c>
      <c r="AE29" s="166">
        <f>IF($D29="No",0,'C. Details of Existing PSAs'!AJ26)</f>
        <v>0</v>
      </c>
      <c r="AF29" s="166"/>
      <c r="AG29" s="16" t="str">
        <f t="shared" si="0"/>
        <v>FALSE</v>
      </c>
    </row>
    <row r="30" spans="3:33" ht="28.8" x14ac:dyDescent="0.3">
      <c r="C30" s="7">
        <f>'C. Details of Existing PSAs'!C27</f>
        <v>11</v>
      </c>
      <c r="D30" s="7">
        <f>'C. Details of Existing PSAs'!I27</f>
        <v>0</v>
      </c>
      <c r="E30" s="16" t="str">
        <f>'C. Details of Existing PSAs'!O27</f>
        <v>MW</v>
      </c>
      <c r="F30" s="146" t="str">
        <f>'C. Details of Existing PSAs'!D27</f>
        <v>Distribution Utility 1 (DU1)</v>
      </c>
      <c r="G30" s="146">
        <f>'C. Details of Existing PSAs'!E27</f>
        <v>0</v>
      </c>
      <c r="H30" s="108">
        <f>'C. Details of Existing PSAs'!F27</f>
        <v>0</v>
      </c>
      <c r="I30">
        <f>'C. Details of Existing PSAs'!G27</f>
        <v>0</v>
      </c>
      <c r="J30" s="16" t="s">
        <v>173</v>
      </c>
      <c r="K30" s="166">
        <f>IF($D30="No",0,'C. Details of Existing PSAs'!P27)</f>
        <v>0</v>
      </c>
      <c r="L30" s="166">
        <f>IF($D30="No",0,'C. Details of Existing PSAs'!Q27)</f>
        <v>0</v>
      </c>
      <c r="M30" s="166">
        <f>IF($D30="No",0,'C. Details of Existing PSAs'!R27)</f>
        <v>0</v>
      </c>
      <c r="N30" s="166">
        <f>IF($D30="No",0,'C. Details of Existing PSAs'!S27)</f>
        <v>0</v>
      </c>
      <c r="O30" s="166">
        <f>IF($D30="No",0,'C. Details of Existing PSAs'!T27)</f>
        <v>0</v>
      </c>
      <c r="P30" s="166">
        <f>IF($D30="No",0,'C. Details of Existing PSAs'!U27)</f>
        <v>0</v>
      </c>
      <c r="Q30" s="166">
        <f>IF($D30="No",0,'C. Details of Existing PSAs'!V27)</f>
        <v>0</v>
      </c>
      <c r="R30" s="166">
        <f>IF($D30="No",0,'C. Details of Existing PSAs'!W27)</f>
        <v>0</v>
      </c>
      <c r="S30" s="166">
        <f>IF($D30="No",0,'C. Details of Existing PSAs'!X27)</f>
        <v>0</v>
      </c>
      <c r="T30" s="166">
        <f>IF($D30="No",0,'C. Details of Existing PSAs'!Y27)</f>
        <v>0</v>
      </c>
      <c r="U30" s="166">
        <f>IF($D30="No",0,'C. Details of Existing PSAs'!Z27)</f>
        <v>0</v>
      </c>
      <c r="V30" s="166">
        <f>IF($D30="No",0,'C. Details of Existing PSAs'!AA27)</f>
        <v>0</v>
      </c>
      <c r="W30" s="166">
        <f>IF($D30="No",0,'C. Details of Existing PSAs'!AB27)</f>
        <v>0</v>
      </c>
      <c r="X30" s="166">
        <f>IF($D30="No",0,'C. Details of Existing PSAs'!AC27)</f>
        <v>0</v>
      </c>
      <c r="Y30" s="166">
        <f>IF($D30="No",0,'C. Details of Existing PSAs'!AD27)</f>
        <v>0</v>
      </c>
      <c r="Z30" s="166">
        <f>IF($D30="No",0,'C. Details of Existing PSAs'!AE27)</f>
        <v>0</v>
      </c>
      <c r="AA30" s="166">
        <f>IF($D30="No",0,'C. Details of Existing PSAs'!AF27)</f>
        <v>0</v>
      </c>
      <c r="AB30" s="166">
        <f>IF($D30="No",0,'C. Details of Existing PSAs'!AG27)</f>
        <v>0</v>
      </c>
      <c r="AC30" s="166">
        <f>IF($D30="No",0,'C. Details of Existing PSAs'!AH27)</f>
        <v>0</v>
      </c>
      <c r="AD30" s="166">
        <f>IF($D30="No",0,'C. Details of Existing PSAs'!AI27)</f>
        <v>0</v>
      </c>
      <c r="AE30" s="166">
        <f>IF($D30="No",0,'C. Details of Existing PSAs'!AJ27)</f>
        <v>0</v>
      </c>
      <c r="AF30" s="166"/>
      <c r="AG30" s="16" t="str">
        <f t="shared" si="0"/>
        <v>FALSE</v>
      </c>
    </row>
    <row r="31" spans="3:33" ht="28.8" x14ac:dyDescent="0.3">
      <c r="C31" s="7">
        <f t="shared" ref="C31:I31" si="10">C30</f>
        <v>11</v>
      </c>
      <c r="D31" s="7">
        <f t="shared" si="10"/>
        <v>0</v>
      </c>
      <c r="E31" s="16" t="str">
        <f>'C. Details of Existing PSAs'!O28</f>
        <v>MWh</v>
      </c>
      <c r="F31" s="146" t="str">
        <f t="shared" si="10"/>
        <v>Distribution Utility 1 (DU1)</v>
      </c>
      <c r="G31" s="146">
        <f t="shared" si="10"/>
        <v>0</v>
      </c>
      <c r="H31" s="108">
        <f t="shared" si="10"/>
        <v>0</v>
      </c>
      <c r="I31">
        <f t="shared" si="10"/>
        <v>0</v>
      </c>
      <c r="J31" s="16" t="s">
        <v>173</v>
      </c>
      <c r="K31" s="166">
        <f>IF($D31="No",0,'C. Details of Existing PSAs'!P28)</f>
        <v>0</v>
      </c>
      <c r="L31" s="166">
        <f>IF($D31="No",0,'C. Details of Existing PSAs'!Q28)</f>
        <v>0</v>
      </c>
      <c r="M31" s="166">
        <f>IF($D31="No",0,'C. Details of Existing PSAs'!R28)</f>
        <v>0</v>
      </c>
      <c r="N31" s="166">
        <f>IF($D31="No",0,'C. Details of Existing PSAs'!S28)</f>
        <v>0</v>
      </c>
      <c r="O31" s="166">
        <f>IF($D31="No",0,'C. Details of Existing PSAs'!T28)</f>
        <v>0</v>
      </c>
      <c r="P31" s="166">
        <f>IF($D31="No",0,'C. Details of Existing PSAs'!U28)</f>
        <v>0</v>
      </c>
      <c r="Q31" s="166">
        <f>IF($D31="No",0,'C. Details of Existing PSAs'!V28)</f>
        <v>0</v>
      </c>
      <c r="R31" s="166">
        <f>IF($D31="No",0,'C. Details of Existing PSAs'!W28)</f>
        <v>0</v>
      </c>
      <c r="S31" s="166">
        <f>IF($D31="No",0,'C. Details of Existing PSAs'!X28)</f>
        <v>0</v>
      </c>
      <c r="T31" s="166">
        <f>IF($D31="No",0,'C. Details of Existing PSAs'!Y28)</f>
        <v>0</v>
      </c>
      <c r="U31" s="166">
        <f>IF($D31="No",0,'C. Details of Existing PSAs'!Z28)</f>
        <v>0</v>
      </c>
      <c r="V31" s="166">
        <f>IF($D31="No",0,'C. Details of Existing PSAs'!AA28)</f>
        <v>0</v>
      </c>
      <c r="W31" s="166">
        <f>IF($D31="No",0,'C. Details of Existing PSAs'!AB28)</f>
        <v>0</v>
      </c>
      <c r="X31" s="166">
        <f>IF($D31="No",0,'C. Details of Existing PSAs'!AC28)</f>
        <v>0</v>
      </c>
      <c r="Y31" s="166">
        <f>IF($D31="No",0,'C. Details of Existing PSAs'!AD28)</f>
        <v>0</v>
      </c>
      <c r="Z31" s="166">
        <f>IF($D31="No",0,'C. Details of Existing PSAs'!AE28)</f>
        <v>0</v>
      </c>
      <c r="AA31" s="166">
        <f>IF($D31="No",0,'C. Details of Existing PSAs'!AF28)</f>
        <v>0</v>
      </c>
      <c r="AB31" s="166">
        <f>IF($D31="No",0,'C. Details of Existing PSAs'!AG28)</f>
        <v>0</v>
      </c>
      <c r="AC31" s="166">
        <f>IF($D31="No",0,'C. Details of Existing PSAs'!AH28)</f>
        <v>0</v>
      </c>
      <c r="AD31" s="166">
        <f>IF($D31="No",0,'C. Details of Existing PSAs'!AI28)</f>
        <v>0</v>
      </c>
      <c r="AE31" s="166">
        <f>IF($D31="No",0,'C. Details of Existing PSAs'!AJ28)</f>
        <v>0</v>
      </c>
      <c r="AF31" s="166"/>
      <c r="AG31" s="16" t="str">
        <f t="shared" si="0"/>
        <v>FALSE</v>
      </c>
    </row>
    <row r="32" spans="3:33" ht="28.8" x14ac:dyDescent="0.3">
      <c r="C32" s="7">
        <f>'C. Details of Existing PSAs'!C29</f>
        <v>12</v>
      </c>
      <c r="D32" s="7">
        <f>'C. Details of Existing PSAs'!I29</f>
        <v>0</v>
      </c>
      <c r="E32" s="16" t="str">
        <f>'C. Details of Existing PSAs'!O29</f>
        <v>MW</v>
      </c>
      <c r="F32" s="146" t="str">
        <f>'C. Details of Existing PSAs'!D29</f>
        <v>Distribution Utility 1 (DU1)</v>
      </c>
      <c r="G32" s="146">
        <f>'C. Details of Existing PSAs'!E29</f>
        <v>0</v>
      </c>
      <c r="H32" s="108">
        <f>'C. Details of Existing PSAs'!F29</f>
        <v>0</v>
      </c>
      <c r="I32">
        <f>'C. Details of Existing PSAs'!G29</f>
        <v>0</v>
      </c>
      <c r="J32" s="16" t="s">
        <v>173</v>
      </c>
      <c r="K32" s="166">
        <f>IF($D32="No",0,'C. Details of Existing PSAs'!P29)</f>
        <v>0</v>
      </c>
      <c r="L32" s="166">
        <f>IF($D32="No",0,'C. Details of Existing PSAs'!Q29)</f>
        <v>0</v>
      </c>
      <c r="M32" s="166">
        <f>IF($D32="No",0,'C. Details of Existing PSAs'!R29)</f>
        <v>0</v>
      </c>
      <c r="N32" s="166">
        <f>IF($D32="No",0,'C. Details of Existing PSAs'!S29)</f>
        <v>0</v>
      </c>
      <c r="O32" s="166">
        <f>IF($D32="No",0,'C. Details of Existing PSAs'!T29)</f>
        <v>0</v>
      </c>
      <c r="P32" s="166">
        <f>IF($D32="No",0,'C. Details of Existing PSAs'!U29)</f>
        <v>0</v>
      </c>
      <c r="Q32" s="166">
        <f>IF($D32="No",0,'C. Details of Existing PSAs'!V29)</f>
        <v>0</v>
      </c>
      <c r="R32" s="166">
        <f>IF($D32="No",0,'C. Details of Existing PSAs'!W29)</f>
        <v>0</v>
      </c>
      <c r="S32" s="166">
        <f>IF($D32="No",0,'C. Details of Existing PSAs'!X29)</f>
        <v>0</v>
      </c>
      <c r="T32" s="166">
        <f>IF($D32="No",0,'C. Details of Existing PSAs'!Y29)</f>
        <v>0</v>
      </c>
      <c r="U32" s="166">
        <f>IF($D32="No",0,'C. Details of Existing PSAs'!Z29)</f>
        <v>0</v>
      </c>
      <c r="V32" s="166">
        <f>IF($D32="No",0,'C. Details of Existing PSAs'!AA29)</f>
        <v>0</v>
      </c>
      <c r="W32" s="166">
        <f>IF($D32="No",0,'C. Details of Existing PSAs'!AB29)</f>
        <v>0</v>
      </c>
      <c r="X32" s="166">
        <f>IF($D32="No",0,'C. Details of Existing PSAs'!AC29)</f>
        <v>0</v>
      </c>
      <c r="Y32" s="166">
        <f>IF($D32="No",0,'C. Details of Existing PSAs'!AD29)</f>
        <v>0</v>
      </c>
      <c r="Z32" s="166">
        <f>IF($D32="No",0,'C. Details of Existing PSAs'!AE29)</f>
        <v>0</v>
      </c>
      <c r="AA32" s="166">
        <f>IF($D32="No",0,'C. Details of Existing PSAs'!AF29)</f>
        <v>0</v>
      </c>
      <c r="AB32" s="166">
        <f>IF($D32="No",0,'C. Details of Existing PSAs'!AG29)</f>
        <v>0</v>
      </c>
      <c r="AC32" s="166">
        <f>IF($D32="No",0,'C. Details of Existing PSAs'!AH29)</f>
        <v>0</v>
      </c>
      <c r="AD32" s="166">
        <f>IF($D32="No",0,'C. Details of Existing PSAs'!AI29)</f>
        <v>0</v>
      </c>
      <c r="AE32" s="166">
        <f>IF($D32="No",0,'C. Details of Existing PSAs'!AJ29)</f>
        <v>0</v>
      </c>
      <c r="AF32" s="166"/>
      <c r="AG32" s="16" t="str">
        <f t="shared" si="0"/>
        <v>FALSE</v>
      </c>
    </row>
    <row r="33" spans="3:33" ht="28.8" x14ac:dyDescent="0.3">
      <c r="C33" s="7">
        <f t="shared" ref="C33:I33" si="11">C32</f>
        <v>12</v>
      </c>
      <c r="D33" s="7">
        <f t="shared" si="11"/>
        <v>0</v>
      </c>
      <c r="E33" s="16" t="str">
        <f>'C. Details of Existing PSAs'!O30</f>
        <v>MWh</v>
      </c>
      <c r="F33" s="146" t="str">
        <f t="shared" si="11"/>
        <v>Distribution Utility 1 (DU1)</v>
      </c>
      <c r="G33" s="146">
        <f t="shared" si="11"/>
        <v>0</v>
      </c>
      <c r="H33" s="108">
        <f t="shared" si="11"/>
        <v>0</v>
      </c>
      <c r="I33">
        <f t="shared" si="11"/>
        <v>0</v>
      </c>
      <c r="J33" s="16" t="s">
        <v>173</v>
      </c>
      <c r="K33" s="166">
        <f>IF($D33="No",0,'C. Details of Existing PSAs'!P30)</f>
        <v>0</v>
      </c>
      <c r="L33" s="166">
        <f>IF($D33="No",0,'C. Details of Existing PSAs'!Q30)</f>
        <v>0</v>
      </c>
      <c r="M33" s="166">
        <f>IF($D33="No",0,'C. Details of Existing PSAs'!R30)</f>
        <v>0</v>
      </c>
      <c r="N33" s="166">
        <f>IF($D33="No",0,'C. Details of Existing PSAs'!S30)</f>
        <v>0</v>
      </c>
      <c r="O33" s="166">
        <f>IF($D33="No",0,'C. Details of Existing PSAs'!T30)</f>
        <v>0</v>
      </c>
      <c r="P33" s="166">
        <f>IF($D33="No",0,'C. Details of Existing PSAs'!U30)</f>
        <v>0</v>
      </c>
      <c r="Q33" s="166">
        <f>IF($D33="No",0,'C. Details of Existing PSAs'!V30)</f>
        <v>0</v>
      </c>
      <c r="R33" s="166">
        <f>IF($D33="No",0,'C. Details of Existing PSAs'!W30)</f>
        <v>0</v>
      </c>
      <c r="S33" s="166">
        <f>IF($D33="No",0,'C. Details of Existing PSAs'!X30)</f>
        <v>0</v>
      </c>
      <c r="T33" s="166">
        <f>IF($D33="No",0,'C. Details of Existing PSAs'!Y30)</f>
        <v>0</v>
      </c>
      <c r="U33" s="166">
        <f>IF($D33="No",0,'C. Details of Existing PSAs'!Z30)</f>
        <v>0</v>
      </c>
      <c r="V33" s="166">
        <f>IF($D33="No",0,'C. Details of Existing PSAs'!AA30)</f>
        <v>0</v>
      </c>
      <c r="W33" s="166">
        <f>IF($D33="No",0,'C. Details of Existing PSAs'!AB30)</f>
        <v>0</v>
      </c>
      <c r="X33" s="166">
        <f>IF($D33="No",0,'C. Details of Existing PSAs'!AC30)</f>
        <v>0</v>
      </c>
      <c r="Y33" s="166">
        <f>IF($D33="No",0,'C. Details of Existing PSAs'!AD30)</f>
        <v>0</v>
      </c>
      <c r="Z33" s="166">
        <f>IF($D33="No",0,'C. Details of Existing PSAs'!AE30)</f>
        <v>0</v>
      </c>
      <c r="AA33" s="166">
        <f>IF($D33="No",0,'C. Details of Existing PSAs'!AF30)</f>
        <v>0</v>
      </c>
      <c r="AB33" s="166">
        <f>IF($D33="No",0,'C. Details of Existing PSAs'!AG30)</f>
        <v>0</v>
      </c>
      <c r="AC33" s="166">
        <f>IF($D33="No",0,'C. Details of Existing PSAs'!AH30)</f>
        <v>0</v>
      </c>
      <c r="AD33" s="166">
        <f>IF($D33="No",0,'C. Details of Existing PSAs'!AI30)</f>
        <v>0</v>
      </c>
      <c r="AE33" s="166">
        <f>IF($D33="No",0,'C. Details of Existing PSAs'!AJ30)</f>
        <v>0</v>
      </c>
      <c r="AF33" s="166"/>
      <c r="AG33" s="16" t="str">
        <f t="shared" si="0"/>
        <v>FALSE</v>
      </c>
    </row>
    <row r="34" spans="3:33" ht="28.8" x14ac:dyDescent="0.3">
      <c r="C34" s="7">
        <f>'C. Details of Existing PSAs'!C31</f>
        <v>13</v>
      </c>
      <c r="D34" s="7">
        <f>'C. Details of Existing PSAs'!I31</f>
        <v>0</v>
      </c>
      <c r="E34" s="16" t="str">
        <f>'C. Details of Existing PSAs'!O31</f>
        <v>MW</v>
      </c>
      <c r="F34" s="146" t="str">
        <f>'C. Details of Existing PSAs'!D31</f>
        <v>Distribution Utility 1 (DU1)</v>
      </c>
      <c r="G34" s="146">
        <f>'C. Details of Existing PSAs'!E31</f>
        <v>0</v>
      </c>
      <c r="H34" s="108">
        <f>'C. Details of Existing PSAs'!F31</f>
        <v>0</v>
      </c>
      <c r="I34">
        <f>'C. Details of Existing PSAs'!G31</f>
        <v>0</v>
      </c>
      <c r="J34" s="16" t="s">
        <v>173</v>
      </c>
      <c r="K34" s="166">
        <f>IF($D34="No",0,'C. Details of Existing PSAs'!P31)</f>
        <v>0</v>
      </c>
      <c r="L34" s="166">
        <f>IF($D34="No",0,'C. Details of Existing PSAs'!Q31)</f>
        <v>0</v>
      </c>
      <c r="M34" s="166">
        <f>IF($D34="No",0,'C. Details of Existing PSAs'!R31)</f>
        <v>0</v>
      </c>
      <c r="N34" s="166">
        <f>IF($D34="No",0,'C. Details of Existing PSAs'!S31)</f>
        <v>0</v>
      </c>
      <c r="O34" s="166">
        <f>IF($D34="No",0,'C. Details of Existing PSAs'!T31)</f>
        <v>0</v>
      </c>
      <c r="P34" s="166">
        <f>IF($D34="No",0,'C. Details of Existing PSAs'!U31)</f>
        <v>0</v>
      </c>
      <c r="Q34" s="166">
        <f>IF($D34="No",0,'C. Details of Existing PSAs'!V31)</f>
        <v>0</v>
      </c>
      <c r="R34" s="166">
        <f>IF($D34="No",0,'C. Details of Existing PSAs'!W31)</f>
        <v>0</v>
      </c>
      <c r="S34" s="166">
        <f>IF($D34="No",0,'C. Details of Existing PSAs'!X31)</f>
        <v>0</v>
      </c>
      <c r="T34" s="166">
        <f>IF($D34="No",0,'C. Details of Existing PSAs'!Y31)</f>
        <v>0</v>
      </c>
      <c r="U34" s="166">
        <f>IF($D34="No",0,'C. Details of Existing PSAs'!Z31)</f>
        <v>0</v>
      </c>
      <c r="V34" s="166">
        <f>IF($D34="No",0,'C. Details of Existing PSAs'!AA31)</f>
        <v>0</v>
      </c>
      <c r="W34" s="166">
        <f>IF($D34="No",0,'C. Details of Existing PSAs'!AB31)</f>
        <v>0</v>
      </c>
      <c r="X34" s="166">
        <f>IF($D34="No",0,'C. Details of Existing PSAs'!AC31)</f>
        <v>0</v>
      </c>
      <c r="Y34" s="166">
        <f>IF($D34="No",0,'C. Details of Existing PSAs'!AD31)</f>
        <v>0</v>
      </c>
      <c r="Z34" s="166">
        <f>IF($D34="No",0,'C. Details of Existing PSAs'!AE31)</f>
        <v>0</v>
      </c>
      <c r="AA34" s="166">
        <f>IF($D34="No",0,'C. Details of Existing PSAs'!AF31)</f>
        <v>0</v>
      </c>
      <c r="AB34" s="166">
        <f>IF($D34="No",0,'C. Details of Existing PSAs'!AG31)</f>
        <v>0</v>
      </c>
      <c r="AC34" s="166">
        <f>IF($D34="No",0,'C. Details of Existing PSAs'!AH31)</f>
        <v>0</v>
      </c>
      <c r="AD34" s="166">
        <f>IF($D34="No",0,'C. Details of Existing PSAs'!AI31)</f>
        <v>0</v>
      </c>
      <c r="AE34" s="166">
        <f>IF($D34="No",0,'C. Details of Existing PSAs'!AJ31)</f>
        <v>0</v>
      </c>
      <c r="AF34" s="166"/>
      <c r="AG34" s="16" t="str">
        <f t="shared" si="0"/>
        <v>FALSE</v>
      </c>
    </row>
    <row r="35" spans="3:33" ht="28.8" x14ac:dyDescent="0.3">
      <c r="C35" s="7">
        <f t="shared" ref="C35:I35" si="12">C34</f>
        <v>13</v>
      </c>
      <c r="D35" s="7">
        <f t="shared" si="12"/>
        <v>0</v>
      </c>
      <c r="E35" s="16" t="str">
        <f>'C. Details of Existing PSAs'!O32</f>
        <v>MWh</v>
      </c>
      <c r="F35" s="146" t="str">
        <f t="shared" si="12"/>
        <v>Distribution Utility 1 (DU1)</v>
      </c>
      <c r="G35" s="146">
        <f t="shared" si="12"/>
        <v>0</v>
      </c>
      <c r="H35" s="108">
        <f t="shared" si="12"/>
        <v>0</v>
      </c>
      <c r="I35">
        <f t="shared" si="12"/>
        <v>0</v>
      </c>
      <c r="J35" s="16" t="s">
        <v>173</v>
      </c>
      <c r="K35" s="166">
        <f>IF($D35="No",0,'C. Details of Existing PSAs'!P32)</f>
        <v>0</v>
      </c>
      <c r="L35" s="166">
        <f>IF($D35="No",0,'C. Details of Existing PSAs'!Q32)</f>
        <v>0</v>
      </c>
      <c r="M35" s="166">
        <f>IF($D35="No",0,'C. Details of Existing PSAs'!R32)</f>
        <v>0</v>
      </c>
      <c r="N35" s="166">
        <f>IF($D35="No",0,'C. Details of Existing PSAs'!S32)</f>
        <v>0</v>
      </c>
      <c r="O35" s="166">
        <f>IF($D35="No",0,'C. Details of Existing PSAs'!T32)</f>
        <v>0</v>
      </c>
      <c r="P35" s="166">
        <f>IF($D35="No",0,'C. Details of Existing PSAs'!U32)</f>
        <v>0</v>
      </c>
      <c r="Q35" s="166">
        <f>IF($D35="No",0,'C. Details of Existing PSAs'!V32)</f>
        <v>0</v>
      </c>
      <c r="R35" s="166">
        <f>IF($D35="No",0,'C. Details of Existing PSAs'!W32)</f>
        <v>0</v>
      </c>
      <c r="S35" s="166">
        <f>IF($D35="No",0,'C. Details of Existing PSAs'!X32)</f>
        <v>0</v>
      </c>
      <c r="T35" s="166">
        <f>IF($D35="No",0,'C. Details of Existing PSAs'!Y32)</f>
        <v>0</v>
      </c>
      <c r="U35" s="166">
        <f>IF($D35="No",0,'C. Details of Existing PSAs'!Z32)</f>
        <v>0</v>
      </c>
      <c r="V35" s="166">
        <f>IF($D35="No",0,'C. Details of Existing PSAs'!AA32)</f>
        <v>0</v>
      </c>
      <c r="W35" s="166">
        <f>IF($D35="No",0,'C. Details of Existing PSAs'!AB32)</f>
        <v>0</v>
      </c>
      <c r="X35" s="166">
        <f>IF($D35="No",0,'C. Details of Existing PSAs'!AC32)</f>
        <v>0</v>
      </c>
      <c r="Y35" s="166">
        <f>IF($D35="No",0,'C. Details of Existing PSAs'!AD32)</f>
        <v>0</v>
      </c>
      <c r="Z35" s="166">
        <f>IF($D35="No",0,'C. Details of Existing PSAs'!AE32)</f>
        <v>0</v>
      </c>
      <c r="AA35" s="166">
        <f>IF($D35="No",0,'C. Details of Existing PSAs'!AF32)</f>
        <v>0</v>
      </c>
      <c r="AB35" s="166">
        <f>IF($D35="No",0,'C. Details of Existing PSAs'!AG32)</f>
        <v>0</v>
      </c>
      <c r="AC35" s="166">
        <f>IF($D35="No",0,'C. Details of Existing PSAs'!AH32)</f>
        <v>0</v>
      </c>
      <c r="AD35" s="166">
        <f>IF($D35="No",0,'C. Details of Existing PSAs'!AI32)</f>
        <v>0</v>
      </c>
      <c r="AE35" s="166">
        <f>IF($D35="No",0,'C. Details of Existing PSAs'!AJ32)</f>
        <v>0</v>
      </c>
      <c r="AF35" s="166"/>
      <c r="AG35" s="16" t="str">
        <f t="shared" si="0"/>
        <v>FALSE</v>
      </c>
    </row>
    <row r="36" spans="3:33" ht="28.8" x14ac:dyDescent="0.3">
      <c r="C36" s="7">
        <f>'C. Details of Existing PSAs'!C33</f>
        <v>14</v>
      </c>
      <c r="D36" s="7">
        <f>'C. Details of Existing PSAs'!I33</f>
        <v>0</v>
      </c>
      <c r="E36" s="16" t="str">
        <f>'C. Details of Existing PSAs'!O33</f>
        <v>MW</v>
      </c>
      <c r="F36" s="146" t="str">
        <f>'C. Details of Existing PSAs'!D33</f>
        <v>Distribution Utility 1 (DU1)</v>
      </c>
      <c r="G36" s="146">
        <f>'C. Details of Existing PSAs'!E33</f>
        <v>0</v>
      </c>
      <c r="H36" s="108">
        <f>'C. Details of Existing PSAs'!F33</f>
        <v>0</v>
      </c>
      <c r="I36">
        <f>'C. Details of Existing PSAs'!G33</f>
        <v>0</v>
      </c>
      <c r="J36" s="16" t="s">
        <v>173</v>
      </c>
      <c r="K36" s="166">
        <f>IF($D36="No",0,'C. Details of Existing PSAs'!P33)</f>
        <v>0</v>
      </c>
      <c r="L36" s="166">
        <f>IF($D36="No",0,'C. Details of Existing PSAs'!Q33)</f>
        <v>0</v>
      </c>
      <c r="M36" s="166">
        <f>IF($D36="No",0,'C. Details of Existing PSAs'!R33)</f>
        <v>0</v>
      </c>
      <c r="N36" s="166">
        <f>IF($D36="No",0,'C. Details of Existing PSAs'!S33)</f>
        <v>0</v>
      </c>
      <c r="O36" s="166">
        <f>IF($D36="No",0,'C. Details of Existing PSAs'!T33)</f>
        <v>0</v>
      </c>
      <c r="P36" s="166">
        <f>IF($D36="No",0,'C. Details of Existing PSAs'!U33)</f>
        <v>0</v>
      </c>
      <c r="Q36" s="166">
        <f>IF($D36="No",0,'C. Details of Existing PSAs'!V33)</f>
        <v>0</v>
      </c>
      <c r="R36" s="166">
        <f>IF($D36="No",0,'C. Details of Existing PSAs'!W33)</f>
        <v>0</v>
      </c>
      <c r="S36" s="166">
        <f>IF($D36="No",0,'C. Details of Existing PSAs'!X33)</f>
        <v>0</v>
      </c>
      <c r="T36" s="166">
        <f>IF($D36="No",0,'C. Details of Existing PSAs'!Y33)</f>
        <v>0</v>
      </c>
      <c r="U36" s="166">
        <f>IF($D36="No",0,'C. Details of Existing PSAs'!Z33)</f>
        <v>0</v>
      </c>
      <c r="V36" s="166">
        <f>IF($D36="No",0,'C. Details of Existing PSAs'!AA33)</f>
        <v>0</v>
      </c>
      <c r="W36" s="166">
        <f>IF($D36="No",0,'C. Details of Existing PSAs'!AB33)</f>
        <v>0</v>
      </c>
      <c r="X36" s="166">
        <f>IF($D36="No",0,'C. Details of Existing PSAs'!AC33)</f>
        <v>0</v>
      </c>
      <c r="Y36" s="166">
        <f>IF($D36="No",0,'C. Details of Existing PSAs'!AD33)</f>
        <v>0</v>
      </c>
      <c r="Z36" s="166">
        <f>IF($D36="No",0,'C. Details of Existing PSAs'!AE33)</f>
        <v>0</v>
      </c>
      <c r="AA36" s="166">
        <f>IF($D36="No",0,'C. Details of Existing PSAs'!AF33)</f>
        <v>0</v>
      </c>
      <c r="AB36" s="166">
        <f>IF($D36="No",0,'C. Details of Existing PSAs'!AG33)</f>
        <v>0</v>
      </c>
      <c r="AC36" s="166">
        <f>IF($D36="No",0,'C. Details of Existing PSAs'!AH33)</f>
        <v>0</v>
      </c>
      <c r="AD36" s="166">
        <f>IF($D36="No",0,'C. Details of Existing PSAs'!AI33)</f>
        <v>0</v>
      </c>
      <c r="AE36" s="166">
        <f>IF($D36="No",0,'C. Details of Existing PSAs'!AJ33)</f>
        <v>0</v>
      </c>
      <c r="AF36" s="166"/>
      <c r="AG36" s="16" t="str">
        <f t="shared" si="0"/>
        <v>FALSE</v>
      </c>
    </row>
    <row r="37" spans="3:33" ht="28.8" x14ac:dyDescent="0.3">
      <c r="C37" s="7">
        <f t="shared" ref="C37:I37" si="13">C36</f>
        <v>14</v>
      </c>
      <c r="D37" s="7">
        <f t="shared" si="13"/>
        <v>0</v>
      </c>
      <c r="E37" s="16" t="str">
        <f>'C. Details of Existing PSAs'!O34</f>
        <v>MWh</v>
      </c>
      <c r="F37" s="146" t="str">
        <f t="shared" si="13"/>
        <v>Distribution Utility 1 (DU1)</v>
      </c>
      <c r="G37" s="146">
        <f t="shared" si="13"/>
        <v>0</v>
      </c>
      <c r="H37" s="108">
        <f t="shared" si="13"/>
        <v>0</v>
      </c>
      <c r="I37">
        <f t="shared" si="13"/>
        <v>0</v>
      </c>
      <c r="J37" s="16" t="s">
        <v>173</v>
      </c>
      <c r="K37" s="166">
        <f>IF($D37="No",0,'C. Details of Existing PSAs'!P34)</f>
        <v>0</v>
      </c>
      <c r="L37" s="166">
        <f>IF($D37="No",0,'C. Details of Existing PSAs'!Q34)</f>
        <v>0</v>
      </c>
      <c r="M37" s="166">
        <f>IF($D37="No",0,'C. Details of Existing PSAs'!R34)</f>
        <v>0</v>
      </c>
      <c r="N37" s="166">
        <f>IF($D37="No",0,'C. Details of Existing PSAs'!S34)</f>
        <v>0</v>
      </c>
      <c r="O37" s="166">
        <f>IF($D37="No",0,'C. Details of Existing PSAs'!T34)</f>
        <v>0</v>
      </c>
      <c r="P37" s="166">
        <f>IF($D37="No",0,'C. Details of Existing PSAs'!U34)</f>
        <v>0</v>
      </c>
      <c r="Q37" s="166">
        <f>IF($D37="No",0,'C. Details of Existing PSAs'!V34)</f>
        <v>0</v>
      </c>
      <c r="R37" s="166">
        <f>IF($D37="No",0,'C. Details of Existing PSAs'!W34)</f>
        <v>0</v>
      </c>
      <c r="S37" s="166">
        <f>IF($D37="No",0,'C. Details of Existing PSAs'!X34)</f>
        <v>0</v>
      </c>
      <c r="T37" s="166">
        <f>IF($D37="No",0,'C. Details of Existing PSAs'!Y34)</f>
        <v>0</v>
      </c>
      <c r="U37" s="166">
        <f>IF($D37="No",0,'C. Details of Existing PSAs'!Z34)</f>
        <v>0</v>
      </c>
      <c r="V37" s="166">
        <f>IF($D37="No",0,'C. Details of Existing PSAs'!AA34)</f>
        <v>0</v>
      </c>
      <c r="W37" s="166">
        <f>IF($D37="No",0,'C. Details of Existing PSAs'!AB34)</f>
        <v>0</v>
      </c>
      <c r="X37" s="166">
        <f>IF($D37="No",0,'C. Details of Existing PSAs'!AC34)</f>
        <v>0</v>
      </c>
      <c r="Y37" s="166">
        <f>IF($D37="No",0,'C. Details of Existing PSAs'!AD34)</f>
        <v>0</v>
      </c>
      <c r="Z37" s="166">
        <f>IF($D37="No",0,'C. Details of Existing PSAs'!AE34)</f>
        <v>0</v>
      </c>
      <c r="AA37" s="166">
        <f>IF($D37="No",0,'C. Details of Existing PSAs'!AF34)</f>
        <v>0</v>
      </c>
      <c r="AB37" s="166">
        <f>IF($D37="No",0,'C. Details of Existing PSAs'!AG34)</f>
        <v>0</v>
      </c>
      <c r="AC37" s="166">
        <f>IF($D37="No",0,'C. Details of Existing PSAs'!AH34)</f>
        <v>0</v>
      </c>
      <c r="AD37" s="166">
        <f>IF($D37="No",0,'C. Details of Existing PSAs'!AI34)</f>
        <v>0</v>
      </c>
      <c r="AE37" s="166">
        <f>IF($D37="No",0,'C. Details of Existing PSAs'!AJ34)</f>
        <v>0</v>
      </c>
      <c r="AF37" s="166"/>
      <c r="AG37" s="16" t="str">
        <f t="shared" si="0"/>
        <v>FALSE</v>
      </c>
    </row>
    <row r="38" spans="3:33" ht="28.8" x14ac:dyDescent="0.3">
      <c r="C38" s="7">
        <f>'C. Details of Existing PSAs'!C35</f>
        <v>15</v>
      </c>
      <c r="D38" s="7">
        <f>'C. Details of Existing PSAs'!I35</f>
        <v>0</v>
      </c>
      <c r="E38" s="16" t="str">
        <f>'C. Details of Existing PSAs'!O35</f>
        <v>MW</v>
      </c>
      <c r="F38" s="146" t="str">
        <f>'C. Details of Existing PSAs'!D35</f>
        <v>Distribution Utility 1 (DU1)</v>
      </c>
      <c r="G38" s="146">
        <f>'C. Details of Existing PSAs'!E35</f>
        <v>0</v>
      </c>
      <c r="H38" s="108">
        <f>'C. Details of Existing PSAs'!F35</f>
        <v>0</v>
      </c>
      <c r="I38">
        <f>'C. Details of Existing PSAs'!G35</f>
        <v>0</v>
      </c>
      <c r="J38" s="16" t="s">
        <v>173</v>
      </c>
      <c r="K38" s="166">
        <f>IF($D38="No",0,'C. Details of Existing PSAs'!P35)</f>
        <v>0</v>
      </c>
      <c r="L38" s="166">
        <f>IF($D38="No",0,'C. Details of Existing PSAs'!Q35)</f>
        <v>0</v>
      </c>
      <c r="M38" s="166">
        <f>IF($D38="No",0,'C. Details of Existing PSAs'!R35)</f>
        <v>0</v>
      </c>
      <c r="N38" s="166">
        <f>IF($D38="No",0,'C. Details of Existing PSAs'!S35)</f>
        <v>0</v>
      </c>
      <c r="O38" s="166">
        <f>IF($D38="No",0,'C. Details of Existing PSAs'!T35)</f>
        <v>0</v>
      </c>
      <c r="P38" s="166">
        <f>IF($D38="No",0,'C. Details of Existing PSAs'!U35)</f>
        <v>0</v>
      </c>
      <c r="Q38" s="166">
        <f>IF($D38="No",0,'C. Details of Existing PSAs'!V35)</f>
        <v>0</v>
      </c>
      <c r="R38" s="166">
        <f>IF($D38="No",0,'C. Details of Existing PSAs'!W35)</f>
        <v>0</v>
      </c>
      <c r="S38" s="166">
        <f>IF($D38="No",0,'C. Details of Existing PSAs'!X35)</f>
        <v>0</v>
      </c>
      <c r="T38" s="166">
        <f>IF($D38="No",0,'C. Details of Existing PSAs'!Y35)</f>
        <v>0</v>
      </c>
      <c r="U38" s="166">
        <f>IF($D38="No",0,'C. Details of Existing PSAs'!Z35)</f>
        <v>0</v>
      </c>
      <c r="V38" s="166">
        <f>IF($D38="No",0,'C. Details of Existing PSAs'!AA35)</f>
        <v>0</v>
      </c>
      <c r="W38" s="166">
        <f>IF($D38="No",0,'C. Details of Existing PSAs'!AB35)</f>
        <v>0</v>
      </c>
      <c r="X38" s="166">
        <f>IF($D38="No",0,'C. Details of Existing PSAs'!AC35)</f>
        <v>0</v>
      </c>
      <c r="Y38" s="166">
        <f>IF($D38="No",0,'C. Details of Existing PSAs'!AD35)</f>
        <v>0</v>
      </c>
      <c r="Z38" s="166">
        <f>IF($D38="No",0,'C. Details of Existing PSAs'!AE35)</f>
        <v>0</v>
      </c>
      <c r="AA38" s="166">
        <f>IF($D38="No",0,'C. Details of Existing PSAs'!AF35)</f>
        <v>0</v>
      </c>
      <c r="AB38" s="166">
        <f>IF($D38="No",0,'C. Details of Existing PSAs'!AG35)</f>
        <v>0</v>
      </c>
      <c r="AC38" s="166">
        <f>IF($D38="No",0,'C. Details of Existing PSAs'!AH35)</f>
        <v>0</v>
      </c>
      <c r="AD38" s="166">
        <f>IF($D38="No",0,'C. Details of Existing PSAs'!AI35)</f>
        <v>0</v>
      </c>
      <c r="AE38" s="166">
        <f>IF($D38="No",0,'C. Details of Existing PSAs'!AJ35)</f>
        <v>0</v>
      </c>
      <c r="AF38" s="166"/>
      <c r="AG38" s="16" t="str">
        <f t="shared" si="0"/>
        <v>FALSE</v>
      </c>
    </row>
    <row r="39" spans="3:33" ht="28.8" x14ac:dyDescent="0.3">
      <c r="C39" s="7">
        <f t="shared" ref="C39:I39" si="14">C38</f>
        <v>15</v>
      </c>
      <c r="D39" s="7">
        <f t="shared" si="14"/>
        <v>0</v>
      </c>
      <c r="E39" s="16" t="str">
        <f>'C. Details of Existing PSAs'!O36</f>
        <v>MWh</v>
      </c>
      <c r="F39" s="146" t="str">
        <f t="shared" si="14"/>
        <v>Distribution Utility 1 (DU1)</v>
      </c>
      <c r="G39" s="146">
        <f t="shared" si="14"/>
        <v>0</v>
      </c>
      <c r="H39" s="108">
        <f t="shared" si="14"/>
        <v>0</v>
      </c>
      <c r="I39">
        <f t="shared" si="14"/>
        <v>0</v>
      </c>
      <c r="J39" s="16" t="s">
        <v>173</v>
      </c>
      <c r="K39" s="166">
        <f>IF($D39="No",0,'C. Details of Existing PSAs'!P36)</f>
        <v>0</v>
      </c>
      <c r="L39" s="166">
        <f>IF($D39="No",0,'C. Details of Existing PSAs'!Q36)</f>
        <v>0</v>
      </c>
      <c r="M39" s="166">
        <f>IF($D39="No",0,'C. Details of Existing PSAs'!R36)</f>
        <v>0</v>
      </c>
      <c r="N39" s="166">
        <f>IF($D39="No",0,'C. Details of Existing PSAs'!S36)</f>
        <v>0</v>
      </c>
      <c r="O39" s="166">
        <f>IF($D39="No",0,'C. Details of Existing PSAs'!T36)</f>
        <v>0</v>
      </c>
      <c r="P39" s="166">
        <f>IF($D39="No",0,'C. Details of Existing PSAs'!U36)</f>
        <v>0</v>
      </c>
      <c r="Q39" s="166">
        <f>IF($D39="No",0,'C. Details of Existing PSAs'!V36)</f>
        <v>0</v>
      </c>
      <c r="R39" s="166">
        <f>IF($D39="No",0,'C. Details of Existing PSAs'!W36)</f>
        <v>0</v>
      </c>
      <c r="S39" s="166">
        <f>IF($D39="No",0,'C. Details of Existing PSAs'!X36)</f>
        <v>0</v>
      </c>
      <c r="T39" s="166">
        <f>IF($D39="No",0,'C. Details of Existing PSAs'!Y36)</f>
        <v>0</v>
      </c>
      <c r="U39" s="166">
        <f>IF($D39="No",0,'C. Details of Existing PSAs'!Z36)</f>
        <v>0</v>
      </c>
      <c r="V39" s="166">
        <f>IF($D39="No",0,'C. Details of Existing PSAs'!AA36)</f>
        <v>0</v>
      </c>
      <c r="W39" s="166">
        <f>IF($D39="No",0,'C. Details of Existing PSAs'!AB36)</f>
        <v>0</v>
      </c>
      <c r="X39" s="166">
        <f>IF($D39="No",0,'C. Details of Existing PSAs'!AC36)</f>
        <v>0</v>
      </c>
      <c r="Y39" s="166">
        <f>IF($D39="No",0,'C. Details of Existing PSAs'!AD36)</f>
        <v>0</v>
      </c>
      <c r="Z39" s="166">
        <f>IF($D39="No",0,'C. Details of Existing PSAs'!AE36)</f>
        <v>0</v>
      </c>
      <c r="AA39" s="166">
        <f>IF($D39="No",0,'C. Details of Existing PSAs'!AF36)</f>
        <v>0</v>
      </c>
      <c r="AB39" s="166">
        <f>IF($D39="No",0,'C. Details of Existing PSAs'!AG36)</f>
        <v>0</v>
      </c>
      <c r="AC39" s="166">
        <f>IF($D39="No",0,'C. Details of Existing PSAs'!AH36)</f>
        <v>0</v>
      </c>
      <c r="AD39" s="166">
        <f>IF($D39="No",0,'C. Details of Existing PSAs'!AI36)</f>
        <v>0</v>
      </c>
      <c r="AE39" s="166">
        <f>IF($D39="No",0,'C. Details of Existing PSAs'!AJ36)</f>
        <v>0</v>
      </c>
      <c r="AF39" s="166"/>
      <c r="AG39" s="16" t="str">
        <f t="shared" si="0"/>
        <v>FALSE</v>
      </c>
    </row>
    <row r="40" spans="3:33" ht="28.8" x14ac:dyDescent="0.3">
      <c r="C40" s="7">
        <f>'C. Details of Existing PSAs'!C37</f>
        <v>16</v>
      </c>
      <c r="D40" s="7">
        <f>'C. Details of Existing PSAs'!I37</f>
        <v>0</v>
      </c>
      <c r="E40" s="16" t="str">
        <f>'C. Details of Existing PSAs'!O37</f>
        <v>MW</v>
      </c>
      <c r="F40" s="146" t="str">
        <f>'C. Details of Existing PSAs'!D37</f>
        <v>Distribution Utility 1 (DU1)</v>
      </c>
      <c r="G40" s="146">
        <f>'C. Details of Existing PSAs'!E37</f>
        <v>0</v>
      </c>
      <c r="H40" s="108">
        <f>'C. Details of Existing PSAs'!F37</f>
        <v>0</v>
      </c>
      <c r="I40">
        <f>'C. Details of Existing PSAs'!G37</f>
        <v>0</v>
      </c>
      <c r="J40" s="16" t="s">
        <v>173</v>
      </c>
      <c r="K40" s="166">
        <f>IF($D40="No",0,'C. Details of Existing PSAs'!P37)</f>
        <v>0</v>
      </c>
      <c r="L40" s="166">
        <f>IF($D40="No",0,'C. Details of Existing PSAs'!Q37)</f>
        <v>0</v>
      </c>
      <c r="M40" s="166">
        <f>IF($D40="No",0,'C. Details of Existing PSAs'!R37)</f>
        <v>0</v>
      </c>
      <c r="N40" s="166">
        <f>IF($D40="No",0,'C. Details of Existing PSAs'!S37)</f>
        <v>0</v>
      </c>
      <c r="O40" s="166">
        <f>IF($D40="No",0,'C. Details of Existing PSAs'!T37)</f>
        <v>0</v>
      </c>
      <c r="P40" s="166">
        <f>IF($D40="No",0,'C. Details of Existing PSAs'!U37)</f>
        <v>0</v>
      </c>
      <c r="Q40" s="166">
        <f>IF($D40="No",0,'C. Details of Existing PSAs'!V37)</f>
        <v>0</v>
      </c>
      <c r="R40" s="166">
        <f>IF($D40="No",0,'C. Details of Existing PSAs'!W37)</f>
        <v>0</v>
      </c>
      <c r="S40" s="166">
        <f>IF($D40="No",0,'C. Details of Existing PSAs'!X37)</f>
        <v>0</v>
      </c>
      <c r="T40" s="166">
        <f>IF($D40="No",0,'C. Details of Existing PSAs'!Y37)</f>
        <v>0</v>
      </c>
      <c r="U40" s="166">
        <f>IF($D40="No",0,'C. Details of Existing PSAs'!Z37)</f>
        <v>0</v>
      </c>
      <c r="V40" s="166">
        <f>IF($D40="No",0,'C. Details of Existing PSAs'!AA37)</f>
        <v>0</v>
      </c>
      <c r="W40" s="166">
        <f>IF($D40="No",0,'C. Details of Existing PSAs'!AB37)</f>
        <v>0</v>
      </c>
      <c r="X40" s="166">
        <f>IF($D40="No",0,'C. Details of Existing PSAs'!AC37)</f>
        <v>0</v>
      </c>
      <c r="Y40" s="166">
        <f>IF($D40="No",0,'C. Details of Existing PSAs'!AD37)</f>
        <v>0</v>
      </c>
      <c r="Z40" s="166">
        <f>IF($D40="No",0,'C. Details of Existing PSAs'!AE37)</f>
        <v>0</v>
      </c>
      <c r="AA40" s="166">
        <f>IF($D40="No",0,'C. Details of Existing PSAs'!AF37)</f>
        <v>0</v>
      </c>
      <c r="AB40" s="166">
        <f>IF($D40="No",0,'C. Details of Existing PSAs'!AG37)</f>
        <v>0</v>
      </c>
      <c r="AC40" s="166">
        <f>IF($D40="No",0,'C. Details of Existing PSAs'!AH37)</f>
        <v>0</v>
      </c>
      <c r="AD40" s="166">
        <f>IF($D40="No",0,'C. Details of Existing PSAs'!AI37)</f>
        <v>0</v>
      </c>
      <c r="AE40" s="166">
        <f>IF($D40="No",0,'C. Details of Existing PSAs'!AJ37)</f>
        <v>0</v>
      </c>
      <c r="AF40" s="166"/>
      <c r="AG40" s="16" t="str">
        <f t="shared" si="0"/>
        <v>FALSE</v>
      </c>
    </row>
    <row r="41" spans="3:33" ht="28.8" x14ac:dyDescent="0.3">
      <c r="C41" s="7">
        <f t="shared" ref="C41:I41" si="15">C40</f>
        <v>16</v>
      </c>
      <c r="D41" s="7">
        <f t="shared" si="15"/>
        <v>0</v>
      </c>
      <c r="E41" s="16" t="str">
        <f>'C. Details of Existing PSAs'!O38</f>
        <v>MWh</v>
      </c>
      <c r="F41" s="146" t="str">
        <f t="shared" si="15"/>
        <v>Distribution Utility 1 (DU1)</v>
      </c>
      <c r="G41" s="146">
        <f t="shared" si="15"/>
        <v>0</v>
      </c>
      <c r="H41" s="108">
        <f t="shared" si="15"/>
        <v>0</v>
      </c>
      <c r="I41">
        <f t="shared" si="15"/>
        <v>0</v>
      </c>
      <c r="J41" s="16" t="s">
        <v>173</v>
      </c>
      <c r="K41" s="166">
        <f>IF($D41="No",0,'C. Details of Existing PSAs'!P38)</f>
        <v>0</v>
      </c>
      <c r="L41" s="166">
        <f>IF($D41="No",0,'C. Details of Existing PSAs'!Q38)</f>
        <v>0</v>
      </c>
      <c r="M41" s="166">
        <f>IF($D41="No",0,'C. Details of Existing PSAs'!R38)</f>
        <v>0</v>
      </c>
      <c r="N41" s="166">
        <f>IF($D41="No",0,'C. Details of Existing PSAs'!S38)</f>
        <v>0</v>
      </c>
      <c r="O41" s="166">
        <f>IF($D41="No",0,'C. Details of Existing PSAs'!T38)</f>
        <v>0</v>
      </c>
      <c r="P41" s="166">
        <f>IF($D41="No",0,'C. Details of Existing PSAs'!U38)</f>
        <v>0</v>
      </c>
      <c r="Q41" s="166">
        <f>IF($D41="No",0,'C. Details of Existing PSAs'!V38)</f>
        <v>0</v>
      </c>
      <c r="R41" s="166">
        <f>IF($D41="No",0,'C. Details of Existing PSAs'!W38)</f>
        <v>0</v>
      </c>
      <c r="S41" s="166">
        <f>IF($D41="No",0,'C. Details of Existing PSAs'!X38)</f>
        <v>0</v>
      </c>
      <c r="T41" s="166">
        <f>IF($D41="No",0,'C. Details of Existing PSAs'!Y38)</f>
        <v>0</v>
      </c>
      <c r="U41" s="166">
        <f>IF($D41="No",0,'C. Details of Existing PSAs'!Z38)</f>
        <v>0</v>
      </c>
      <c r="V41" s="166">
        <f>IF($D41="No",0,'C. Details of Existing PSAs'!AA38)</f>
        <v>0</v>
      </c>
      <c r="W41" s="166">
        <f>IF($D41="No",0,'C. Details of Existing PSAs'!AB38)</f>
        <v>0</v>
      </c>
      <c r="X41" s="166">
        <f>IF($D41="No",0,'C. Details of Existing PSAs'!AC38)</f>
        <v>0</v>
      </c>
      <c r="Y41" s="166">
        <f>IF($D41="No",0,'C. Details of Existing PSAs'!AD38)</f>
        <v>0</v>
      </c>
      <c r="Z41" s="166">
        <f>IF($D41="No",0,'C. Details of Existing PSAs'!AE38)</f>
        <v>0</v>
      </c>
      <c r="AA41" s="166">
        <f>IF($D41="No",0,'C. Details of Existing PSAs'!AF38)</f>
        <v>0</v>
      </c>
      <c r="AB41" s="166">
        <f>IF($D41="No",0,'C. Details of Existing PSAs'!AG38)</f>
        <v>0</v>
      </c>
      <c r="AC41" s="166">
        <f>IF($D41="No",0,'C. Details of Existing PSAs'!AH38)</f>
        <v>0</v>
      </c>
      <c r="AD41" s="166">
        <f>IF($D41="No",0,'C. Details of Existing PSAs'!AI38)</f>
        <v>0</v>
      </c>
      <c r="AE41" s="166">
        <f>IF($D41="No",0,'C. Details of Existing PSAs'!AJ38)</f>
        <v>0</v>
      </c>
      <c r="AF41" s="166"/>
      <c r="AG41" s="16" t="str">
        <f t="shared" si="0"/>
        <v>FALSE</v>
      </c>
    </row>
    <row r="42" spans="3:33" ht="28.8" x14ac:dyDescent="0.3">
      <c r="C42" s="7">
        <f>'C. Details of Existing PSAs'!C39</f>
        <v>17</v>
      </c>
      <c r="D42" s="7">
        <f>'C. Details of Existing PSAs'!I39</f>
        <v>0</v>
      </c>
      <c r="E42" s="16" t="str">
        <f>'C. Details of Existing PSAs'!O39</f>
        <v>MW</v>
      </c>
      <c r="F42" s="146" t="str">
        <f>'C. Details of Existing PSAs'!D39</f>
        <v>Distribution Utility 1 (DU1)</v>
      </c>
      <c r="G42" s="146">
        <f>'C. Details of Existing PSAs'!E39</f>
        <v>0</v>
      </c>
      <c r="H42" s="108">
        <f>'C. Details of Existing PSAs'!F39</f>
        <v>0</v>
      </c>
      <c r="I42">
        <f>'C. Details of Existing PSAs'!G39</f>
        <v>0</v>
      </c>
      <c r="J42" s="16" t="s">
        <v>173</v>
      </c>
      <c r="K42" s="166">
        <f>IF($D42="No",0,'C. Details of Existing PSAs'!P39)</f>
        <v>0</v>
      </c>
      <c r="L42" s="166">
        <f>IF($D42="No",0,'C. Details of Existing PSAs'!Q39)</f>
        <v>0</v>
      </c>
      <c r="M42" s="166">
        <f>IF($D42="No",0,'C. Details of Existing PSAs'!R39)</f>
        <v>0</v>
      </c>
      <c r="N42" s="166">
        <f>IF($D42="No",0,'C. Details of Existing PSAs'!S39)</f>
        <v>0</v>
      </c>
      <c r="O42" s="166">
        <f>IF($D42="No",0,'C. Details of Existing PSAs'!T39)</f>
        <v>0</v>
      </c>
      <c r="P42" s="166">
        <f>IF($D42="No",0,'C. Details of Existing PSAs'!U39)</f>
        <v>0</v>
      </c>
      <c r="Q42" s="166">
        <f>IF($D42="No",0,'C. Details of Existing PSAs'!V39)</f>
        <v>0</v>
      </c>
      <c r="R42" s="166">
        <f>IF($D42="No",0,'C. Details of Existing PSAs'!W39)</f>
        <v>0</v>
      </c>
      <c r="S42" s="166">
        <f>IF($D42="No",0,'C. Details of Existing PSAs'!X39)</f>
        <v>0</v>
      </c>
      <c r="T42" s="166">
        <f>IF($D42="No",0,'C. Details of Existing PSAs'!Y39)</f>
        <v>0</v>
      </c>
      <c r="U42" s="166">
        <f>IF($D42="No",0,'C. Details of Existing PSAs'!Z39)</f>
        <v>0</v>
      </c>
      <c r="V42" s="166">
        <f>IF($D42="No",0,'C. Details of Existing PSAs'!AA39)</f>
        <v>0</v>
      </c>
      <c r="W42" s="166">
        <f>IF($D42="No",0,'C. Details of Existing PSAs'!AB39)</f>
        <v>0</v>
      </c>
      <c r="X42" s="166">
        <f>IF($D42="No",0,'C. Details of Existing PSAs'!AC39)</f>
        <v>0</v>
      </c>
      <c r="Y42" s="166">
        <f>IF($D42="No",0,'C. Details of Existing PSAs'!AD39)</f>
        <v>0</v>
      </c>
      <c r="Z42" s="166">
        <f>IF($D42="No",0,'C. Details of Existing PSAs'!AE39)</f>
        <v>0</v>
      </c>
      <c r="AA42" s="166">
        <f>IF($D42="No",0,'C. Details of Existing PSAs'!AF39)</f>
        <v>0</v>
      </c>
      <c r="AB42" s="166">
        <f>IF($D42="No",0,'C. Details of Existing PSAs'!AG39)</f>
        <v>0</v>
      </c>
      <c r="AC42" s="166">
        <f>IF($D42="No",0,'C. Details of Existing PSAs'!AH39)</f>
        <v>0</v>
      </c>
      <c r="AD42" s="166">
        <f>IF($D42="No",0,'C. Details of Existing PSAs'!AI39)</f>
        <v>0</v>
      </c>
      <c r="AE42" s="166">
        <f>IF($D42="No",0,'C. Details of Existing PSAs'!AJ39)</f>
        <v>0</v>
      </c>
      <c r="AF42" s="166"/>
      <c r="AG42" s="16" t="str">
        <f t="shared" si="0"/>
        <v>FALSE</v>
      </c>
    </row>
    <row r="43" spans="3:33" ht="28.8" x14ac:dyDescent="0.3">
      <c r="C43" s="7">
        <f t="shared" ref="C43:I43" si="16">C42</f>
        <v>17</v>
      </c>
      <c r="D43" s="7">
        <f t="shared" si="16"/>
        <v>0</v>
      </c>
      <c r="E43" s="16" t="str">
        <f>'C. Details of Existing PSAs'!O40</f>
        <v>MWh</v>
      </c>
      <c r="F43" s="146" t="str">
        <f t="shared" si="16"/>
        <v>Distribution Utility 1 (DU1)</v>
      </c>
      <c r="G43" s="146">
        <f t="shared" si="16"/>
        <v>0</v>
      </c>
      <c r="H43" s="108">
        <f t="shared" si="16"/>
        <v>0</v>
      </c>
      <c r="I43">
        <f t="shared" si="16"/>
        <v>0</v>
      </c>
      <c r="J43" s="16" t="s">
        <v>173</v>
      </c>
      <c r="K43" s="166">
        <f>IF($D43="No",0,'C. Details of Existing PSAs'!P40)</f>
        <v>0</v>
      </c>
      <c r="L43" s="166">
        <f>IF($D43="No",0,'C. Details of Existing PSAs'!Q40)</f>
        <v>0</v>
      </c>
      <c r="M43" s="166">
        <f>IF($D43="No",0,'C. Details of Existing PSAs'!R40)</f>
        <v>0</v>
      </c>
      <c r="N43" s="166">
        <f>IF($D43="No",0,'C. Details of Existing PSAs'!S40)</f>
        <v>0</v>
      </c>
      <c r="O43" s="166">
        <f>IF($D43="No",0,'C. Details of Existing PSAs'!T40)</f>
        <v>0</v>
      </c>
      <c r="P43" s="166">
        <f>IF($D43="No",0,'C. Details of Existing PSAs'!U40)</f>
        <v>0</v>
      </c>
      <c r="Q43" s="166">
        <f>IF($D43="No",0,'C. Details of Existing PSAs'!V40)</f>
        <v>0</v>
      </c>
      <c r="R43" s="166">
        <f>IF($D43="No",0,'C. Details of Existing PSAs'!W40)</f>
        <v>0</v>
      </c>
      <c r="S43" s="166">
        <f>IF($D43="No",0,'C. Details of Existing PSAs'!X40)</f>
        <v>0</v>
      </c>
      <c r="T43" s="166">
        <f>IF($D43="No",0,'C. Details of Existing PSAs'!Y40)</f>
        <v>0</v>
      </c>
      <c r="U43" s="166">
        <f>IF($D43="No",0,'C. Details of Existing PSAs'!Z40)</f>
        <v>0</v>
      </c>
      <c r="V43" s="166">
        <f>IF($D43="No",0,'C. Details of Existing PSAs'!AA40)</f>
        <v>0</v>
      </c>
      <c r="W43" s="166">
        <f>IF($D43="No",0,'C. Details of Existing PSAs'!AB40)</f>
        <v>0</v>
      </c>
      <c r="X43" s="166">
        <f>IF($D43="No",0,'C. Details of Existing PSAs'!AC40)</f>
        <v>0</v>
      </c>
      <c r="Y43" s="166">
        <f>IF($D43="No",0,'C. Details of Existing PSAs'!AD40)</f>
        <v>0</v>
      </c>
      <c r="Z43" s="166">
        <f>IF($D43="No",0,'C. Details of Existing PSAs'!AE40)</f>
        <v>0</v>
      </c>
      <c r="AA43" s="166">
        <f>IF($D43="No",0,'C. Details of Existing PSAs'!AF40)</f>
        <v>0</v>
      </c>
      <c r="AB43" s="166">
        <f>IF($D43="No",0,'C. Details of Existing PSAs'!AG40)</f>
        <v>0</v>
      </c>
      <c r="AC43" s="166">
        <f>IF($D43="No",0,'C. Details of Existing PSAs'!AH40)</f>
        <v>0</v>
      </c>
      <c r="AD43" s="166">
        <f>IF($D43="No",0,'C. Details of Existing PSAs'!AI40)</f>
        <v>0</v>
      </c>
      <c r="AE43" s="166">
        <f>IF($D43="No",0,'C. Details of Existing PSAs'!AJ40)</f>
        <v>0</v>
      </c>
      <c r="AF43" s="166"/>
      <c r="AG43" s="16" t="str">
        <f t="shared" si="0"/>
        <v>FALSE</v>
      </c>
    </row>
    <row r="44" spans="3:33" ht="28.8" x14ac:dyDescent="0.3">
      <c r="C44" s="7">
        <f>'C. Details of Existing PSAs'!C41</f>
        <v>18</v>
      </c>
      <c r="D44" s="7">
        <f>'C. Details of Existing PSAs'!I41</f>
        <v>0</v>
      </c>
      <c r="E44" s="16" t="str">
        <f>'C. Details of Existing PSAs'!O41</f>
        <v>MW</v>
      </c>
      <c r="F44" s="146" t="str">
        <f>'C. Details of Existing PSAs'!D41</f>
        <v>Distribution Utility 1 (DU1)</v>
      </c>
      <c r="G44" s="146">
        <f>'C. Details of Existing PSAs'!E41</f>
        <v>0</v>
      </c>
      <c r="H44" s="108">
        <f>'C. Details of Existing PSAs'!F41</f>
        <v>0</v>
      </c>
      <c r="I44">
        <f>'C. Details of Existing PSAs'!G41</f>
        <v>0</v>
      </c>
      <c r="J44" s="16" t="s">
        <v>173</v>
      </c>
      <c r="K44" s="166">
        <f>IF($D44="No",0,'C. Details of Existing PSAs'!P41)</f>
        <v>0</v>
      </c>
      <c r="L44" s="166">
        <f>IF($D44="No",0,'C. Details of Existing PSAs'!Q41)</f>
        <v>0</v>
      </c>
      <c r="M44" s="166">
        <f>IF($D44="No",0,'C. Details of Existing PSAs'!R41)</f>
        <v>0</v>
      </c>
      <c r="N44" s="166">
        <f>IF($D44="No",0,'C. Details of Existing PSAs'!S41)</f>
        <v>0</v>
      </c>
      <c r="O44" s="166">
        <f>IF($D44="No",0,'C. Details of Existing PSAs'!T41)</f>
        <v>0</v>
      </c>
      <c r="P44" s="166">
        <f>IF($D44="No",0,'C. Details of Existing PSAs'!U41)</f>
        <v>0</v>
      </c>
      <c r="Q44" s="166">
        <f>IF($D44="No",0,'C. Details of Existing PSAs'!V41)</f>
        <v>0</v>
      </c>
      <c r="R44" s="166">
        <f>IF($D44="No",0,'C. Details of Existing PSAs'!W41)</f>
        <v>0</v>
      </c>
      <c r="S44" s="166">
        <f>IF($D44="No",0,'C. Details of Existing PSAs'!X41)</f>
        <v>0</v>
      </c>
      <c r="T44" s="166">
        <f>IF($D44="No",0,'C. Details of Existing PSAs'!Y41)</f>
        <v>0</v>
      </c>
      <c r="U44" s="166">
        <f>IF($D44="No",0,'C. Details of Existing PSAs'!Z41)</f>
        <v>0</v>
      </c>
      <c r="V44" s="166">
        <f>IF($D44="No",0,'C. Details of Existing PSAs'!AA41)</f>
        <v>0</v>
      </c>
      <c r="W44" s="166">
        <f>IF($D44="No",0,'C. Details of Existing PSAs'!AB41)</f>
        <v>0</v>
      </c>
      <c r="X44" s="166">
        <f>IF($D44="No",0,'C. Details of Existing PSAs'!AC41)</f>
        <v>0</v>
      </c>
      <c r="Y44" s="166">
        <f>IF($D44="No",0,'C. Details of Existing PSAs'!AD41)</f>
        <v>0</v>
      </c>
      <c r="Z44" s="166">
        <f>IF($D44="No",0,'C. Details of Existing PSAs'!AE41)</f>
        <v>0</v>
      </c>
      <c r="AA44" s="166">
        <f>IF($D44="No",0,'C. Details of Existing PSAs'!AF41)</f>
        <v>0</v>
      </c>
      <c r="AB44" s="166">
        <f>IF($D44="No",0,'C. Details of Existing PSAs'!AG41)</f>
        <v>0</v>
      </c>
      <c r="AC44" s="166">
        <f>IF($D44="No",0,'C. Details of Existing PSAs'!AH41)</f>
        <v>0</v>
      </c>
      <c r="AD44" s="166">
        <f>IF($D44="No",0,'C. Details of Existing PSAs'!AI41)</f>
        <v>0</v>
      </c>
      <c r="AE44" s="166">
        <f>IF($D44="No",0,'C. Details of Existing PSAs'!AJ41)</f>
        <v>0</v>
      </c>
      <c r="AF44" s="166"/>
      <c r="AG44" s="16" t="str">
        <f t="shared" si="0"/>
        <v>FALSE</v>
      </c>
    </row>
    <row r="45" spans="3:33" ht="28.8" x14ac:dyDescent="0.3">
      <c r="C45" s="7">
        <f t="shared" ref="C45:I45" si="17">C44</f>
        <v>18</v>
      </c>
      <c r="D45" s="7">
        <f t="shared" si="17"/>
        <v>0</v>
      </c>
      <c r="E45" s="16" t="str">
        <f>'C. Details of Existing PSAs'!O42</f>
        <v>MWh</v>
      </c>
      <c r="F45" s="146" t="str">
        <f t="shared" si="17"/>
        <v>Distribution Utility 1 (DU1)</v>
      </c>
      <c r="G45" s="146">
        <f t="shared" si="17"/>
        <v>0</v>
      </c>
      <c r="H45" s="108">
        <f t="shared" si="17"/>
        <v>0</v>
      </c>
      <c r="I45">
        <f t="shared" si="17"/>
        <v>0</v>
      </c>
      <c r="J45" s="16" t="s">
        <v>173</v>
      </c>
      <c r="K45" s="166">
        <f>IF($D45="No",0,'C. Details of Existing PSAs'!P42)</f>
        <v>0</v>
      </c>
      <c r="L45" s="166">
        <f>IF($D45="No",0,'C. Details of Existing PSAs'!Q42)</f>
        <v>0</v>
      </c>
      <c r="M45" s="166">
        <f>IF($D45="No",0,'C. Details of Existing PSAs'!R42)</f>
        <v>0</v>
      </c>
      <c r="N45" s="166">
        <f>IF($D45="No",0,'C. Details of Existing PSAs'!S42)</f>
        <v>0</v>
      </c>
      <c r="O45" s="166">
        <f>IF($D45="No",0,'C. Details of Existing PSAs'!T42)</f>
        <v>0</v>
      </c>
      <c r="P45" s="166">
        <f>IF($D45="No",0,'C. Details of Existing PSAs'!U42)</f>
        <v>0</v>
      </c>
      <c r="Q45" s="166">
        <f>IF($D45="No",0,'C. Details of Existing PSAs'!V42)</f>
        <v>0</v>
      </c>
      <c r="R45" s="166">
        <f>IF($D45="No",0,'C. Details of Existing PSAs'!W42)</f>
        <v>0</v>
      </c>
      <c r="S45" s="166">
        <f>IF($D45="No",0,'C. Details of Existing PSAs'!X42)</f>
        <v>0</v>
      </c>
      <c r="T45" s="166">
        <f>IF($D45="No",0,'C. Details of Existing PSAs'!Y42)</f>
        <v>0</v>
      </c>
      <c r="U45" s="166">
        <f>IF($D45="No",0,'C. Details of Existing PSAs'!Z42)</f>
        <v>0</v>
      </c>
      <c r="V45" s="166">
        <f>IF($D45="No",0,'C. Details of Existing PSAs'!AA42)</f>
        <v>0</v>
      </c>
      <c r="W45" s="166">
        <f>IF($D45="No",0,'C. Details of Existing PSAs'!AB42)</f>
        <v>0</v>
      </c>
      <c r="X45" s="166">
        <f>IF($D45="No",0,'C. Details of Existing PSAs'!AC42)</f>
        <v>0</v>
      </c>
      <c r="Y45" s="166">
        <f>IF($D45="No",0,'C. Details of Existing PSAs'!AD42)</f>
        <v>0</v>
      </c>
      <c r="Z45" s="166">
        <f>IF($D45="No",0,'C. Details of Existing PSAs'!AE42)</f>
        <v>0</v>
      </c>
      <c r="AA45" s="166">
        <f>IF($D45="No",0,'C. Details of Existing PSAs'!AF42)</f>
        <v>0</v>
      </c>
      <c r="AB45" s="166">
        <f>IF($D45="No",0,'C. Details of Existing PSAs'!AG42)</f>
        <v>0</v>
      </c>
      <c r="AC45" s="166">
        <f>IF($D45="No",0,'C. Details of Existing PSAs'!AH42)</f>
        <v>0</v>
      </c>
      <c r="AD45" s="166">
        <f>IF($D45="No",0,'C. Details of Existing PSAs'!AI42)</f>
        <v>0</v>
      </c>
      <c r="AE45" s="166">
        <f>IF($D45="No",0,'C. Details of Existing PSAs'!AJ42)</f>
        <v>0</v>
      </c>
      <c r="AF45" s="166"/>
      <c r="AG45" s="16" t="str">
        <f t="shared" si="0"/>
        <v>FALSE</v>
      </c>
    </row>
    <row r="46" spans="3:33" ht="28.8" x14ac:dyDescent="0.3">
      <c r="C46" s="7">
        <f>'C. Details of Existing PSAs'!C43</f>
        <v>19</v>
      </c>
      <c r="D46" s="7">
        <f>'C. Details of Existing PSAs'!I43</f>
        <v>0</v>
      </c>
      <c r="E46" s="16" t="str">
        <f>'C. Details of Existing PSAs'!O43</f>
        <v>MW</v>
      </c>
      <c r="F46" s="146" t="str">
        <f>'C. Details of Existing PSAs'!D43</f>
        <v>Distribution Utility 1 (DU1)</v>
      </c>
      <c r="G46" s="146">
        <f>'C. Details of Existing PSAs'!E43</f>
        <v>0</v>
      </c>
      <c r="H46" s="108">
        <f>'C. Details of Existing PSAs'!F43</f>
        <v>0</v>
      </c>
      <c r="I46">
        <f>'C. Details of Existing PSAs'!G43</f>
        <v>0</v>
      </c>
      <c r="J46" s="16" t="s">
        <v>173</v>
      </c>
      <c r="K46" s="166">
        <f>IF($D46="No",0,'C. Details of Existing PSAs'!P43)</f>
        <v>0</v>
      </c>
      <c r="L46" s="166">
        <f>IF($D46="No",0,'C. Details of Existing PSAs'!Q43)</f>
        <v>0</v>
      </c>
      <c r="M46" s="166">
        <f>IF($D46="No",0,'C. Details of Existing PSAs'!R43)</f>
        <v>0</v>
      </c>
      <c r="N46" s="166">
        <f>IF($D46="No",0,'C. Details of Existing PSAs'!S43)</f>
        <v>0</v>
      </c>
      <c r="O46" s="166">
        <f>IF($D46="No",0,'C. Details of Existing PSAs'!T43)</f>
        <v>0</v>
      </c>
      <c r="P46" s="166">
        <f>IF($D46="No",0,'C. Details of Existing PSAs'!U43)</f>
        <v>0</v>
      </c>
      <c r="Q46" s="166">
        <f>IF($D46="No",0,'C. Details of Existing PSAs'!V43)</f>
        <v>0</v>
      </c>
      <c r="R46" s="166">
        <f>IF($D46="No",0,'C. Details of Existing PSAs'!W43)</f>
        <v>0</v>
      </c>
      <c r="S46" s="166">
        <f>IF($D46="No",0,'C. Details of Existing PSAs'!X43)</f>
        <v>0</v>
      </c>
      <c r="T46" s="166">
        <f>IF($D46="No",0,'C. Details of Existing PSAs'!Y43)</f>
        <v>0</v>
      </c>
      <c r="U46" s="166">
        <f>IF($D46="No",0,'C. Details of Existing PSAs'!Z43)</f>
        <v>0</v>
      </c>
      <c r="V46" s="166">
        <f>IF($D46="No",0,'C. Details of Existing PSAs'!AA43)</f>
        <v>0</v>
      </c>
      <c r="W46" s="166">
        <f>IF($D46="No",0,'C. Details of Existing PSAs'!AB43)</f>
        <v>0</v>
      </c>
      <c r="X46" s="166">
        <f>IF($D46="No",0,'C. Details of Existing PSAs'!AC43)</f>
        <v>0</v>
      </c>
      <c r="Y46" s="166">
        <f>IF($D46="No",0,'C. Details of Existing PSAs'!AD43)</f>
        <v>0</v>
      </c>
      <c r="Z46" s="166">
        <f>IF($D46="No",0,'C. Details of Existing PSAs'!AE43)</f>
        <v>0</v>
      </c>
      <c r="AA46" s="166">
        <f>IF($D46="No",0,'C. Details of Existing PSAs'!AF43)</f>
        <v>0</v>
      </c>
      <c r="AB46" s="166">
        <f>IF($D46="No",0,'C. Details of Existing PSAs'!AG43)</f>
        <v>0</v>
      </c>
      <c r="AC46" s="166">
        <f>IF($D46="No",0,'C. Details of Existing PSAs'!AH43)</f>
        <v>0</v>
      </c>
      <c r="AD46" s="166">
        <f>IF($D46="No",0,'C. Details of Existing PSAs'!AI43)</f>
        <v>0</v>
      </c>
      <c r="AE46" s="166">
        <f>IF($D46="No",0,'C. Details of Existing PSAs'!AJ43)</f>
        <v>0</v>
      </c>
      <c r="AF46" s="166"/>
      <c r="AG46" s="16" t="str">
        <f t="shared" si="0"/>
        <v>FALSE</v>
      </c>
    </row>
    <row r="47" spans="3:33" ht="28.8" x14ac:dyDescent="0.3">
      <c r="C47" s="7">
        <f t="shared" ref="C47:I47" si="18">C46</f>
        <v>19</v>
      </c>
      <c r="D47" s="7">
        <f t="shared" si="18"/>
        <v>0</v>
      </c>
      <c r="E47" s="16" t="str">
        <f>'C. Details of Existing PSAs'!O44</f>
        <v>MWh</v>
      </c>
      <c r="F47" s="146" t="str">
        <f t="shared" si="18"/>
        <v>Distribution Utility 1 (DU1)</v>
      </c>
      <c r="G47" s="146">
        <f t="shared" si="18"/>
        <v>0</v>
      </c>
      <c r="H47" s="108">
        <f t="shared" si="18"/>
        <v>0</v>
      </c>
      <c r="I47">
        <f t="shared" si="18"/>
        <v>0</v>
      </c>
      <c r="J47" s="16" t="s">
        <v>173</v>
      </c>
      <c r="K47" s="166">
        <f>IF($D47="No",0,'C. Details of Existing PSAs'!P44)</f>
        <v>0</v>
      </c>
      <c r="L47" s="166">
        <f>IF($D47="No",0,'C. Details of Existing PSAs'!Q44)</f>
        <v>0</v>
      </c>
      <c r="M47" s="166">
        <f>IF($D47="No",0,'C. Details of Existing PSAs'!R44)</f>
        <v>0</v>
      </c>
      <c r="N47" s="166">
        <f>IF($D47="No",0,'C. Details of Existing PSAs'!S44)</f>
        <v>0</v>
      </c>
      <c r="O47" s="166">
        <f>IF($D47="No",0,'C. Details of Existing PSAs'!T44)</f>
        <v>0</v>
      </c>
      <c r="P47" s="166">
        <f>IF($D47="No",0,'C. Details of Existing PSAs'!U44)</f>
        <v>0</v>
      </c>
      <c r="Q47" s="166">
        <f>IF($D47="No",0,'C. Details of Existing PSAs'!V44)</f>
        <v>0</v>
      </c>
      <c r="R47" s="166">
        <f>IF($D47="No",0,'C. Details of Existing PSAs'!W44)</f>
        <v>0</v>
      </c>
      <c r="S47" s="166">
        <f>IF($D47="No",0,'C. Details of Existing PSAs'!X44)</f>
        <v>0</v>
      </c>
      <c r="T47" s="166">
        <f>IF($D47="No",0,'C. Details of Existing PSAs'!Y44)</f>
        <v>0</v>
      </c>
      <c r="U47" s="166">
        <f>IF($D47="No",0,'C. Details of Existing PSAs'!Z44)</f>
        <v>0</v>
      </c>
      <c r="V47" s="166">
        <f>IF($D47="No",0,'C. Details of Existing PSAs'!AA44)</f>
        <v>0</v>
      </c>
      <c r="W47" s="166">
        <f>IF($D47="No",0,'C. Details of Existing PSAs'!AB44)</f>
        <v>0</v>
      </c>
      <c r="X47" s="166">
        <f>IF($D47="No",0,'C. Details of Existing PSAs'!AC44)</f>
        <v>0</v>
      </c>
      <c r="Y47" s="166">
        <f>IF($D47="No",0,'C. Details of Existing PSAs'!AD44)</f>
        <v>0</v>
      </c>
      <c r="Z47" s="166">
        <f>IF($D47="No",0,'C. Details of Existing PSAs'!AE44)</f>
        <v>0</v>
      </c>
      <c r="AA47" s="166">
        <f>IF($D47="No",0,'C. Details of Existing PSAs'!AF44)</f>
        <v>0</v>
      </c>
      <c r="AB47" s="166">
        <f>IF($D47="No",0,'C. Details of Existing PSAs'!AG44)</f>
        <v>0</v>
      </c>
      <c r="AC47" s="166">
        <f>IF($D47="No",0,'C. Details of Existing PSAs'!AH44)</f>
        <v>0</v>
      </c>
      <c r="AD47" s="166">
        <f>IF($D47="No",0,'C. Details of Existing PSAs'!AI44)</f>
        <v>0</v>
      </c>
      <c r="AE47" s="166">
        <f>IF($D47="No",0,'C. Details of Existing PSAs'!AJ44)</f>
        <v>0</v>
      </c>
      <c r="AF47" s="166"/>
      <c r="AG47" s="16" t="str">
        <f t="shared" si="0"/>
        <v>FALSE</v>
      </c>
    </row>
    <row r="48" spans="3:33" ht="28.8" x14ac:dyDescent="0.3">
      <c r="C48" s="7">
        <f>'C. Details of Existing PSAs'!C45</f>
        <v>20</v>
      </c>
      <c r="D48" s="7">
        <f>'C. Details of Existing PSAs'!I45</f>
        <v>0</v>
      </c>
      <c r="E48" s="16" t="str">
        <f>'C. Details of Existing PSAs'!O45</f>
        <v>MW</v>
      </c>
      <c r="F48" s="146" t="str">
        <f>'C. Details of Existing PSAs'!D45</f>
        <v>Distribution Utility 1 (DU1)</v>
      </c>
      <c r="G48" s="146">
        <f>'C. Details of Existing PSAs'!E45</f>
        <v>0</v>
      </c>
      <c r="H48" s="108">
        <f>'C. Details of Existing PSAs'!F45</f>
        <v>0</v>
      </c>
      <c r="I48">
        <f>'C. Details of Existing PSAs'!G45</f>
        <v>0</v>
      </c>
      <c r="J48" s="16" t="s">
        <v>173</v>
      </c>
      <c r="K48" s="166">
        <f>IF($D48="No",0,'C. Details of Existing PSAs'!P45)</f>
        <v>0</v>
      </c>
      <c r="L48" s="166">
        <f>IF($D48="No",0,'C. Details of Existing PSAs'!Q45)</f>
        <v>0</v>
      </c>
      <c r="M48" s="166">
        <f>IF($D48="No",0,'C. Details of Existing PSAs'!R45)</f>
        <v>0</v>
      </c>
      <c r="N48" s="166">
        <f>IF($D48="No",0,'C. Details of Existing PSAs'!S45)</f>
        <v>0</v>
      </c>
      <c r="O48" s="166">
        <f>IF($D48="No",0,'C. Details of Existing PSAs'!T45)</f>
        <v>0</v>
      </c>
      <c r="P48" s="166">
        <f>IF($D48="No",0,'C. Details of Existing PSAs'!U45)</f>
        <v>0</v>
      </c>
      <c r="Q48" s="166">
        <f>IF($D48="No",0,'C. Details of Existing PSAs'!V45)</f>
        <v>0</v>
      </c>
      <c r="R48" s="166">
        <f>IF($D48="No",0,'C. Details of Existing PSAs'!W45)</f>
        <v>0</v>
      </c>
      <c r="S48" s="166">
        <f>IF($D48="No",0,'C. Details of Existing PSAs'!X45)</f>
        <v>0</v>
      </c>
      <c r="T48" s="166">
        <f>IF($D48="No",0,'C. Details of Existing PSAs'!Y45)</f>
        <v>0</v>
      </c>
      <c r="U48" s="166">
        <f>IF($D48="No",0,'C. Details of Existing PSAs'!Z45)</f>
        <v>0</v>
      </c>
      <c r="V48" s="166">
        <f>IF($D48="No",0,'C. Details of Existing PSAs'!AA45)</f>
        <v>0</v>
      </c>
      <c r="W48" s="166">
        <f>IF($D48="No",0,'C. Details of Existing PSAs'!AB45)</f>
        <v>0</v>
      </c>
      <c r="X48" s="166">
        <f>IF($D48="No",0,'C. Details of Existing PSAs'!AC45)</f>
        <v>0</v>
      </c>
      <c r="Y48" s="166">
        <f>IF($D48="No",0,'C. Details of Existing PSAs'!AD45)</f>
        <v>0</v>
      </c>
      <c r="Z48" s="166">
        <f>IF($D48="No",0,'C. Details of Existing PSAs'!AE45)</f>
        <v>0</v>
      </c>
      <c r="AA48" s="166">
        <f>IF($D48="No",0,'C. Details of Existing PSAs'!AF45)</f>
        <v>0</v>
      </c>
      <c r="AB48" s="166">
        <f>IF($D48="No",0,'C. Details of Existing PSAs'!AG45)</f>
        <v>0</v>
      </c>
      <c r="AC48" s="166">
        <f>IF($D48="No",0,'C. Details of Existing PSAs'!AH45)</f>
        <v>0</v>
      </c>
      <c r="AD48" s="166">
        <f>IF($D48="No",0,'C. Details of Existing PSAs'!AI45)</f>
        <v>0</v>
      </c>
      <c r="AE48" s="166">
        <f>IF($D48="No",0,'C. Details of Existing PSAs'!AJ45)</f>
        <v>0</v>
      </c>
      <c r="AF48" s="166"/>
      <c r="AG48" s="16" t="str">
        <f t="shared" si="0"/>
        <v>FALSE</v>
      </c>
    </row>
    <row r="49" spans="3:33" ht="28.8" x14ac:dyDescent="0.3">
      <c r="C49" s="7">
        <f t="shared" ref="C49:I49" si="19">C48</f>
        <v>20</v>
      </c>
      <c r="D49" s="7">
        <f t="shared" si="19"/>
        <v>0</v>
      </c>
      <c r="E49" s="16" t="str">
        <f>'C. Details of Existing PSAs'!O46</f>
        <v>MWh</v>
      </c>
      <c r="F49" s="146" t="str">
        <f t="shared" si="19"/>
        <v>Distribution Utility 1 (DU1)</v>
      </c>
      <c r="G49" s="146">
        <f t="shared" si="19"/>
        <v>0</v>
      </c>
      <c r="H49" s="108">
        <f t="shared" si="19"/>
        <v>0</v>
      </c>
      <c r="I49">
        <f t="shared" si="19"/>
        <v>0</v>
      </c>
      <c r="J49" s="16" t="s">
        <v>173</v>
      </c>
      <c r="K49" s="166">
        <f>IF($D49="No",0,'C. Details of Existing PSAs'!P46)</f>
        <v>0</v>
      </c>
      <c r="L49" s="166">
        <f>IF($D49="No",0,'C. Details of Existing PSAs'!Q46)</f>
        <v>0</v>
      </c>
      <c r="M49" s="166">
        <f>IF($D49="No",0,'C. Details of Existing PSAs'!R46)</f>
        <v>0</v>
      </c>
      <c r="N49" s="166">
        <f>IF($D49="No",0,'C. Details of Existing PSAs'!S46)</f>
        <v>0</v>
      </c>
      <c r="O49" s="166">
        <f>IF($D49="No",0,'C. Details of Existing PSAs'!T46)</f>
        <v>0</v>
      </c>
      <c r="P49" s="166">
        <f>IF($D49="No",0,'C. Details of Existing PSAs'!U46)</f>
        <v>0</v>
      </c>
      <c r="Q49" s="166">
        <f>IF($D49="No",0,'C. Details of Existing PSAs'!V46)</f>
        <v>0</v>
      </c>
      <c r="R49" s="166">
        <f>IF($D49="No",0,'C. Details of Existing PSAs'!W46)</f>
        <v>0</v>
      </c>
      <c r="S49" s="166">
        <f>IF($D49="No",0,'C. Details of Existing PSAs'!X46)</f>
        <v>0</v>
      </c>
      <c r="T49" s="166">
        <f>IF($D49="No",0,'C. Details of Existing PSAs'!Y46)</f>
        <v>0</v>
      </c>
      <c r="U49" s="166">
        <f>IF($D49="No",0,'C. Details of Existing PSAs'!Z46)</f>
        <v>0</v>
      </c>
      <c r="V49" s="166">
        <f>IF($D49="No",0,'C. Details of Existing PSAs'!AA46)</f>
        <v>0</v>
      </c>
      <c r="W49" s="166">
        <f>IF($D49="No",0,'C. Details of Existing PSAs'!AB46)</f>
        <v>0</v>
      </c>
      <c r="X49" s="166">
        <f>IF($D49="No",0,'C. Details of Existing PSAs'!AC46)</f>
        <v>0</v>
      </c>
      <c r="Y49" s="166">
        <f>IF($D49="No",0,'C. Details of Existing PSAs'!AD46)</f>
        <v>0</v>
      </c>
      <c r="Z49" s="166">
        <f>IF($D49="No",0,'C. Details of Existing PSAs'!AE46)</f>
        <v>0</v>
      </c>
      <c r="AA49" s="166">
        <f>IF($D49="No",0,'C. Details of Existing PSAs'!AF46)</f>
        <v>0</v>
      </c>
      <c r="AB49" s="166">
        <f>IF($D49="No",0,'C. Details of Existing PSAs'!AG46)</f>
        <v>0</v>
      </c>
      <c r="AC49" s="166">
        <f>IF($D49="No",0,'C. Details of Existing PSAs'!AH46)</f>
        <v>0</v>
      </c>
      <c r="AD49" s="166">
        <f>IF($D49="No",0,'C. Details of Existing PSAs'!AI46)</f>
        <v>0</v>
      </c>
      <c r="AE49" s="166">
        <f>IF($D49="No",0,'C. Details of Existing PSAs'!AJ46)</f>
        <v>0</v>
      </c>
      <c r="AF49" s="166"/>
      <c r="AG49" s="16" t="str">
        <f t="shared" si="0"/>
        <v>FALSE</v>
      </c>
    </row>
    <row r="50" spans="3:33" ht="28.8" x14ac:dyDescent="0.3">
      <c r="C50" s="7">
        <f>'C. Details of Existing PSAs'!C47</f>
        <v>21</v>
      </c>
      <c r="D50" s="7">
        <f>'C. Details of Existing PSAs'!I47</f>
        <v>0</v>
      </c>
      <c r="E50" s="16" t="str">
        <f>'C. Details of Existing PSAs'!O47</f>
        <v>MW</v>
      </c>
      <c r="F50" s="146" t="str">
        <f>'C. Details of Existing PSAs'!D47</f>
        <v>Distribution Utility 1 (DU1)</v>
      </c>
      <c r="G50" s="146">
        <f>'C. Details of Existing PSAs'!E47</f>
        <v>0</v>
      </c>
      <c r="H50" s="108">
        <f>'C. Details of Existing PSAs'!F47</f>
        <v>0</v>
      </c>
      <c r="I50">
        <f>'C. Details of Existing PSAs'!G47</f>
        <v>0</v>
      </c>
      <c r="J50" s="16" t="s">
        <v>173</v>
      </c>
      <c r="K50" s="166">
        <f>IF($D50="No",0,'C. Details of Existing PSAs'!P47)</f>
        <v>0</v>
      </c>
      <c r="L50" s="166">
        <f>IF($D50="No",0,'C. Details of Existing PSAs'!Q47)</f>
        <v>0</v>
      </c>
      <c r="M50" s="166">
        <f>IF($D50="No",0,'C. Details of Existing PSAs'!R47)</f>
        <v>0</v>
      </c>
      <c r="N50" s="166">
        <f>IF($D50="No",0,'C. Details of Existing PSAs'!S47)</f>
        <v>0</v>
      </c>
      <c r="O50" s="166">
        <f>IF($D50="No",0,'C. Details of Existing PSAs'!T47)</f>
        <v>0</v>
      </c>
      <c r="P50" s="166">
        <f>IF($D50="No",0,'C. Details of Existing PSAs'!U47)</f>
        <v>0</v>
      </c>
      <c r="Q50" s="166">
        <f>IF($D50="No",0,'C. Details of Existing PSAs'!V47)</f>
        <v>0</v>
      </c>
      <c r="R50" s="166">
        <f>IF($D50="No",0,'C. Details of Existing PSAs'!W47)</f>
        <v>0</v>
      </c>
      <c r="S50" s="166">
        <f>IF($D50="No",0,'C. Details of Existing PSAs'!X47)</f>
        <v>0</v>
      </c>
      <c r="T50" s="166">
        <f>IF($D50="No",0,'C. Details of Existing PSAs'!Y47)</f>
        <v>0</v>
      </c>
      <c r="U50" s="166">
        <f>IF($D50="No",0,'C. Details of Existing PSAs'!Z47)</f>
        <v>0</v>
      </c>
      <c r="V50" s="166">
        <f>IF($D50="No",0,'C. Details of Existing PSAs'!AA47)</f>
        <v>0</v>
      </c>
      <c r="W50" s="166">
        <f>IF($D50="No",0,'C. Details of Existing PSAs'!AB47)</f>
        <v>0</v>
      </c>
      <c r="X50" s="166">
        <f>IF($D50="No",0,'C. Details of Existing PSAs'!AC47)</f>
        <v>0</v>
      </c>
      <c r="Y50" s="166">
        <f>IF($D50="No",0,'C. Details of Existing PSAs'!AD47)</f>
        <v>0</v>
      </c>
      <c r="Z50" s="166">
        <f>IF($D50="No",0,'C. Details of Existing PSAs'!AE47)</f>
        <v>0</v>
      </c>
      <c r="AA50" s="166">
        <f>IF($D50="No",0,'C. Details of Existing PSAs'!AF47)</f>
        <v>0</v>
      </c>
      <c r="AB50" s="166">
        <f>IF($D50="No",0,'C. Details of Existing PSAs'!AG47)</f>
        <v>0</v>
      </c>
      <c r="AC50" s="166">
        <f>IF($D50="No",0,'C. Details of Existing PSAs'!AH47)</f>
        <v>0</v>
      </c>
      <c r="AD50" s="166">
        <f>IF($D50="No",0,'C. Details of Existing PSAs'!AI47)</f>
        <v>0</v>
      </c>
      <c r="AE50" s="166">
        <f>IF($D50="No",0,'C. Details of Existing PSAs'!AJ47)</f>
        <v>0</v>
      </c>
      <c r="AF50" s="166"/>
      <c r="AG50" s="16" t="str">
        <f t="shared" si="0"/>
        <v>FALSE</v>
      </c>
    </row>
    <row r="51" spans="3:33" ht="28.8" x14ac:dyDescent="0.3">
      <c r="C51" s="7">
        <f t="shared" ref="C51:I51" si="20">C50</f>
        <v>21</v>
      </c>
      <c r="D51" s="7">
        <f t="shared" si="20"/>
        <v>0</v>
      </c>
      <c r="E51" s="16" t="str">
        <f>'C. Details of Existing PSAs'!O48</f>
        <v>MWh</v>
      </c>
      <c r="F51" s="146" t="str">
        <f t="shared" si="20"/>
        <v>Distribution Utility 1 (DU1)</v>
      </c>
      <c r="G51" s="146">
        <f t="shared" si="20"/>
        <v>0</v>
      </c>
      <c r="H51" s="108">
        <f t="shared" si="20"/>
        <v>0</v>
      </c>
      <c r="I51">
        <f t="shared" si="20"/>
        <v>0</v>
      </c>
      <c r="J51" s="16" t="s">
        <v>173</v>
      </c>
      <c r="K51" s="166">
        <f>IF($D51="No",0,'C. Details of Existing PSAs'!P48)</f>
        <v>0</v>
      </c>
      <c r="L51" s="166">
        <f>IF($D51="No",0,'C. Details of Existing PSAs'!Q48)</f>
        <v>0</v>
      </c>
      <c r="M51" s="166">
        <f>IF($D51="No",0,'C. Details of Existing PSAs'!R48)</f>
        <v>0</v>
      </c>
      <c r="N51" s="166">
        <f>IF($D51="No",0,'C. Details of Existing PSAs'!S48)</f>
        <v>0</v>
      </c>
      <c r="O51" s="166">
        <f>IF($D51="No",0,'C. Details of Existing PSAs'!T48)</f>
        <v>0</v>
      </c>
      <c r="P51" s="166">
        <f>IF($D51="No",0,'C. Details of Existing PSAs'!U48)</f>
        <v>0</v>
      </c>
      <c r="Q51" s="166">
        <f>IF($D51="No",0,'C. Details of Existing PSAs'!V48)</f>
        <v>0</v>
      </c>
      <c r="R51" s="166">
        <f>IF($D51="No",0,'C. Details of Existing PSAs'!W48)</f>
        <v>0</v>
      </c>
      <c r="S51" s="166">
        <f>IF($D51="No",0,'C. Details of Existing PSAs'!X48)</f>
        <v>0</v>
      </c>
      <c r="T51" s="166">
        <f>IF($D51="No",0,'C. Details of Existing PSAs'!Y48)</f>
        <v>0</v>
      </c>
      <c r="U51" s="166">
        <f>IF($D51="No",0,'C. Details of Existing PSAs'!Z48)</f>
        <v>0</v>
      </c>
      <c r="V51" s="166">
        <f>IF($D51="No",0,'C. Details of Existing PSAs'!AA48)</f>
        <v>0</v>
      </c>
      <c r="W51" s="166">
        <f>IF($D51="No",0,'C. Details of Existing PSAs'!AB48)</f>
        <v>0</v>
      </c>
      <c r="X51" s="166">
        <f>IF($D51="No",0,'C. Details of Existing PSAs'!AC48)</f>
        <v>0</v>
      </c>
      <c r="Y51" s="166">
        <f>IF($D51="No",0,'C. Details of Existing PSAs'!AD48)</f>
        <v>0</v>
      </c>
      <c r="Z51" s="166">
        <f>IF($D51="No",0,'C. Details of Existing PSAs'!AE48)</f>
        <v>0</v>
      </c>
      <c r="AA51" s="166">
        <f>IF($D51="No",0,'C. Details of Existing PSAs'!AF48)</f>
        <v>0</v>
      </c>
      <c r="AB51" s="166">
        <f>IF($D51="No",0,'C. Details of Existing PSAs'!AG48)</f>
        <v>0</v>
      </c>
      <c r="AC51" s="166">
        <f>IF($D51="No",0,'C. Details of Existing PSAs'!AH48)</f>
        <v>0</v>
      </c>
      <c r="AD51" s="166">
        <f>IF($D51="No",0,'C. Details of Existing PSAs'!AI48)</f>
        <v>0</v>
      </c>
      <c r="AE51" s="166">
        <f>IF($D51="No",0,'C. Details of Existing PSAs'!AJ48)</f>
        <v>0</v>
      </c>
      <c r="AF51" s="166"/>
      <c r="AG51" s="16" t="str">
        <f t="shared" si="0"/>
        <v>FALSE</v>
      </c>
    </row>
    <row r="52" spans="3:33" ht="28.8" x14ac:dyDescent="0.3">
      <c r="C52" s="7">
        <f>'C. Details of Existing PSAs'!C49</f>
        <v>22</v>
      </c>
      <c r="D52" s="7">
        <f>'C. Details of Existing PSAs'!I49</f>
        <v>0</v>
      </c>
      <c r="E52" s="16" t="str">
        <f>'C. Details of Existing PSAs'!O49</f>
        <v>MW</v>
      </c>
      <c r="F52" s="146" t="str">
        <f>'C. Details of Existing PSAs'!D49</f>
        <v>Distribution Utility 1 (DU1)</v>
      </c>
      <c r="G52" s="146">
        <f>'C. Details of Existing PSAs'!E49</f>
        <v>0</v>
      </c>
      <c r="H52" s="108">
        <f>'C. Details of Existing PSAs'!F49</f>
        <v>0</v>
      </c>
      <c r="I52">
        <f>'C. Details of Existing PSAs'!G49</f>
        <v>0</v>
      </c>
      <c r="J52" s="16" t="s">
        <v>173</v>
      </c>
      <c r="K52" s="166">
        <f>IF($D52="No",0,'C. Details of Existing PSAs'!P49)</f>
        <v>0</v>
      </c>
      <c r="L52" s="166">
        <f>IF($D52="No",0,'C. Details of Existing PSAs'!Q49)</f>
        <v>0</v>
      </c>
      <c r="M52" s="166">
        <f>IF($D52="No",0,'C. Details of Existing PSAs'!R49)</f>
        <v>0</v>
      </c>
      <c r="N52" s="166">
        <f>IF($D52="No",0,'C. Details of Existing PSAs'!S49)</f>
        <v>0</v>
      </c>
      <c r="O52" s="166">
        <f>IF($D52="No",0,'C. Details of Existing PSAs'!T49)</f>
        <v>0</v>
      </c>
      <c r="P52" s="166">
        <f>IF($D52="No",0,'C. Details of Existing PSAs'!U49)</f>
        <v>0</v>
      </c>
      <c r="Q52" s="166">
        <f>IF($D52="No",0,'C. Details of Existing PSAs'!V49)</f>
        <v>0</v>
      </c>
      <c r="R52" s="166">
        <f>IF($D52="No",0,'C. Details of Existing PSAs'!W49)</f>
        <v>0</v>
      </c>
      <c r="S52" s="166">
        <f>IF($D52="No",0,'C. Details of Existing PSAs'!X49)</f>
        <v>0</v>
      </c>
      <c r="T52" s="166">
        <f>IF($D52="No",0,'C. Details of Existing PSAs'!Y49)</f>
        <v>0</v>
      </c>
      <c r="U52" s="166">
        <f>IF($D52="No",0,'C. Details of Existing PSAs'!Z49)</f>
        <v>0</v>
      </c>
      <c r="V52" s="166">
        <f>IF($D52="No",0,'C. Details of Existing PSAs'!AA49)</f>
        <v>0</v>
      </c>
      <c r="W52" s="166">
        <f>IF($D52="No",0,'C. Details of Existing PSAs'!AB49)</f>
        <v>0</v>
      </c>
      <c r="X52" s="166">
        <f>IF($D52="No",0,'C. Details of Existing PSAs'!AC49)</f>
        <v>0</v>
      </c>
      <c r="Y52" s="166">
        <f>IF($D52="No",0,'C. Details of Existing PSAs'!AD49)</f>
        <v>0</v>
      </c>
      <c r="Z52" s="166">
        <f>IF($D52="No",0,'C. Details of Existing PSAs'!AE49)</f>
        <v>0</v>
      </c>
      <c r="AA52" s="166">
        <f>IF($D52="No",0,'C. Details of Existing PSAs'!AF49)</f>
        <v>0</v>
      </c>
      <c r="AB52" s="166">
        <f>IF($D52="No",0,'C. Details of Existing PSAs'!AG49)</f>
        <v>0</v>
      </c>
      <c r="AC52" s="166">
        <f>IF($D52="No",0,'C. Details of Existing PSAs'!AH49)</f>
        <v>0</v>
      </c>
      <c r="AD52" s="166">
        <f>IF($D52="No",0,'C. Details of Existing PSAs'!AI49)</f>
        <v>0</v>
      </c>
      <c r="AE52" s="166">
        <f>IF($D52="No",0,'C. Details of Existing PSAs'!AJ49)</f>
        <v>0</v>
      </c>
      <c r="AF52" s="166"/>
      <c r="AG52" s="16" t="str">
        <f t="shared" si="0"/>
        <v>FALSE</v>
      </c>
    </row>
    <row r="53" spans="3:33" ht="28.8" x14ac:dyDescent="0.3">
      <c r="C53" s="7">
        <f t="shared" ref="C53:I53" si="21">C52</f>
        <v>22</v>
      </c>
      <c r="D53" s="7">
        <f t="shared" si="21"/>
        <v>0</v>
      </c>
      <c r="E53" s="16" t="str">
        <f>'C. Details of Existing PSAs'!O50</f>
        <v>MWh</v>
      </c>
      <c r="F53" s="146" t="str">
        <f t="shared" si="21"/>
        <v>Distribution Utility 1 (DU1)</v>
      </c>
      <c r="G53" s="146">
        <f t="shared" si="21"/>
        <v>0</v>
      </c>
      <c r="H53" s="108">
        <f t="shared" si="21"/>
        <v>0</v>
      </c>
      <c r="I53">
        <f t="shared" si="21"/>
        <v>0</v>
      </c>
      <c r="J53" s="16" t="s">
        <v>173</v>
      </c>
      <c r="K53" s="166">
        <f>IF($D53="No",0,'C. Details of Existing PSAs'!P50)</f>
        <v>0</v>
      </c>
      <c r="L53" s="166">
        <f>IF($D53="No",0,'C. Details of Existing PSAs'!Q50)</f>
        <v>0</v>
      </c>
      <c r="M53" s="166">
        <f>IF($D53="No",0,'C. Details of Existing PSAs'!R50)</f>
        <v>0</v>
      </c>
      <c r="N53" s="166">
        <f>IF($D53="No",0,'C. Details of Existing PSAs'!S50)</f>
        <v>0</v>
      </c>
      <c r="O53" s="166">
        <f>IF($D53="No",0,'C. Details of Existing PSAs'!T50)</f>
        <v>0</v>
      </c>
      <c r="P53" s="166">
        <f>IF($D53="No",0,'C. Details of Existing PSAs'!U50)</f>
        <v>0</v>
      </c>
      <c r="Q53" s="166">
        <f>IF($D53="No",0,'C. Details of Existing PSAs'!V50)</f>
        <v>0</v>
      </c>
      <c r="R53" s="166">
        <f>IF($D53="No",0,'C. Details of Existing PSAs'!W50)</f>
        <v>0</v>
      </c>
      <c r="S53" s="166">
        <f>IF($D53="No",0,'C. Details of Existing PSAs'!X50)</f>
        <v>0</v>
      </c>
      <c r="T53" s="166">
        <f>IF($D53="No",0,'C. Details of Existing PSAs'!Y50)</f>
        <v>0</v>
      </c>
      <c r="U53" s="166">
        <f>IF($D53="No",0,'C. Details of Existing PSAs'!Z50)</f>
        <v>0</v>
      </c>
      <c r="V53" s="166">
        <f>IF($D53="No",0,'C. Details of Existing PSAs'!AA50)</f>
        <v>0</v>
      </c>
      <c r="W53" s="166">
        <f>IF($D53="No",0,'C. Details of Existing PSAs'!AB50)</f>
        <v>0</v>
      </c>
      <c r="X53" s="166">
        <f>IF($D53="No",0,'C. Details of Existing PSAs'!AC50)</f>
        <v>0</v>
      </c>
      <c r="Y53" s="166">
        <f>IF($D53="No",0,'C. Details of Existing PSAs'!AD50)</f>
        <v>0</v>
      </c>
      <c r="Z53" s="166">
        <f>IF($D53="No",0,'C. Details of Existing PSAs'!AE50)</f>
        <v>0</v>
      </c>
      <c r="AA53" s="166">
        <f>IF($D53="No",0,'C. Details of Existing PSAs'!AF50)</f>
        <v>0</v>
      </c>
      <c r="AB53" s="166">
        <f>IF($D53="No",0,'C. Details of Existing PSAs'!AG50)</f>
        <v>0</v>
      </c>
      <c r="AC53" s="166">
        <f>IF($D53="No",0,'C. Details of Existing PSAs'!AH50)</f>
        <v>0</v>
      </c>
      <c r="AD53" s="166">
        <f>IF($D53="No",0,'C. Details of Existing PSAs'!AI50)</f>
        <v>0</v>
      </c>
      <c r="AE53" s="166">
        <f>IF($D53="No",0,'C. Details of Existing PSAs'!AJ50)</f>
        <v>0</v>
      </c>
      <c r="AF53" s="166"/>
      <c r="AG53" s="16" t="str">
        <f t="shared" si="0"/>
        <v>FALSE</v>
      </c>
    </row>
    <row r="54" spans="3:33" ht="28.8" x14ac:dyDescent="0.3">
      <c r="C54" s="7">
        <f>'C. Details of Existing PSAs'!C51</f>
        <v>23</v>
      </c>
      <c r="D54" s="7">
        <f>'C. Details of Existing PSAs'!I51</f>
        <v>0</v>
      </c>
      <c r="E54" s="16" t="str">
        <f>'C. Details of Existing PSAs'!O51</f>
        <v>MW</v>
      </c>
      <c r="F54" s="146" t="str">
        <f>'C. Details of Existing PSAs'!D51</f>
        <v>Distribution Utility 1 (DU1)</v>
      </c>
      <c r="G54" s="146">
        <f>'C. Details of Existing PSAs'!E51</f>
        <v>0</v>
      </c>
      <c r="H54" s="108">
        <f>'C. Details of Existing PSAs'!F51</f>
        <v>0</v>
      </c>
      <c r="I54">
        <f>'C. Details of Existing PSAs'!G51</f>
        <v>0</v>
      </c>
      <c r="J54" s="16" t="s">
        <v>173</v>
      </c>
      <c r="K54" s="166">
        <f>IF($D54="No",0,'C. Details of Existing PSAs'!P51)</f>
        <v>0</v>
      </c>
      <c r="L54" s="166">
        <f>IF($D54="No",0,'C. Details of Existing PSAs'!Q51)</f>
        <v>0</v>
      </c>
      <c r="M54" s="166">
        <f>IF($D54="No",0,'C. Details of Existing PSAs'!R51)</f>
        <v>0</v>
      </c>
      <c r="N54" s="166">
        <f>IF($D54="No",0,'C. Details of Existing PSAs'!S51)</f>
        <v>0</v>
      </c>
      <c r="O54" s="166">
        <f>IF($D54="No",0,'C. Details of Existing PSAs'!T51)</f>
        <v>0</v>
      </c>
      <c r="P54" s="166">
        <f>IF($D54="No",0,'C. Details of Existing PSAs'!U51)</f>
        <v>0</v>
      </c>
      <c r="Q54" s="166">
        <f>IF($D54="No",0,'C. Details of Existing PSAs'!V51)</f>
        <v>0</v>
      </c>
      <c r="R54" s="166">
        <f>IF($D54="No",0,'C. Details of Existing PSAs'!W51)</f>
        <v>0</v>
      </c>
      <c r="S54" s="166">
        <f>IF($D54="No",0,'C. Details of Existing PSAs'!X51)</f>
        <v>0</v>
      </c>
      <c r="T54" s="166">
        <f>IF($D54="No",0,'C. Details of Existing PSAs'!Y51)</f>
        <v>0</v>
      </c>
      <c r="U54" s="166">
        <f>IF($D54="No",0,'C. Details of Existing PSAs'!Z51)</f>
        <v>0</v>
      </c>
      <c r="V54" s="166">
        <f>IF($D54="No",0,'C. Details of Existing PSAs'!AA51)</f>
        <v>0</v>
      </c>
      <c r="W54" s="166">
        <f>IF($D54="No",0,'C. Details of Existing PSAs'!AB51)</f>
        <v>0</v>
      </c>
      <c r="X54" s="166">
        <f>IF($D54="No",0,'C. Details of Existing PSAs'!AC51)</f>
        <v>0</v>
      </c>
      <c r="Y54" s="166">
        <f>IF($D54="No",0,'C. Details of Existing PSAs'!AD51)</f>
        <v>0</v>
      </c>
      <c r="Z54" s="166">
        <f>IF($D54="No",0,'C. Details of Existing PSAs'!AE51)</f>
        <v>0</v>
      </c>
      <c r="AA54" s="166">
        <f>IF($D54="No",0,'C. Details of Existing PSAs'!AF51)</f>
        <v>0</v>
      </c>
      <c r="AB54" s="166">
        <f>IF($D54="No",0,'C. Details of Existing PSAs'!AG51)</f>
        <v>0</v>
      </c>
      <c r="AC54" s="166">
        <f>IF($D54="No",0,'C. Details of Existing PSAs'!AH51)</f>
        <v>0</v>
      </c>
      <c r="AD54" s="166">
        <f>IF($D54="No",0,'C. Details of Existing PSAs'!AI51)</f>
        <v>0</v>
      </c>
      <c r="AE54" s="166">
        <f>IF($D54="No",0,'C. Details of Existing PSAs'!AJ51)</f>
        <v>0</v>
      </c>
      <c r="AF54" s="166"/>
      <c r="AG54" s="16" t="str">
        <f t="shared" si="0"/>
        <v>FALSE</v>
      </c>
    </row>
    <row r="55" spans="3:33" ht="28.8" x14ac:dyDescent="0.3">
      <c r="C55" s="7">
        <f t="shared" ref="C55:I55" si="22">C54</f>
        <v>23</v>
      </c>
      <c r="D55" s="7">
        <f t="shared" si="22"/>
        <v>0</v>
      </c>
      <c r="E55" s="16" t="str">
        <f>'C. Details of Existing PSAs'!O52</f>
        <v>MWh</v>
      </c>
      <c r="F55" s="146" t="str">
        <f t="shared" si="22"/>
        <v>Distribution Utility 1 (DU1)</v>
      </c>
      <c r="G55" s="146">
        <f t="shared" si="22"/>
        <v>0</v>
      </c>
      <c r="H55" s="108">
        <f t="shared" si="22"/>
        <v>0</v>
      </c>
      <c r="I55">
        <f t="shared" si="22"/>
        <v>0</v>
      </c>
      <c r="J55" s="16" t="s">
        <v>173</v>
      </c>
      <c r="K55" s="166">
        <f>IF($D55="No",0,'C. Details of Existing PSAs'!P52)</f>
        <v>0</v>
      </c>
      <c r="L55" s="166">
        <f>IF($D55="No",0,'C. Details of Existing PSAs'!Q52)</f>
        <v>0</v>
      </c>
      <c r="M55" s="166">
        <f>IF($D55="No",0,'C. Details of Existing PSAs'!R52)</f>
        <v>0</v>
      </c>
      <c r="N55" s="166">
        <f>IF($D55="No",0,'C. Details of Existing PSAs'!S52)</f>
        <v>0</v>
      </c>
      <c r="O55" s="166">
        <f>IF($D55="No",0,'C. Details of Existing PSAs'!T52)</f>
        <v>0</v>
      </c>
      <c r="P55" s="166">
        <f>IF($D55="No",0,'C. Details of Existing PSAs'!U52)</f>
        <v>0</v>
      </c>
      <c r="Q55" s="166">
        <f>IF($D55="No",0,'C. Details of Existing PSAs'!V52)</f>
        <v>0</v>
      </c>
      <c r="R55" s="166">
        <f>IF($D55="No",0,'C. Details of Existing PSAs'!W52)</f>
        <v>0</v>
      </c>
      <c r="S55" s="166">
        <f>IF($D55="No",0,'C. Details of Existing PSAs'!X52)</f>
        <v>0</v>
      </c>
      <c r="T55" s="166">
        <f>IF($D55="No",0,'C. Details of Existing PSAs'!Y52)</f>
        <v>0</v>
      </c>
      <c r="U55" s="166">
        <f>IF($D55="No",0,'C. Details of Existing PSAs'!Z52)</f>
        <v>0</v>
      </c>
      <c r="V55" s="166">
        <f>IF($D55="No",0,'C. Details of Existing PSAs'!AA52)</f>
        <v>0</v>
      </c>
      <c r="W55" s="166">
        <f>IF($D55="No",0,'C. Details of Existing PSAs'!AB52)</f>
        <v>0</v>
      </c>
      <c r="X55" s="166">
        <f>IF($D55="No",0,'C. Details of Existing PSAs'!AC52)</f>
        <v>0</v>
      </c>
      <c r="Y55" s="166">
        <f>IF($D55="No",0,'C. Details of Existing PSAs'!AD52)</f>
        <v>0</v>
      </c>
      <c r="Z55" s="166">
        <f>IF($D55="No",0,'C. Details of Existing PSAs'!AE52)</f>
        <v>0</v>
      </c>
      <c r="AA55" s="166">
        <f>IF($D55="No",0,'C. Details of Existing PSAs'!AF52)</f>
        <v>0</v>
      </c>
      <c r="AB55" s="166">
        <f>IF($D55="No",0,'C. Details of Existing PSAs'!AG52)</f>
        <v>0</v>
      </c>
      <c r="AC55" s="166">
        <f>IF($D55="No",0,'C. Details of Existing PSAs'!AH52)</f>
        <v>0</v>
      </c>
      <c r="AD55" s="166">
        <f>IF($D55="No",0,'C. Details of Existing PSAs'!AI52)</f>
        <v>0</v>
      </c>
      <c r="AE55" s="166">
        <f>IF($D55="No",0,'C. Details of Existing PSAs'!AJ52)</f>
        <v>0</v>
      </c>
      <c r="AF55" s="166"/>
      <c r="AG55" s="16" t="str">
        <f t="shared" si="0"/>
        <v>FALSE</v>
      </c>
    </row>
    <row r="56" spans="3:33" ht="28.8" x14ac:dyDescent="0.3">
      <c r="C56" s="7">
        <f>'C. Details of Existing PSAs'!C53</f>
        <v>24</v>
      </c>
      <c r="D56" s="7">
        <f>'C. Details of Existing PSAs'!I53</f>
        <v>0</v>
      </c>
      <c r="E56" s="16" t="str">
        <f>'C. Details of Existing PSAs'!O53</f>
        <v>MW</v>
      </c>
      <c r="F56" s="146" t="str">
        <f>'C. Details of Existing PSAs'!D53</f>
        <v>Distribution Utility 1 (DU1)</v>
      </c>
      <c r="G56" s="146">
        <f>'C. Details of Existing PSAs'!E53</f>
        <v>0</v>
      </c>
      <c r="H56" s="108">
        <f>'C. Details of Existing PSAs'!F53</f>
        <v>0</v>
      </c>
      <c r="I56">
        <f>'C. Details of Existing PSAs'!G53</f>
        <v>0</v>
      </c>
      <c r="J56" s="16" t="s">
        <v>173</v>
      </c>
      <c r="K56" s="166">
        <f>IF($D56="No",0,'C. Details of Existing PSAs'!P53)</f>
        <v>0</v>
      </c>
      <c r="L56" s="166">
        <f>IF($D56="No",0,'C. Details of Existing PSAs'!Q53)</f>
        <v>0</v>
      </c>
      <c r="M56" s="166">
        <f>IF($D56="No",0,'C. Details of Existing PSAs'!R53)</f>
        <v>0</v>
      </c>
      <c r="N56" s="166">
        <f>IF($D56="No",0,'C. Details of Existing PSAs'!S53)</f>
        <v>0</v>
      </c>
      <c r="O56" s="166">
        <f>IF($D56="No",0,'C. Details of Existing PSAs'!T53)</f>
        <v>0</v>
      </c>
      <c r="P56" s="166">
        <f>IF($D56="No",0,'C. Details of Existing PSAs'!U53)</f>
        <v>0</v>
      </c>
      <c r="Q56" s="166">
        <f>IF($D56="No",0,'C. Details of Existing PSAs'!V53)</f>
        <v>0</v>
      </c>
      <c r="R56" s="166">
        <f>IF($D56="No",0,'C. Details of Existing PSAs'!W53)</f>
        <v>0</v>
      </c>
      <c r="S56" s="166">
        <f>IF($D56="No",0,'C. Details of Existing PSAs'!X53)</f>
        <v>0</v>
      </c>
      <c r="T56" s="166">
        <f>IF($D56="No",0,'C. Details of Existing PSAs'!Y53)</f>
        <v>0</v>
      </c>
      <c r="U56" s="166">
        <f>IF($D56="No",0,'C. Details of Existing PSAs'!Z53)</f>
        <v>0</v>
      </c>
      <c r="V56" s="166">
        <f>IF($D56="No",0,'C. Details of Existing PSAs'!AA53)</f>
        <v>0</v>
      </c>
      <c r="W56" s="166">
        <f>IF($D56="No",0,'C. Details of Existing PSAs'!AB53)</f>
        <v>0</v>
      </c>
      <c r="X56" s="166">
        <f>IF($D56="No",0,'C. Details of Existing PSAs'!AC53)</f>
        <v>0</v>
      </c>
      <c r="Y56" s="166">
        <f>IF($D56="No",0,'C. Details of Existing PSAs'!AD53)</f>
        <v>0</v>
      </c>
      <c r="Z56" s="166">
        <f>IF($D56="No",0,'C. Details of Existing PSAs'!AE53)</f>
        <v>0</v>
      </c>
      <c r="AA56" s="166">
        <f>IF($D56="No",0,'C. Details of Existing PSAs'!AF53)</f>
        <v>0</v>
      </c>
      <c r="AB56" s="166">
        <f>IF($D56="No",0,'C. Details of Existing PSAs'!AG53)</f>
        <v>0</v>
      </c>
      <c r="AC56" s="166">
        <f>IF($D56="No",0,'C. Details of Existing PSAs'!AH53)</f>
        <v>0</v>
      </c>
      <c r="AD56" s="166">
        <f>IF($D56="No",0,'C. Details of Existing PSAs'!AI53)</f>
        <v>0</v>
      </c>
      <c r="AE56" s="166">
        <f>IF($D56="No",0,'C. Details of Existing PSAs'!AJ53)</f>
        <v>0</v>
      </c>
      <c r="AF56" s="166"/>
      <c r="AG56" s="16" t="str">
        <f t="shared" si="0"/>
        <v>FALSE</v>
      </c>
    </row>
    <row r="57" spans="3:33" ht="28.8" x14ac:dyDescent="0.3">
      <c r="C57" s="7">
        <f t="shared" ref="C57:I57" si="23">C56</f>
        <v>24</v>
      </c>
      <c r="D57" s="7">
        <f t="shared" si="23"/>
        <v>0</v>
      </c>
      <c r="E57" s="16" t="str">
        <f>'C. Details of Existing PSAs'!O54</f>
        <v>MWh</v>
      </c>
      <c r="F57" s="146" t="str">
        <f t="shared" si="23"/>
        <v>Distribution Utility 1 (DU1)</v>
      </c>
      <c r="G57" s="146">
        <f t="shared" si="23"/>
        <v>0</v>
      </c>
      <c r="H57" s="108">
        <f t="shared" si="23"/>
        <v>0</v>
      </c>
      <c r="I57">
        <f t="shared" si="23"/>
        <v>0</v>
      </c>
      <c r="J57" s="16" t="s">
        <v>173</v>
      </c>
      <c r="K57" s="166">
        <f>IF($D57="No",0,'C. Details of Existing PSAs'!P54)</f>
        <v>0</v>
      </c>
      <c r="L57" s="166">
        <f>IF($D57="No",0,'C. Details of Existing PSAs'!Q54)</f>
        <v>0</v>
      </c>
      <c r="M57" s="166">
        <f>IF($D57="No",0,'C. Details of Existing PSAs'!R54)</f>
        <v>0</v>
      </c>
      <c r="N57" s="166">
        <f>IF($D57="No",0,'C. Details of Existing PSAs'!S54)</f>
        <v>0</v>
      </c>
      <c r="O57" s="166">
        <f>IF($D57="No",0,'C. Details of Existing PSAs'!T54)</f>
        <v>0</v>
      </c>
      <c r="P57" s="166">
        <f>IF($D57="No",0,'C. Details of Existing PSAs'!U54)</f>
        <v>0</v>
      </c>
      <c r="Q57" s="166">
        <f>IF($D57="No",0,'C. Details of Existing PSAs'!V54)</f>
        <v>0</v>
      </c>
      <c r="R57" s="166">
        <f>IF($D57="No",0,'C. Details of Existing PSAs'!W54)</f>
        <v>0</v>
      </c>
      <c r="S57" s="166">
        <f>IF($D57="No",0,'C. Details of Existing PSAs'!X54)</f>
        <v>0</v>
      </c>
      <c r="T57" s="166">
        <f>IF($D57="No",0,'C. Details of Existing PSAs'!Y54)</f>
        <v>0</v>
      </c>
      <c r="U57" s="166">
        <f>IF($D57="No",0,'C. Details of Existing PSAs'!Z54)</f>
        <v>0</v>
      </c>
      <c r="V57" s="166">
        <f>IF($D57="No",0,'C. Details of Existing PSAs'!AA54)</f>
        <v>0</v>
      </c>
      <c r="W57" s="166">
        <f>IF($D57="No",0,'C. Details of Existing PSAs'!AB54)</f>
        <v>0</v>
      </c>
      <c r="X57" s="166">
        <f>IF($D57="No",0,'C. Details of Existing PSAs'!AC54)</f>
        <v>0</v>
      </c>
      <c r="Y57" s="166">
        <f>IF($D57="No",0,'C. Details of Existing PSAs'!AD54)</f>
        <v>0</v>
      </c>
      <c r="Z57" s="166">
        <f>IF($D57="No",0,'C. Details of Existing PSAs'!AE54)</f>
        <v>0</v>
      </c>
      <c r="AA57" s="166">
        <f>IF($D57="No",0,'C. Details of Existing PSAs'!AF54)</f>
        <v>0</v>
      </c>
      <c r="AB57" s="166">
        <f>IF($D57="No",0,'C. Details of Existing PSAs'!AG54)</f>
        <v>0</v>
      </c>
      <c r="AC57" s="166">
        <f>IF($D57="No",0,'C. Details of Existing PSAs'!AH54)</f>
        <v>0</v>
      </c>
      <c r="AD57" s="166">
        <f>IF($D57="No",0,'C. Details of Existing PSAs'!AI54)</f>
        <v>0</v>
      </c>
      <c r="AE57" s="166">
        <f>IF($D57="No",0,'C. Details of Existing PSAs'!AJ54)</f>
        <v>0</v>
      </c>
      <c r="AF57" s="166"/>
      <c r="AG57" s="16" t="str">
        <f t="shared" si="0"/>
        <v>FALSE</v>
      </c>
    </row>
    <row r="58" spans="3:33" ht="28.8" x14ac:dyDescent="0.3">
      <c r="C58" s="7">
        <f>'C. Details of Existing PSAs'!C55</f>
        <v>25</v>
      </c>
      <c r="D58" s="7">
        <f>'C. Details of Existing PSAs'!I55</f>
        <v>0</v>
      </c>
      <c r="E58" s="16" t="str">
        <f>'C. Details of Existing PSAs'!O55</f>
        <v>MW</v>
      </c>
      <c r="F58" s="146" t="str">
        <f>'C. Details of Existing PSAs'!D55</f>
        <v>Distribution Utility 1 (DU1)</v>
      </c>
      <c r="G58" s="146">
        <f>'C. Details of Existing PSAs'!E55</f>
        <v>0</v>
      </c>
      <c r="H58" s="108">
        <f>'C. Details of Existing PSAs'!F55</f>
        <v>0</v>
      </c>
      <c r="I58">
        <f>'C. Details of Existing PSAs'!G55</f>
        <v>0</v>
      </c>
      <c r="J58" s="16" t="s">
        <v>173</v>
      </c>
      <c r="K58" s="166">
        <f>IF($D58="No",0,'C. Details of Existing PSAs'!P55)</f>
        <v>0</v>
      </c>
      <c r="L58" s="166">
        <f>IF($D58="No",0,'C. Details of Existing PSAs'!Q55)</f>
        <v>0</v>
      </c>
      <c r="M58" s="166">
        <f>IF($D58="No",0,'C. Details of Existing PSAs'!R55)</f>
        <v>0</v>
      </c>
      <c r="N58" s="166">
        <f>IF($D58="No",0,'C. Details of Existing PSAs'!S55)</f>
        <v>0</v>
      </c>
      <c r="O58" s="166">
        <f>IF($D58="No",0,'C. Details of Existing PSAs'!T55)</f>
        <v>0</v>
      </c>
      <c r="P58" s="166">
        <f>IF($D58="No",0,'C. Details of Existing PSAs'!U55)</f>
        <v>0</v>
      </c>
      <c r="Q58" s="166">
        <f>IF($D58="No",0,'C. Details of Existing PSAs'!V55)</f>
        <v>0</v>
      </c>
      <c r="R58" s="166">
        <f>IF($D58="No",0,'C. Details of Existing PSAs'!W55)</f>
        <v>0</v>
      </c>
      <c r="S58" s="166">
        <f>IF($D58="No",0,'C. Details of Existing PSAs'!X55)</f>
        <v>0</v>
      </c>
      <c r="T58" s="166">
        <f>IF($D58="No",0,'C. Details of Existing PSAs'!Y55)</f>
        <v>0</v>
      </c>
      <c r="U58" s="166">
        <f>IF($D58="No",0,'C. Details of Existing PSAs'!Z55)</f>
        <v>0</v>
      </c>
      <c r="V58" s="166">
        <f>IF($D58="No",0,'C. Details of Existing PSAs'!AA55)</f>
        <v>0</v>
      </c>
      <c r="W58" s="166">
        <f>IF($D58="No",0,'C. Details of Existing PSAs'!AB55)</f>
        <v>0</v>
      </c>
      <c r="X58" s="166">
        <f>IF($D58="No",0,'C. Details of Existing PSAs'!AC55)</f>
        <v>0</v>
      </c>
      <c r="Y58" s="166">
        <f>IF($D58="No",0,'C. Details of Existing PSAs'!AD55)</f>
        <v>0</v>
      </c>
      <c r="Z58" s="166">
        <f>IF($D58="No",0,'C. Details of Existing PSAs'!AE55)</f>
        <v>0</v>
      </c>
      <c r="AA58" s="166">
        <f>IF($D58="No",0,'C. Details of Existing PSAs'!AF55)</f>
        <v>0</v>
      </c>
      <c r="AB58" s="166">
        <f>IF($D58="No",0,'C. Details of Existing PSAs'!AG55)</f>
        <v>0</v>
      </c>
      <c r="AC58" s="166">
        <f>IF($D58="No",0,'C. Details of Existing PSAs'!AH55)</f>
        <v>0</v>
      </c>
      <c r="AD58" s="166">
        <f>IF($D58="No",0,'C. Details of Existing PSAs'!AI55)</f>
        <v>0</v>
      </c>
      <c r="AE58" s="166">
        <f>IF($D58="No",0,'C. Details of Existing PSAs'!AJ55)</f>
        <v>0</v>
      </c>
      <c r="AF58" s="166"/>
      <c r="AG58" s="16" t="str">
        <f t="shared" si="0"/>
        <v>FALSE</v>
      </c>
    </row>
    <row r="59" spans="3:33" ht="28.8" x14ac:dyDescent="0.3">
      <c r="C59" s="7">
        <f t="shared" ref="C59:I59" si="24">C58</f>
        <v>25</v>
      </c>
      <c r="D59" s="7">
        <f t="shared" si="24"/>
        <v>0</v>
      </c>
      <c r="E59" s="16" t="str">
        <f>'C. Details of Existing PSAs'!O56</f>
        <v>MWh</v>
      </c>
      <c r="F59" s="146" t="str">
        <f t="shared" si="24"/>
        <v>Distribution Utility 1 (DU1)</v>
      </c>
      <c r="G59" s="146">
        <f t="shared" si="24"/>
        <v>0</v>
      </c>
      <c r="H59" s="108">
        <f t="shared" si="24"/>
        <v>0</v>
      </c>
      <c r="I59">
        <f t="shared" si="24"/>
        <v>0</v>
      </c>
      <c r="J59" s="16" t="s">
        <v>173</v>
      </c>
      <c r="K59" s="166">
        <f>IF($D59="No",0,'C. Details of Existing PSAs'!P56)</f>
        <v>0</v>
      </c>
      <c r="L59" s="166">
        <f>IF($D59="No",0,'C. Details of Existing PSAs'!Q56)</f>
        <v>0</v>
      </c>
      <c r="M59" s="166">
        <f>IF($D59="No",0,'C. Details of Existing PSAs'!R56)</f>
        <v>0</v>
      </c>
      <c r="N59" s="166">
        <f>IF($D59="No",0,'C. Details of Existing PSAs'!S56)</f>
        <v>0</v>
      </c>
      <c r="O59" s="166">
        <f>IF($D59="No",0,'C. Details of Existing PSAs'!T56)</f>
        <v>0</v>
      </c>
      <c r="P59" s="166">
        <f>IF($D59="No",0,'C. Details of Existing PSAs'!U56)</f>
        <v>0</v>
      </c>
      <c r="Q59" s="166">
        <f>IF($D59="No",0,'C. Details of Existing PSAs'!V56)</f>
        <v>0</v>
      </c>
      <c r="R59" s="166">
        <f>IF($D59="No",0,'C. Details of Existing PSAs'!W56)</f>
        <v>0</v>
      </c>
      <c r="S59" s="166">
        <f>IF($D59="No",0,'C. Details of Existing PSAs'!X56)</f>
        <v>0</v>
      </c>
      <c r="T59" s="166">
        <f>IF($D59="No",0,'C. Details of Existing PSAs'!Y56)</f>
        <v>0</v>
      </c>
      <c r="U59" s="166">
        <f>IF($D59="No",0,'C. Details of Existing PSAs'!Z56)</f>
        <v>0</v>
      </c>
      <c r="V59" s="166">
        <f>IF($D59="No",0,'C. Details of Existing PSAs'!AA56)</f>
        <v>0</v>
      </c>
      <c r="W59" s="166">
        <f>IF($D59="No",0,'C. Details of Existing PSAs'!AB56)</f>
        <v>0</v>
      </c>
      <c r="X59" s="166">
        <f>IF($D59="No",0,'C. Details of Existing PSAs'!AC56)</f>
        <v>0</v>
      </c>
      <c r="Y59" s="166">
        <f>IF($D59="No",0,'C. Details of Existing PSAs'!AD56)</f>
        <v>0</v>
      </c>
      <c r="Z59" s="166">
        <f>IF($D59="No",0,'C. Details of Existing PSAs'!AE56)</f>
        <v>0</v>
      </c>
      <c r="AA59" s="166">
        <f>IF($D59="No",0,'C. Details of Existing PSAs'!AF56)</f>
        <v>0</v>
      </c>
      <c r="AB59" s="166">
        <f>IF($D59="No",0,'C. Details of Existing PSAs'!AG56)</f>
        <v>0</v>
      </c>
      <c r="AC59" s="166">
        <f>IF($D59="No",0,'C. Details of Existing PSAs'!AH56)</f>
        <v>0</v>
      </c>
      <c r="AD59" s="166">
        <f>IF($D59="No",0,'C. Details of Existing PSAs'!AI56)</f>
        <v>0</v>
      </c>
      <c r="AE59" s="166">
        <f>IF($D59="No",0,'C. Details of Existing PSAs'!AJ56)</f>
        <v>0</v>
      </c>
      <c r="AF59" s="166"/>
      <c r="AG59" s="16" t="str">
        <f t="shared" si="0"/>
        <v>FALSE</v>
      </c>
    </row>
    <row r="60" spans="3:33" ht="28.8" x14ac:dyDescent="0.3">
      <c r="C60" s="7">
        <f>'C. Details of Existing PSAs'!C57</f>
        <v>26</v>
      </c>
      <c r="D60" s="7">
        <f>'C. Details of Existing PSAs'!I57</f>
        <v>0</v>
      </c>
      <c r="E60" s="16" t="str">
        <f>'C. Details of Existing PSAs'!O57</f>
        <v>MW</v>
      </c>
      <c r="F60" s="146" t="str">
        <f>'C. Details of Existing PSAs'!D57</f>
        <v>Distribution Utility 1 (DU1)</v>
      </c>
      <c r="G60" s="146">
        <f>'C. Details of Existing PSAs'!E57</f>
        <v>0</v>
      </c>
      <c r="H60" s="108">
        <f>'C. Details of Existing PSAs'!F57</f>
        <v>0</v>
      </c>
      <c r="I60">
        <f>'C. Details of Existing PSAs'!G57</f>
        <v>0</v>
      </c>
      <c r="J60" s="16" t="s">
        <v>173</v>
      </c>
      <c r="K60" s="166">
        <f>IF($D60="No",0,'C. Details of Existing PSAs'!P57)</f>
        <v>0</v>
      </c>
      <c r="L60" s="166">
        <f>IF($D60="No",0,'C. Details of Existing PSAs'!Q57)</f>
        <v>0</v>
      </c>
      <c r="M60" s="166">
        <f>IF($D60="No",0,'C. Details of Existing PSAs'!R57)</f>
        <v>0</v>
      </c>
      <c r="N60" s="166">
        <f>IF($D60="No",0,'C. Details of Existing PSAs'!S57)</f>
        <v>0</v>
      </c>
      <c r="O60" s="166">
        <f>IF($D60="No",0,'C. Details of Existing PSAs'!T57)</f>
        <v>0</v>
      </c>
      <c r="P60" s="166">
        <f>IF($D60="No",0,'C. Details of Existing PSAs'!U57)</f>
        <v>0</v>
      </c>
      <c r="Q60" s="166">
        <f>IF($D60="No",0,'C. Details of Existing PSAs'!V57)</f>
        <v>0</v>
      </c>
      <c r="R60" s="166">
        <f>IF($D60="No",0,'C. Details of Existing PSAs'!W57)</f>
        <v>0</v>
      </c>
      <c r="S60" s="166">
        <f>IF($D60="No",0,'C. Details of Existing PSAs'!X57)</f>
        <v>0</v>
      </c>
      <c r="T60" s="166">
        <f>IF($D60="No",0,'C. Details of Existing PSAs'!Y57)</f>
        <v>0</v>
      </c>
      <c r="U60" s="166">
        <f>IF($D60="No",0,'C. Details of Existing PSAs'!Z57)</f>
        <v>0</v>
      </c>
      <c r="V60" s="166">
        <f>IF($D60="No",0,'C. Details of Existing PSAs'!AA57)</f>
        <v>0</v>
      </c>
      <c r="W60" s="166">
        <f>IF($D60="No",0,'C. Details of Existing PSAs'!AB57)</f>
        <v>0</v>
      </c>
      <c r="X60" s="166">
        <f>IF($D60="No",0,'C. Details of Existing PSAs'!AC57)</f>
        <v>0</v>
      </c>
      <c r="Y60" s="166">
        <f>IF($D60="No",0,'C. Details of Existing PSAs'!AD57)</f>
        <v>0</v>
      </c>
      <c r="Z60" s="166">
        <f>IF($D60="No",0,'C. Details of Existing PSAs'!AE57)</f>
        <v>0</v>
      </c>
      <c r="AA60" s="166">
        <f>IF($D60="No",0,'C. Details of Existing PSAs'!AF57)</f>
        <v>0</v>
      </c>
      <c r="AB60" s="166">
        <f>IF($D60="No",0,'C. Details of Existing PSAs'!AG57)</f>
        <v>0</v>
      </c>
      <c r="AC60" s="166">
        <f>IF($D60="No",0,'C. Details of Existing PSAs'!AH57)</f>
        <v>0</v>
      </c>
      <c r="AD60" s="166">
        <f>IF($D60="No",0,'C. Details of Existing PSAs'!AI57)</f>
        <v>0</v>
      </c>
      <c r="AE60" s="166">
        <f>IF($D60="No",0,'C. Details of Existing PSAs'!AJ57)</f>
        <v>0</v>
      </c>
      <c r="AF60" s="166"/>
      <c r="AG60" s="16" t="str">
        <f t="shared" si="0"/>
        <v>FALSE</v>
      </c>
    </row>
    <row r="61" spans="3:33" ht="28.8" x14ac:dyDescent="0.3">
      <c r="C61" s="7">
        <f t="shared" ref="C61:I61" si="25">C60</f>
        <v>26</v>
      </c>
      <c r="D61" s="7">
        <f t="shared" si="25"/>
        <v>0</v>
      </c>
      <c r="E61" s="16" t="str">
        <f>'C. Details of Existing PSAs'!O58</f>
        <v>MWh</v>
      </c>
      <c r="F61" s="146" t="str">
        <f t="shared" si="25"/>
        <v>Distribution Utility 1 (DU1)</v>
      </c>
      <c r="G61" s="146">
        <f t="shared" si="25"/>
        <v>0</v>
      </c>
      <c r="H61" s="108">
        <f t="shared" si="25"/>
        <v>0</v>
      </c>
      <c r="I61">
        <f t="shared" si="25"/>
        <v>0</v>
      </c>
      <c r="J61" s="16" t="s">
        <v>173</v>
      </c>
      <c r="K61" s="166">
        <f>IF($D61="No",0,'C. Details of Existing PSAs'!P58)</f>
        <v>0</v>
      </c>
      <c r="L61" s="166">
        <f>IF($D61="No",0,'C. Details of Existing PSAs'!Q58)</f>
        <v>0</v>
      </c>
      <c r="M61" s="166">
        <f>IF($D61="No",0,'C. Details of Existing PSAs'!R58)</f>
        <v>0</v>
      </c>
      <c r="N61" s="166">
        <f>IF($D61="No",0,'C. Details of Existing PSAs'!S58)</f>
        <v>0</v>
      </c>
      <c r="O61" s="166">
        <f>IF($D61="No",0,'C. Details of Existing PSAs'!T58)</f>
        <v>0</v>
      </c>
      <c r="P61" s="166">
        <f>IF($D61="No",0,'C. Details of Existing PSAs'!U58)</f>
        <v>0</v>
      </c>
      <c r="Q61" s="166">
        <f>IF($D61="No",0,'C. Details of Existing PSAs'!V58)</f>
        <v>0</v>
      </c>
      <c r="R61" s="166">
        <f>IF($D61="No",0,'C. Details of Existing PSAs'!W58)</f>
        <v>0</v>
      </c>
      <c r="S61" s="166">
        <f>IF($D61="No",0,'C. Details of Existing PSAs'!X58)</f>
        <v>0</v>
      </c>
      <c r="T61" s="166">
        <f>IF($D61="No",0,'C. Details of Existing PSAs'!Y58)</f>
        <v>0</v>
      </c>
      <c r="U61" s="166">
        <f>IF($D61="No",0,'C. Details of Existing PSAs'!Z58)</f>
        <v>0</v>
      </c>
      <c r="V61" s="166">
        <f>IF($D61="No",0,'C. Details of Existing PSAs'!AA58)</f>
        <v>0</v>
      </c>
      <c r="W61" s="166">
        <f>IF($D61="No",0,'C. Details of Existing PSAs'!AB58)</f>
        <v>0</v>
      </c>
      <c r="X61" s="166">
        <f>IF($D61="No",0,'C. Details of Existing PSAs'!AC58)</f>
        <v>0</v>
      </c>
      <c r="Y61" s="166">
        <f>IF($D61="No",0,'C. Details of Existing PSAs'!AD58)</f>
        <v>0</v>
      </c>
      <c r="Z61" s="166">
        <f>IF($D61="No",0,'C. Details of Existing PSAs'!AE58)</f>
        <v>0</v>
      </c>
      <c r="AA61" s="166">
        <f>IF($D61="No",0,'C. Details of Existing PSAs'!AF58)</f>
        <v>0</v>
      </c>
      <c r="AB61" s="166">
        <f>IF($D61="No",0,'C. Details of Existing PSAs'!AG58)</f>
        <v>0</v>
      </c>
      <c r="AC61" s="166">
        <f>IF($D61="No",0,'C. Details of Existing PSAs'!AH58)</f>
        <v>0</v>
      </c>
      <c r="AD61" s="166">
        <f>IF($D61="No",0,'C. Details of Existing PSAs'!AI58)</f>
        <v>0</v>
      </c>
      <c r="AE61" s="166">
        <f>IF($D61="No",0,'C. Details of Existing PSAs'!AJ58)</f>
        <v>0</v>
      </c>
      <c r="AF61" s="166"/>
      <c r="AG61" s="16" t="str">
        <f t="shared" si="0"/>
        <v>FALSE</v>
      </c>
    </row>
    <row r="62" spans="3:33" ht="28.8" x14ac:dyDescent="0.3">
      <c r="C62" s="7">
        <f>'C. Details of Existing PSAs'!C59</f>
        <v>27</v>
      </c>
      <c r="D62" s="7">
        <f>'C. Details of Existing PSAs'!I59</f>
        <v>0</v>
      </c>
      <c r="E62" s="16" t="str">
        <f>'C. Details of Existing PSAs'!O59</f>
        <v>MW</v>
      </c>
      <c r="F62" s="146" t="str">
        <f>'C. Details of Existing PSAs'!D59</f>
        <v>Distribution Utility 1 (DU1)</v>
      </c>
      <c r="G62" s="146">
        <f>'C. Details of Existing PSAs'!E59</f>
        <v>0</v>
      </c>
      <c r="H62" s="108">
        <f>'C. Details of Existing PSAs'!F59</f>
        <v>0</v>
      </c>
      <c r="I62">
        <f>'C. Details of Existing PSAs'!G59</f>
        <v>0</v>
      </c>
      <c r="J62" s="16" t="s">
        <v>173</v>
      </c>
      <c r="K62" s="166">
        <f>IF($D62="No",0,'C. Details of Existing PSAs'!P59)</f>
        <v>0</v>
      </c>
      <c r="L62" s="166">
        <f>IF($D62="No",0,'C. Details of Existing PSAs'!Q59)</f>
        <v>0</v>
      </c>
      <c r="M62" s="166">
        <f>IF($D62="No",0,'C. Details of Existing PSAs'!R59)</f>
        <v>0</v>
      </c>
      <c r="N62" s="166">
        <f>IF($D62="No",0,'C. Details of Existing PSAs'!S59)</f>
        <v>0</v>
      </c>
      <c r="O62" s="166">
        <f>IF($D62="No",0,'C. Details of Existing PSAs'!T59)</f>
        <v>0</v>
      </c>
      <c r="P62" s="166">
        <f>IF($D62="No",0,'C. Details of Existing PSAs'!U59)</f>
        <v>0</v>
      </c>
      <c r="Q62" s="166">
        <f>IF($D62="No",0,'C. Details of Existing PSAs'!V59)</f>
        <v>0</v>
      </c>
      <c r="R62" s="166">
        <f>IF($D62="No",0,'C. Details of Existing PSAs'!W59)</f>
        <v>0</v>
      </c>
      <c r="S62" s="166">
        <f>IF($D62="No",0,'C. Details of Existing PSAs'!X59)</f>
        <v>0</v>
      </c>
      <c r="T62" s="166">
        <f>IF($D62="No",0,'C. Details of Existing PSAs'!Y59)</f>
        <v>0</v>
      </c>
      <c r="U62" s="166">
        <f>IF($D62="No",0,'C. Details of Existing PSAs'!Z59)</f>
        <v>0</v>
      </c>
      <c r="V62" s="166">
        <f>IF($D62="No",0,'C. Details of Existing PSAs'!AA59)</f>
        <v>0</v>
      </c>
      <c r="W62" s="166">
        <f>IF($D62="No",0,'C. Details of Existing PSAs'!AB59)</f>
        <v>0</v>
      </c>
      <c r="X62" s="166">
        <f>IF($D62="No",0,'C. Details of Existing PSAs'!AC59)</f>
        <v>0</v>
      </c>
      <c r="Y62" s="166">
        <f>IF($D62="No",0,'C. Details of Existing PSAs'!AD59)</f>
        <v>0</v>
      </c>
      <c r="Z62" s="166">
        <f>IF($D62="No",0,'C. Details of Existing PSAs'!AE59)</f>
        <v>0</v>
      </c>
      <c r="AA62" s="166">
        <f>IF($D62="No",0,'C. Details of Existing PSAs'!AF59)</f>
        <v>0</v>
      </c>
      <c r="AB62" s="166">
        <f>IF($D62="No",0,'C. Details of Existing PSAs'!AG59)</f>
        <v>0</v>
      </c>
      <c r="AC62" s="166">
        <f>IF($D62="No",0,'C. Details of Existing PSAs'!AH59)</f>
        <v>0</v>
      </c>
      <c r="AD62" s="166">
        <f>IF($D62="No",0,'C. Details of Existing PSAs'!AI59)</f>
        <v>0</v>
      </c>
      <c r="AE62" s="166">
        <f>IF($D62="No",0,'C. Details of Existing PSAs'!AJ59)</f>
        <v>0</v>
      </c>
      <c r="AF62" s="166"/>
      <c r="AG62" s="16" t="str">
        <f t="shared" si="0"/>
        <v>FALSE</v>
      </c>
    </row>
    <row r="63" spans="3:33" ht="28.8" x14ac:dyDescent="0.3">
      <c r="C63" s="7">
        <f t="shared" ref="C63:I63" si="26">C62</f>
        <v>27</v>
      </c>
      <c r="D63" s="7">
        <f t="shared" si="26"/>
        <v>0</v>
      </c>
      <c r="E63" s="16" t="str">
        <f>'C. Details of Existing PSAs'!O60</f>
        <v>MWh</v>
      </c>
      <c r="F63" s="146" t="str">
        <f t="shared" si="26"/>
        <v>Distribution Utility 1 (DU1)</v>
      </c>
      <c r="G63" s="146">
        <f t="shared" si="26"/>
        <v>0</v>
      </c>
      <c r="H63" s="108">
        <f t="shared" si="26"/>
        <v>0</v>
      </c>
      <c r="I63">
        <f t="shared" si="26"/>
        <v>0</v>
      </c>
      <c r="J63" s="16" t="s">
        <v>173</v>
      </c>
      <c r="K63" s="166">
        <f>IF($D63="No",0,'C. Details of Existing PSAs'!P60)</f>
        <v>0</v>
      </c>
      <c r="L63" s="166">
        <f>IF($D63="No",0,'C. Details of Existing PSAs'!Q60)</f>
        <v>0</v>
      </c>
      <c r="M63" s="166">
        <f>IF($D63="No",0,'C. Details of Existing PSAs'!R60)</f>
        <v>0</v>
      </c>
      <c r="N63" s="166">
        <f>IF($D63="No",0,'C. Details of Existing PSAs'!S60)</f>
        <v>0</v>
      </c>
      <c r="O63" s="166">
        <f>IF($D63="No",0,'C. Details of Existing PSAs'!T60)</f>
        <v>0</v>
      </c>
      <c r="P63" s="166">
        <f>IF($D63="No",0,'C. Details of Existing PSAs'!U60)</f>
        <v>0</v>
      </c>
      <c r="Q63" s="166">
        <f>IF($D63="No",0,'C. Details of Existing PSAs'!V60)</f>
        <v>0</v>
      </c>
      <c r="R63" s="166">
        <f>IF($D63="No",0,'C. Details of Existing PSAs'!W60)</f>
        <v>0</v>
      </c>
      <c r="S63" s="166">
        <f>IF($D63="No",0,'C. Details of Existing PSAs'!X60)</f>
        <v>0</v>
      </c>
      <c r="T63" s="166">
        <f>IF($D63="No",0,'C. Details of Existing PSAs'!Y60)</f>
        <v>0</v>
      </c>
      <c r="U63" s="166">
        <f>IF($D63="No",0,'C. Details of Existing PSAs'!Z60)</f>
        <v>0</v>
      </c>
      <c r="V63" s="166">
        <f>IF($D63="No",0,'C. Details of Existing PSAs'!AA60)</f>
        <v>0</v>
      </c>
      <c r="W63" s="166">
        <f>IF($D63="No",0,'C. Details of Existing PSAs'!AB60)</f>
        <v>0</v>
      </c>
      <c r="X63" s="166">
        <f>IF($D63="No",0,'C. Details of Existing PSAs'!AC60)</f>
        <v>0</v>
      </c>
      <c r="Y63" s="166">
        <f>IF($D63="No",0,'C. Details of Existing PSAs'!AD60)</f>
        <v>0</v>
      </c>
      <c r="Z63" s="166">
        <f>IF($D63="No",0,'C. Details of Existing PSAs'!AE60)</f>
        <v>0</v>
      </c>
      <c r="AA63" s="166">
        <f>IF($D63="No",0,'C. Details of Existing PSAs'!AF60)</f>
        <v>0</v>
      </c>
      <c r="AB63" s="166">
        <f>IF($D63="No",0,'C. Details of Existing PSAs'!AG60)</f>
        <v>0</v>
      </c>
      <c r="AC63" s="166">
        <f>IF($D63="No",0,'C. Details of Existing PSAs'!AH60)</f>
        <v>0</v>
      </c>
      <c r="AD63" s="166">
        <f>IF($D63="No",0,'C. Details of Existing PSAs'!AI60)</f>
        <v>0</v>
      </c>
      <c r="AE63" s="166">
        <f>IF($D63="No",0,'C. Details of Existing PSAs'!AJ60)</f>
        <v>0</v>
      </c>
      <c r="AF63" s="166"/>
      <c r="AG63" s="16" t="str">
        <f t="shared" si="0"/>
        <v>FALSE</v>
      </c>
    </row>
    <row r="64" spans="3:33" ht="28.8" x14ac:dyDescent="0.3">
      <c r="C64" s="7">
        <f>'C. Details of Existing PSAs'!C61</f>
        <v>28</v>
      </c>
      <c r="D64" s="7">
        <f>'C. Details of Existing PSAs'!I61</f>
        <v>0</v>
      </c>
      <c r="E64" s="16" t="str">
        <f>'C. Details of Existing PSAs'!O61</f>
        <v>MW</v>
      </c>
      <c r="F64" s="146" t="str">
        <f>'C. Details of Existing PSAs'!D61</f>
        <v>Distribution Utility 1 (DU1)</v>
      </c>
      <c r="G64" s="146">
        <f>'C. Details of Existing PSAs'!E61</f>
        <v>0</v>
      </c>
      <c r="H64" s="108">
        <f>'C. Details of Existing PSAs'!F61</f>
        <v>0</v>
      </c>
      <c r="I64">
        <f>'C. Details of Existing PSAs'!G61</f>
        <v>0</v>
      </c>
      <c r="J64" s="16" t="s">
        <v>173</v>
      </c>
      <c r="K64" s="166">
        <f>IF($D64="No",0,'C. Details of Existing PSAs'!P61)</f>
        <v>0</v>
      </c>
      <c r="L64" s="166">
        <f>IF($D64="No",0,'C. Details of Existing PSAs'!Q61)</f>
        <v>0</v>
      </c>
      <c r="M64" s="166">
        <f>IF($D64="No",0,'C. Details of Existing PSAs'!R61)</f>
        <v>0</v>
      </c>
      <c r="N64" s="166">
        <f>IF($D64="No",0,'C. Details of Existing PSAs'!S61)</f>
        <v>0</v>
      </c>
      <c r="O64" s="166">
        <f>IF($D64="No",0,'C. Details of Existing PSAs'!T61)</f>
        <v>0</v>
      </c>
      <c r="P64" s="166">
        <f>IF($D64="No",0,'C. Details of Existing PSAs'!U61)</f>
        <v>0</v>
      </c>
      <c r="Q64" s="166">
        <f>IF($D64="No",0,'C. Details of Existing PSAs'!V61)</f>
        <v>0</v>
      </c>
      <c r="R64" s="166">
        <f>IF($D64="No",0,'C. Details of Existing PSAs'!W61)</f>
        <v>0</v>
      </c>
      <c r="S64" s="166">
        <f>IF($D64="No",0,'C. Details of Existing PSAs'!X61)</f>
        <v>0</v>
      </c>
      <c r="T64" s="166">
        <f>IF($D64="No",0,'C. Details of Existing PSAs'!Y61)</f>
        <v>0</v>
      </c>
      <c r="U64" s="166">
        <f>IF($D64="No",0,'C. Details of Existing PSAs'!Z61)</f>
        <v>0</v>
      </c>
      <c r="V64" s="166">
        <f>IF($D64="No",0,'C. Details of Existing PSAs'!AA61)</f>
        <v>0</v>
      </c>
      <c r="W64" s="166">
        <f>IF($D64="No",0,'C. Details of Existing PSAs'!AB61)</f>
        <v>0</v>
      </c>
      <c r="X64" s="166">
        <f>IF($D64="No",0,'C. Details of Existing PSAs'!AC61)</f>
        <v>0</v>
      </c>
      <c r="Y64" s="166">
        <f>IF($D64="No",0,'C. Details of Existing PSAs'!AD61)</f>
        <v>0</v>
      </c>
      <c r="Z64" s="166">
        <f>IF($D64="No",0,'C. Details of Existing PSAs'!AE61)</f>
        <v>0</v>
      </c>
      <c r="AA64" s="166">
        <f>IF($D64="No",0,'C. Details of Existing PSAs'!AF61)</f>
        <v>0</v>
      </c>
      <c r="AB64" s="166">
        <f>IF($D64="No",0,'C. Details of Existing PSAs'!AG61)</f>
        <v>0</v>
      </c>
      <c r="AC64" s="166">
        <f>IF($D64="No",0,'C. Details of Existing PSAs'!AH61)</f>
        <v>0</v>
      </c>
      <c r="AD64" s="166">
        <f>IF($D64="No",0,'C. Details of Existing PSAs'!AI61)</f>
        <v>0</v>
      </c>
      <c r="AE64" s="166">
        <f>IF($D64="No",0,'C. Details of Existing PSAs'!AJ61)</f>
        <v>0</v>
      </c>
      <c r="AF64" s="166"/>
      <c r="AG64" s="16" t="str">
        <f t="shared" si="0"/>
        <v>FALSE</v>
      </c>
    </row>
    <row r="65" spans="3:33" ht="28.8" x14ac:dyDescent="0.3">
      <c r="C65" s="7">
        <f t="shared" ref="C65:I65" si="27">C64</f>
        <v>28</v>
      </c>
      <c r="D65" s="7">
        <f t="shared" si="27"/>
        <v>0</v>
      </c>
      <c r="E65" s="16" t="str">
        <f>'C. Details of Existing PSAs'!O62</f>
        <v>MWh</v>
      </c>
      <c r="F65" s="146" t="str">
        <f t="shared" si="27"/>
        <v>Distribution Utility 1 (DU1)</v>
      </c>
      <c r="G65" s="146">
        <f t="shared" si="27"/>
        <v>0</v>
      </c>
      <c r="H65" s="108">
        <f t="shared" si="27"/>
        <v>0</v>
      </c>
      <c r="I65">
        <f t="shared" si="27"/>
        <v>0</v>
      </c>
      <c r="J65" s="16" t="s">
        <v>173</v>
      </c>
      <c r="K65" s="166">
        <f>IF($D65="No",0,'C. Details of Existing PSAs'!P62)</f>
        <v>0</v>
      </c>
      <c r="L65" s="166">
        <f>IF($D65="No",0,'C. Details of Existing PSAs'!Q62)</f>
        <v>0</v>
      </c>
      <c r="M65" s="166">
        <f>IF($D65="No",0,'C. Details of Existing PSAs'!R62)</f>
        <v>0</v>
      </c>
      <c r="N65" s="166">
        <f>IF($D65="No",0,'C. Details of Existing PSAs'!S62)</f>
        <v>0</v>
      </c>
      <c r="O65" s="166">
        <f>IF($D65="No",0,'C. Details of Existing PSAs'!T62)</f>
        <v>0</v>
      </c>
      <c r="P65" s="166">
        <f>IF($D65="No",0,'C. Details of Existing PSAs'!U62)</f>
        <v>0</v>
      </c>
      <c r="Q65" s="166">
        <f>IF($D65="No",0,'C. Details of Existing PSAs'!V62)</f>
        <v>0</v>
      </c>
      <c r="R65" s="166">
        <f>IF($D65="No",0,'C. Details of Existing PSAs'!W62)</f>
        <v>0</v>
      </c>
      <c r="S65" s="166">
        <f>IF($D65="No",0,'C. Details of Existing PSAs'!X62)</f>
        <v>0</v>
      </c>
      <c r="T65" s="166">
        <f>IF($D65="No",0,'C. Details of Existing PSAs'!Y62)</f>
        <v>0</v>
      </c>
      <c r="U65" s="166">
        <f>IF($D65="No",0,'C. Details of Existing PSAs'!Z62)</f>
        <v>0</v>
      </c>
      <c r="V65" s="166">
        <f>IF($D65="No",0,'C. Details of Existing PSAs'!AA62)</f>
        <v>0</v>
      </c>
      <c r="W65" s="166">
        <f>IF($D65="No",0,'C. Details of Existing PSAs'!AB62)</f>
        <v>0</v>
      </c>
      <c r="X65" s="166">
        <f>IF($D65="No",0,'C. Details of Existing PSAs'!AC62)</f>
        <v>0</v>
      </c>
      <c r="Y65" s="166">
        <f>IF($D65="No",0,'C. Details of Existing PSAs'!AD62)</f>
        <v>0</v>
      </c>
      <c r="Z65" s="166">
        <f>IF($D65="No",0,'C. Details of Existing PSAs'!AE62)</f>
        <v>0</v>
      </c>
      <c r="AA65" s="166">
        <f>IF($D65="No",0,'C. Details of Existing PSAs'!AF62)</f>
        <v>0</v>
      </c>
      <c r="AB65" s="166">
        <f>IF($D65="No",0,'C. Details of Existing PSAs'!AG62)</f>
        <v>0</v>
      </c>
      <c r="AC65" s="166">
        <f>IF($D65="No",0,'C. Details of Existing PSAs'!AH62)</f>
        <v>0</v>
      </c>
      <c r="AD65" s="166">
        <f>IF($D65="No",0,'C. Details of Existing PSAs'!AI62)</f>
        <v>0</v>
      </c>
      <c r="AE65" s="166">
        <f>IF($D65="No",0,'C. Details of Existing PSAs'!AJ62)</f>
        <v>0</v>
      </c>
      <c r="AF65" s="166"/>
      <c r="AG65" s="16" t="str">
        <f t="shared" si="0"/>
        <v>FALSE</v>
      </c>
    </row>
    <row r="66" spans="3:33" ht="28.8" x14ac:dyDescent="0.3">
      <c r="C66" s="7">
        <f>'C. Details of Existing PSAs'!C63</f>
        <v>29</v>
      </c>
      <c r="D66" s="7">
        <f>'C. Details of Existing PSAs'!I63</f>
        <v>0</v>
      </c>
      <c r="E66" s="16" t="str">
        <f>'C. Details of Existing PSAs'!O63</f>
        <v>MW</v>
      </c>
      <c r="F66" s="146" t="str">
        <f>'C. Details of Existing PSAs'!D63</f>
        <v>Distribution Utility 1 (DU1)</v>
      </c>
      <c r="G66" s="146">
        <f>'C. Details of Existing PSAs'!E63</f>
        <v>0</v>
      </c>
      <c r="H66" s="108">
        <f>'C. Details of Existing PSAs'!F63</f>
        <v>0</v>
      </c>
      <c r="I66">
        <f>'C. Details of Existing PSAs'!G63</f>
        <v>0</v>
      </c>
      <c r="J66" s="16" t="s">
        <v>173</v>
      </c>
      <c r="K66" s="166">
        <f>IF($D66="No",0,'C. Details of Existing PSAs'!P63)</f>
        <v>0</v>
      </c>
      <c r="L66" s="166">
        <f>IF($D66="No",0,'C. Details of Existing PSAs'!Q63)</f>
        <v>0</v>
      </c>
      <c r="M66" s="166">
        <f>IF($D66="No",0,'C. Details of Existing PSAs'!R63)</f>
        <v>0</v>
      </c>
      <c r="N66" s="166">
        <f>IF($D66="No",0,'C. Details of Existing PSAs'!S63)</f>
        <v>0</v>
      </c>
      <c r="O66" s="166">
        <f>IF($D66="No",0,'C. Details of Existing PSAs'!T63)</f>
        <v>0</v>
      </c>
      <c r="P66" s="166">
        <f>IF($D66="No",0,'C. Details of Existing PSAs'!U63)</f>
        <v>0</v>
      </c>
      <c r="Q66" s="166">
        <f>IF($D66="No",0,'C. Details of Existing PSAs'!V63)</f>
        <v>0</v>
      </c>
      <c r="R66" s="166">
        <f>IF($D66="No",0,'C. Details of Existing PSAs'!W63)</f>
        <v>0</v>
      </c>
      <c r="S66" s="166">
        <f>IF($D66="No",0,'C. Details of Existing PSAs'!X63)</f>
        <v>0</v>
      </c>
      <c r="T66" s="166">
        <f>IF($D66="No",0,'C. Details of Existing PSAs'!Y63)</f>
        <v>0</v>
      </c>
      <c r="U66" s="166">
        <f>IF($D66="No",0,'C. Details of Existing PSAs'!Z63)</f>
        <v>0</v>
      </c>
      <c r="V66" s="166">
        <f>IF($D66="No",0,'C. Details of Existing PSAs'!AA63)</f>
        <v>0</v>
      </c>
      <c r="W66" s="166">
        <f>IF($D66="No",0,'C. Details of Existing PSAs'!AB63)</f>
        <v>0</v>
      </c>
      <c r="X66" s="166">
        <f>IF($D66="No",0,'C. Details of Existing PSAs'!AC63)</f>
        <v>0</v>
      </c>
      <c r="Y66" s="166">
        <f>IF($D66="No",0,'C. Details of Existing PSAs'!AD63)</f>
        <v>0</v>
      </c>
      <c r="Z66" s="166">
        <f>IF($D66="No",0,'C. Details of Existing PSAs'!AE63)</f>
        <v>0</v>
      </c>
      <c r="AA66" s="166">
        <f>IF($D66="No",0,'C. Details of Existing PSAs'!AF63)</f>
        <v>0</v>
      </c>
      <c r="AB66" s="166">
        <f>IF($D66="No",0,'C. Details of Existing PSAs'!AG63)</f>
        <v>0</v>
      </c>
      <c r="AC66" s="166">
        <f>IF($D66="No",0,'C. Details of Existing PSAs'!AH63)</f>
        <v>0</v>
      </c>
      <c r="AD66" s="166">
        <f>IF($D66="No",0,'C. Details of Existing PSAs'!AI63)</f>
        <v>0</v>
      </c>
      <c r="AE66" s="166">
        <f>IF($D66="No",0,'C. Details of Existing PSAs'!AJ63)</f>
        <v>0</v>
      </c>
      <c r="AF66" s="166"/>
      <c r="AG66" s="16" t="str">
        <f t="shared" si="0"/>
        <v>FALSE</v>
      </c>
    </row>
    <row r="67" spans="3:33" ht="28.8" x14ac:dyDescent="0.3">
      <c r="C67" s="7">
        <f t="shared" ref="C67:I67" si="28">C66</f>
        <v>29</v>
      </c>
      <c r="D67" s="7">
        <f t="shared" si="28"/>
        <v>0</v>
      </c>
      <c r="E67" s="16" t="str">
        <f>'C. Details of Existing PSAs'!O64</f>
        <v>MWh</v>
      </c>
      <c r="F67" s="146" t="str">
        <f t="shared" si="28"/>
        <v>Distribution Utility 1 (DU1)</v>
      </c>
      <c r="G67" s="146">
        <f t="shared" si="28"/>
        <v>0</v>
      </c>
      <c r="H67" s="108">
        <f t="shared" si="28"/>
        <v>0</v>
      </c>
      <c r="I67">
        <f t="shared" si="28"/>
        <v>0</v>
      </c>
      <c r="J67" s="16" t="s">
        <v>173</v>
      </c>
      <c r="K67" s="166">
        <f>IF($D67="No",0,'C. Details of Existing PSAs'!P64)</f>
        <v>0</v>
      </c>
      <c r="L67" s="166">
        <f>IF($D67="No",0,'C. Details of Existing PSAs'!Q64)</f>
        <v>0</v>
      </c>
      <c r="M67" s="166">
        <f>IF($D67="No",0,'C. Details of Existing PSAs'!R64)</f>
        <v>0</v>
      </c>
      <c r="N67" s="166">
        <f>IF($D67="No",0,'C. Details of Existing PSAs'!S64)</f>
        <v>0</v>
      </c>
      <c r="O67" s="166">
        <f>IF($D67="No",0,'C. Details of Existing PSAs'!T64)</f>
        <v>0</v>
      </c>
      <c r="P67" s="166">
        <f>IF($D67="No",0,'C. Details of Existing PSAs'!U64)</f>
        <v>0</v>
      </c>
      <c r="Q67" s="166">
        <f>IF($D67="No",0,'C. Details of Existing PSAs'!V64)</f>
        <v>0</v>
      </c>
      <c r="R67" s="166">
        <f>IF($D67="No",0,'C. Details of Existing PSAs'!W64)</f>
        <v>0</v>
      </c>
      <c r="S67" s="166">
        <f>IF($D67="No",0,'C. Details of Existing PSAs'!X64)</f>
        <v>0</v>
      </c>
      <c r="T67" s="166">
        <f>IF($D67="No",0,'C. Details of Existing PSAs'!Y64)</f>
        <v>0</v>
      </c>
      <c r="U67" s="166">
        <f>IF($D67="No",0,'C. Details of Existing PSAs'!Z64)</f>
        <v>0</v>
      </c>
      <c r="V67" s="166">
        <f>IF($D67="No",0,'C. Details of Existing PSAs'!AA64)</f>
        <v>0</v>
      </c>
      <c r="W67" s="166">
        <f>IF($D67="No",0,'C. Details of Existing PSAs'!AB64)</f>
        <v>0</v>
      </c>
      <c r="X67" s="166">
        <f>IF($D67="No",0,'C. Details of Existing PSAs'!AC64)</f>
        <v>0</v>
      </c>
      <c r="Y67" s="166">
        <f>IF($D67="No",0,'C. Details of Existing PSAs'!AD64)</f>
        <v>0</v>
      </c>
      <c r="Z67" s="166">
        <f>IF($D67="No",0,'C. Details of Existing PSAs'!AE64)</f>
        <v>0</v>
      </c>
      <c r="AA67" s="166">
        <f>IF($D67="No",0,'C. Details of Existing PSAs'!AF64)</f>
        <v>0</v>
      </c>
      <c r="AB67" s="166">
        <f>IF($D67="No",0,'C. Details of Existing PSAs'!AG64)</f>
        <v>0</v>
      </c>
      <c r="AC67" s="166">
        <f>IF($D67="No",0,'C. Details of Existing PSAs'!AH64)</f>
        <v>0</v>
      </c>
      <c r="AD67" s="166">
        <f>IF($D67="No",0,'C. Details of Existing PSAs'!AI64)</f>
        <v>0</v>
      </c>
      <c r="AE67" s="166">
        <f>IF($D67="No",0,'C. Details of Existing PSAs'!AJ64)</f>
        <v>0</v>
      </c>
      <c r="AF67" s="166"/>
      <c r="AG67" s="16" t="str">
        <f t="shared" si="0"/>
        <v>FALSE</v>
      </c>
    </row>
    <row r="68" spans="3:33" ht="28.8" x14ac:dyDescent="0.3">
      <c r="C68" s="7">
        <f>'C. Details of Existing PSAs'!C65</f>
        <v>30</v>
      </c>
      <c r="D68" s="7">
        <f>'C. Details of Existing PSAs'!I65</f>
        <v>0</v>
      </c>
      <c r="E68" s="16" t="str">
        <f>'C. Details of Existing PSAs'!O65</f>
        <v>MW</v>
      </c>
      <c r="F68" s="146" t="str">
        <f>'C. Details of Existing PSAs'!D65</f>
        <v>Distribution Utility 1 (DU1)</v>
      </c>
      <c r="G68" s="146">
        <f>'C. Details of Existing PSAs'!E65</f>
        <v>0</v>
      </c>
      <c r="H68" s="108">
        <f>'C. Details of Existing PSAs'!F65</f>
        <v>0</v>
      </c>
      <c r="I68">
        <f>'C. Details of Existing PSAs'!G65</f>
        <v>0</v>
      </c>
      <c r="J68" s="16" t="s">
        <v>173</v>
      </c>
      <c r="K68" s="166">
        <f>IF($D68="No",0,'C. Details of Existing PSAs'!P65)</f>
        <v>0</v>
      </c>
      <c r="L68" s="166">
        <f>IF($D68="No",0,'C. Details of Existing PSAs'!Q65)</f>
        <v>0</v>
      </c>
      <c r="M68" s="166">
        <f>IF($D68="No",0,'C. Details of Existing PSAs'!R65)</f>
        <v>0</v>
      </c>
      <c r="N68" s="166">
        <f>IF($D68="No",0,'C. Details of Existing PSAs'!S65)</f>
        <v>0</v>
      </c>
      <c r="O68" s="166">
        <f>IF($D68="No",0,'C. Details of Existing PSAs'!T65)</f>
        <v>0</v>
      </c>
      <c r="P68" s="166">
        <f>IF($D68="No",0,'C. Details of Existing PSAs'!U65)</f>
        <v>0</v>
      </c>
      <c r="Q68" s="166">
        <f>IF($D68="No",0,'C. Details of Existing PSAs'!V65)</f>
        <v>0</v>
      </c>
      <c r="R68" s="166">
        <f>IF($D68="No",0,'C. Details of Existing PSAs'!W65)</f>
        <v>0</v>
      </c>
      <c r="S68" s="166">
        <f>IF($D68="No",0,'C. Details of Existing PSAs'!X65)</f>
        <v>0</v>
      </c>
      <c r="T68" s="166">
        <f>IF($D68="No",0,'C. Details of Existing PSAs'!Y65)</f>
        <v>0</v>
      </c>
      <c r="U68" s="166">
        <f>IF($D68="No",0,'C. Details of Existing PSAs'!Z65)</f>
        <v>0</v>
      </c>
      <c r="V68" s="166">
        <f>IF($D68="No",0,'C. Details of Existing PSAs'!AA65)</f>
        <v>0</v>
      </c>
      <c r="W68" s="166">
        <f>IF($D68="No",0,'C. Details of Existing PSAs'!AB65)</f>
        <v>0</v>
      </c>
      <c r="X68" s="166">
        <f>IF($D68="No",0,'C. Details of Existing PSAs'!AC65)</f>
        <v>0</v>
      </c>
      <c r="Y68" s="166">
        <f>IF($D68="No",0,'C. Details of Existing PSAs'!AD65)</f>
        <v>0</v>
      </c>
      <c r="Z68" s="166">
        <f>IF($D68="No",0,'C. Details of Existing PSAs'!AE65)</f>
        <v>0</v>
      </c>
      <c r="AA68" s="166">
        <f>IF($D68="No",0,'C. Details of Existing PSAs'!AF65)</f>
        <v>0</v>
      </c>
      <c r="AB68" s="166">
        <f>IF($D68="No",0,'C. Details of Existing PSAs'!AG65)</f>
        <v>0</v>
      </c>
      <c r="AC68" s="166">
        <f>IF($D68="No",0,'C. Details of Existing PSAs'!AH65)</f>
        <v>0</v>
      </c>
      <c r="AD68" s="166">
        <f>IF($D68="No",0,'C. Details of Existing PSAs'!AI65)</f>
        <v>0</v>
      </c>
      <c r="AE68" s="166">
        <f>IF($D68="No",0,'C. Details of Existing PSAs'!AJ65)</f>
        <v>0</v>
      </c>
      <c r="AF68" s="166"/>
      <c r="AG68" s="16" t="str">
        <f t="shared" si="0"/>
        <v>FALSE</v>
      </c>
    </row>
    <row r="69" spans="3:33" ht="28.8" x14ac:dyDescent="0.3">
      <c r="C69" s="7">
        <f t="shared" ref="C69:I69" si="29">C68</f>
        <v>30</v>
      </c>
      <c r="D69" s="7">
        <f t="shared" si="29"/>
        <v>0</v>
      </c>
      <c r="E69" s="16" t="str">
        <f>'C. Details of Existing PSAs'!O66</f>
        <v>MWh</v>
      </c>
      <c r="F69" s="146" t="str">
        <f t="shared" si="29"/>
        <v>Distribution Utility 1 (DU1)</v>
      </c>
      <c r="G69" s="146">
        <f t="shared" si="29"/>
        <v>0</v>
      </c>
      <c r="H69" s="108">
        <f t="shared" si="29"/>
        <v>0</v>
      </c>
      <c r="I69">
        <f t="shared" si="29"/>
        <v>0</v>
      </c>
      <c r="J69" s="16" t="s">
        <v>173</v>
      </c>
      <c r="K69" s="166">
        <f>IF($D69="No",0,'C. Details of Existing PSAs'!P66)</f>
        <v>0</v>
      </c>
      <c r="L69" s="166">
        <f>IF($D69="No",0,'C. Details of Existing PSAs'!Q66)</f>
        <v>0</v>
      </c>
      <c r="M69" s="166">
        <f>IF($D69="No",0,'C. Details of Existing PSAs'!R66)</f>
        <v>0</v>
      </c>
      <c r="N69" s="166">
        <f>IF($D69="No",0,'C. Details of Existing PSAs'!S66)</f>
        <v>0</v>
      </c>
      <c r="O69" s="166">
        <f>IF($D69="No",0,'C. Details of Existing PSAs'!T66)</f>
        <v>0</v>
      </c>
      <c r="P69" s="166">
        <f>IF($D69="No",0,'C. Details of Existing PSAs'!U66)</f>
        <v>0</v>
      </c>
      <c r="Q69" s="166">
        <f>IF($D69="No",0,'C. Details of Existing PSAs'!V66)</f>
        <v>0</v>
      </c>
      <c r="R69" s="166">
        <f>IF($D69="No",0,'C. Details of Existing PSAs'!W66)</f>
        <v>0</v>
      </c>
      <c r="S69" s="166">
        <f>IF($D69="No",0,'C. Details of Existing PSAs'!X66)</f>
        <v>0</v>
      </c>
      <c r="T69" s="166">
        <f>IF($D69="No",0,'C. Details of Existing PSAs'!Y66)</f>
        <v>0</v>
      </c>
      <c r="U69" s="166">
        <f>IF($D69="No",0,'C. Details of Existing PSAs'!Z66)</f>
        <v>0</v>
      </c>
      <c r="V69" s="166">
        <f>IF($D69="No",0,'C. Details of Existing PSAs'!AA66)</f>
        <v>0</v>
      </c>
      <c r="W69" s="166">
        <f>IF($D69="No",0,'C. Details of Existing PSAs'!AB66)</f>
        <v>0</v>
      </c>
      <c r="X69" s="166">
        <f>IF($D69="No",0,'C. Details of Existing PSAs'!AC66)</f>
        <v>0</v>
      </c>
      <c r="Y69" s="166">
        <f>IF($D69="No",0,'C. Details of Existing PSAs'!AD66)</f>
        <v>0</v>
      </c>
      <c r="Z69" s="166">
        <f>IF($D69="No",0,'C. Details of Existing PSAs'!AE66)</f>
        <v>0</v>
      </c>
      <c r="AA69" s="166">
        <f>IF($D69="No",0,'C. Details of Existing PSAs'!AF66)</f>
        <v>0</v>
      </c>
      <c r="AB69" s="166">
        <f>IF($D69="No",0,'C. Details of Existing PSAs'!AG66)</f>
        <v>0</v>
      </c>
      <c r="AC69" s="166">
        <f>IF($D69="No",0,'C. Details of Existing PSAs'!AH66)</f>
        <v>0</v>
      </c>
      <c r="AD69" s="166">
        <f>IF($D69="No",0,'C. Details of Existing PSAs'!AI66)</f>
        <v>0</v>
      </c>
      <c r="AE69" s="166">
        <f>IF($D69="No",0,'C. Details of Existing PSAs'!AJ66)</f>
        <v>0</v>
      </c>
      <c r="AF69" s="166"/>
      <c r="AG69" s="16" t="str">
        <f t="shared" si="0"/>
        <v>FALSE</v>
      </c>
    </row>
    <row r="70" spans="3:33" ht="28.8" x14ac:dyDescent="0.3">
      <c r="C70" s="7">
        <f>'C. Details of Existing PSAs'!C67</f>
        <v>31</v>
      </c>
      <c r="D70" s="7">
        <f>'C. Details of Existing PSAs'!I67</f>
        <v>0</v>
      </c>
      <c r="E70" s="16" t="str">
        <f>'C. Details of Existing PSAs'!O67</f>
        <v>MW</v>
      </c>
      <c r="F70" s="146" t="str">
        <f>'C. Details of Existing PSAs'!D67</f>
        <v>Distribution Utility 2 (DU2)</v>
      </c>
      <c r="G70" s="146">
        <f>'C. Details of Existing PSAs'!E67</f>
        <v>0</v>
      </c>
      <c r="H70" s="108">
        <f>'C. Details of Existing PSAs'!F67</f>
        <v>0</v>
      </c>
      <c r="I70">
        <f>'C. Details of Existing PSAs'!G67</f>
        <v>0</v>
      </c>
      <c r="J70" s="16" t="s">
        <v>173</v>
      </c>
      <c r="K70" s="166">
        <f>IF($D70="No",0,'C. Details of Existing PSAs'!P67)</f>
        <v>0</v>
      </c>
      <c r="L70" s="166">
        <f>IF($D70="No",0,'C. Details of Existing PSAs'!Q67)</f>
        <v>0</v>
      </c>
      <c r="M70" s="166">
        <f>IF($D70="No",0,'C. Details of Existing PSAs'!R67)</f>
        <v>0</v>
      </c>
      <c r="N70" s="166">
        <f>IF($D70="No",0,'C. Details of Existing PSAs'!S67)</f>
        <v>0</v>
      </c>
      <c r="O70" s="166">
        <f>IF($D70="No",0,'C. Details of Existing PSAs'!T67)</f>
        <v>0</v>
      </c>
      <c r="P70" s="166">
        <f>IF($D70="No",0,'C. Details of Existing PSAs'!U67)</f>
        <v>0</v>
      </c>
      <c r="Q70" s="166">
        <f>IF($D70="No",0,'C. Details of Existing PSAs'!V67)</f>
        <v>0</v>
      </c>
      <c r="R70" s="166">
        <f>IF($D70="No",0,'C. Details of Existing PSAs'!W67)</f>
        <v>0</v>
      </c>
      <c r="S70" s="166">
        <f>IF($D70="No",0,'C. Details of Existing PSAs'!X67)</f>
        <v>0</v>
      </c>
      <c r="T70" s="166">
        <f>IF($D70="No",0,'C. Details of Existing PSAs'!Y67)</f>
        <v>0</v>
      </c>
      <c r="U70" s="166">
        <f>IF($D70="No",0,'C. Details of Existing PSAs'!Z67)</f>
        <v>0</v>
      </c>
      <c r="V70" s="166">
        <f>IF($D70="No",0,'C. Details of Existing PSAs'!AA67)</f>
        <v>0</v>
      </c>
      <c r="W70" s="166">
        <f>IF($D70="No",0,'C. Details of Existing PSAs'!AB67)</f>
        <v>0</v>
      </c>
      <c r="X70" s="166">
        <f>IF($D70="No",0,'C. Details of Existing PSAs'!AC67)</f>
        <v>0</v>
      </c>
      <c r="Y70" s="166">
        <f>IF($D70="No",0,'C. Details of Existing PSAs'!AD67)</f>
        <v>0</v>
      </c>
      <c r="Z70" s="166">
        <f>IF($D70="No",0,'C. Details of Existing PSAs'!AE67)</f>
        <v>0</v>
      </c>
      <c r="AA70" s="166">
        <f>IF($D70="No",0,'C. Details of Existing PSAs'!AF67)</f>
        <v>0</v>
      </c>
      <c r="AB70" s="166">
        <f>IF($D70="No",0,'C. Details of Existing PSAs'!AG67)</f>
        <v>0</v>
      </c>
      <c r="AC70" s="166">
        <f>IF($D70="No",0,'C. Details of Existing PSAs'!AH67)</f>
        <v>0</v>
      </c>
      <c r="AD70" s="166">
        <f>IF($D70="No",0,'C. Details of Existing PSAs'!AI67)</f>
        <v>0</v>
      </c>
      <c r="AE70" s="166">
        <f>IF($D70="No",0,'C. Details of Existing PSAs'!AJ67)</f>
        <v>0</v>
      </c>
      <c r="AF70" s="166"/>
      <c r="AG70" s="16" t="str">
        <f t="shared" si="0"/>
        <v>FALSE</v>
      </c>
    </row>
    <row r="71" spans="3:33" ht="28.8" x14ac:dyDescent="0.3">
      <c r="C71" s="7">
        <f t="shared" ref="C71:I71" si="30">C70</f>
        <v>31</v>
      </c>
      <c r="D71" s="7">
        <f t="shared" si="30"/>
        <v>0</v>
      </c>
      <c r="E71" s="16" t="str">
        <f>'C. Details of Existing PSAs'!O68</f>
        <v>MWh</v>
      </c>
      <c r="F71" s="146" t="str">
        <f t="shared" si="30"/>
        <v>Distribution Utility 2 (DU2)</v>
      </c>
      <c r="G71" s="146">
        <f t="shared" si="30"/>
        <v>0</v>
      </c>
      <c r="H71" s="108">
        <f t="shared" si="30"/>
        <v>0</v>
      </c>
      <c r="I71">
        <f t="shared" si="30"/>
        <v>0</v>
      </c>
      <c r="J71" s="16" t="s">
        <v>173</v>
      </c>
      <c r="K71" s="166">
        <f>IF($D71="No",0,'C. Details of Existing PSAs'!P68)</f>
        <v>0</v>
      </c>
      <c r="L71" s="166">
        <f>IF($D71="No",0,'C. Details of Existing PSAs'!Q68)</f>
        <v>0</v>
      </c>
      <c r="M71" s="166">
        <f>IF($D71="No",0,'C. Details of Existing PSAs'!R68)</f>
        <v>0</v>
      </c>
      <c r="N71" s="166">
        <f>IF($D71="No",0,'C. Details of Existing PSAs'!S68)</f>
        <v>0</v>
      </c>
      <c r="O71" s="166">
        <f>IF($D71="No",0,'C. Details of Existing PSAs'!T68)</f>
        <v>0</v>
      </c>
      <c r="P71" s="166">
        <f>IF($D71="No",0,'C. Details of Existing PSAs'!U68)</f>
        <v>0</v>
      </c>
      <c r="Q71" s="166">
        <f>IF($D71="No",0,'C. Details of Existing PSAs'!V68)</f>
        <v>0</v>
      </c>
      <c r="R71" s="166">
        <f>IF($D71="No",0,'C. Details of Existing PSAs'!W68)</f>
        <v>0</v>
      </c>
      <c r="S71" s="166">
        <f>IF($D71="No",0,'C. Details of Existing PSAs'!X68)</f>
        <v>0</v>
      </c>
      <c r="T71" s="166">
        <f>IF($D71="No",0,'C. Details of Existing PSAs'!Y68)</f>
        <v>0</v>
      </c>
      <c r="U71" s="166">
        <f>IF($D71="No",0,'C. Details of Existing PSAs'!Z68)</f>
        <v>0</v>
      </c>
      <c r="V71" s="166">
        <f>IF($D71="No",0,'C. Details of Existing PSAs'!AA68)</f>
        <v>0</v>
      </c>
      <c r="W71" s="166">
        <f>IF($D71="No",0,'C. Details of Existing PSAs'!AB68)</f>
        <v>0</v>
      </c>
      <c r="X71" s="166">
        <f>IF($D71="No",0,'C. Details of Existing PSAs'!AC68)</f>
        <v>0</v>
      </c>
      <c r="Y71" s="166">
        <f>IF($D71="No",0,'C. Details of Existing PSAs'!AD68)</f>
        <v>0</v>
      </c>
      <c r="Z71" s="166">
        <f>IF($D71="No",0,'C. Details of Existing PSAs'!AE68)</f>
        <v>0</v>
      </c>
      <c r="AA71" s="166">
        <f>IF($D71="No",0,'C. Details of Existing PSAs'!AF68)</f>
        <v>0</v>
      </c>
      <c r="AB71" s="166">
        <f>IF($D71="No",0,'C. Details of Existing PSAs'!AG68)</f>
        <v>0</v>
      </c>
      <c r="AC71" s="166">
        <f>IF($D71="No",0,'C. Details of Existing PSAs'!AH68)</f>
        <v>0</v>
      </c>
      <c r="AD71" s="166">
        <f>IF($D71="No",0,'C. Details of Existing PSAs'!AI68)</f>
        <v>0</v>
      </c>
      <c r="AE71" s="166">
        <f>IF($D71="No",0,'C. Details of Existing PSAs'!AJ68)</f>
        <v>0</v>
      </c>
      <c r="AF71" s="166"/>
      <c r="AG71" s="16" t="str">
        <f t="shared" si="0"/>
        <v>FALSE</v>
      </c>
    </row>
    <row r="72" spans="3:33" ht="28.8" x14ac:dyDescent="0.3">
      <c r="C72" s="7">
        <f>'C. Details of Existing PSAs'!C69</f>
        <v>32</v>
      </c>
      <c r="D72" s="7">
        <f>'C. Details of Existing PSAs'!I69</f>
        <v>0</v>
      </c>
      <c r="E72" s="16" t="str">
        <f>'C. Details of Existing PSAs'!O69</f>
        <v>MW</v>
      </c>
      <c r="F72" s="146" t="str">
        <f>'C. Details of Existing PSAs'!D69</f>
        <v>Distribution Utility 2 (DU2)</v>
      </c>
      <c r="G72" s="146">
        <f>'C. Details of Existing PSAs'!E69</f>
        <v>0</v>
      </c>
      <c r="H72" s="108">
        <f>'C. Details of Existing PSAs'!F69</f>
        <v>0</v>
      </c>
      <c r="I72">
        <f>'C. Details of Existing PSAs'!G69</f>
        <v>0</v>
      </c>
      <c r="J72" s="16" t="s">
        <v>173</v>
      </c>
      <c r="K72" s="166">
        <f>IF($D72="No",0,'C. Details of Existing PSAs'!P69)</f>
        <v>0</v>
      </c>
      <c r="L72" s="166">
        <f>IF($D72="No",0,'C. Details of Existing PSAs'!Q69)</f>
        <v>0</v>
      </c>
      <c r="M72" s="166">
        <f>IF($D72="No",0,'C. Details of Existing PSAs'!R69)</f>
        <v>0</v>
      </c>
      <c r="N72" s="166">
        <f>IF($D72="No",0,'C. Details of Existing PSAs'!S69)</f>
        <v>0</v>
      </c>
      <c r="O72" s="166">
        <f>IF($D72="No",0,'C. Details of Existing PSAs'!T69)</f>
        <v>0</v>
      </c>
      <c r="P72" s="166">
        <f>IF($D72="No",0,'C. Details of Existing PSAs'!U69)</f>
        <v>0</v>
      </c>
      <c r="Q72" s="166">
        <f>IF($D72="No",0,'C. Details of Existing PSAs'!V69)</f>
        <v>0</v>
      </c>
      <c r="R72" s="166">
        <f>IF($D72="No",0,'C. Details of Existing PSAs'!W69)</f>
        <v>0</v>
      </c>
      <c r="S72" s="166">
        <f>IF($D72="No",0,'C. Details of Existing PSAs'!X69)</f>
        <v>0</v>
      </c>
      <c r="T72" s="166">
        <f>IF($D72="No",0,'C. Details of Existing PSAs'!Y69)</f>
        <v>0</v>
      </c>
      <c r="U72" s="166">
        <f>IF($D72="No",0,'C. Details of Existing PSAs'!Z69)</f>
        <v>0</v>
      </c>
      <c r="V72" s="166">
        <f>IF($D72="No",0,'C. Details of Existing PSAs'!AA69)</f>
        <v>0</v>
      </c>
      <c r="W72" s="166">
        <f>IF($D72="No",0,'C. Details of Existing PSAs'!AB69)</f>
        <v>0</v>
      </c>
      <c r="X72" s="166">
        <f>IF($D72="No",0,'C. Details of Existing PSAs'!AC69)</f>
        <v>0</v>
      </c>
      <c r="Y72" s="166">
        <f>IF($D72="No",0,'C. Details of Existing PSAs'!AD69)</f>
        <v>0</v>
      </c>
      <c r="Z72" s="166">
        <f>IF($D72="No",0,'C. Details of Existing PSAs'!AE69)</f>
        <v>0</v>
      </c>
      <c r="AA72" s="166">
        <f>IF($D72="No",0,'C. Details of Existing PSAs'!AF69)</f>
        <v>0</v>
      </c>
      <c r="AB72" s="166">
        <f>IF($D72="No",0,'C. Details of Existing PSAs'!AG69)</f>
        <v>0</v>
      </c>
      <c r="AC72" s="166">
        <f>IF($D72="No",0,'C. Details of Existing PSAs'!AH69)</f>
        <v>0</v>
      </c>
      <c r="AD72" s="166">
        <f>IF($D72="No",0,'C. Details of Existing PSAs'!AI69)</f>
        <v>0</v>
      </c>
      <c r="AE72" s="166">
        <f>IF($D72="No",0,'C. Details of Existing PSAs'!AJ69)</f>
        <v>0</v>
      </c>
      <c r="AF72" s="166"/>
      <c r="AG72" s="16" t="str">
        <f t="shared" si="0"/>
        <v>FALSE</v>
      </c>
    </row>
    <row r="73" spans="3:33" ht="28.8" x14ac:dyDescent="0.3">
      <c r="C73" s="7">
        <f t="shared" ref="C73:I73" si="31">C72</f>
        <v>32</v>
      </c>
      <c r="D73" s="7">
        <f t="shared" si="31"/>
        <v>0</v>
      </c>
      <c r="E73" s="16" t="str">
        <f>'C. Details of Existing PSAs'!O70</f>
        <v>MWh</v>
      </c>
      <c r="F73" s="146" t="str">
        <f t="shared" si="31"/>
        <v>Distribution Utility 2 (DU2)</v>
      </c>
      <c r="G73" s="146">
        <f t="shared" si="31"/>
        <v>0</v>
      </c>
      <c r="H73" s="108">
        <f t="shared" si="31"/>
        <v>0</v>
      </c>
      <c r="I73">
        <f t="shared" si="31"/>
        <v>0</v>
      </c>
      <c r="J73" s="16" t="s">
        <v>173</v>
      </c>
      <c r="K73" s="166">
        <f>IF($D73="No",0,'C. Details of Existing PSAs'!P70)</f>
        <v>0</v>
      </c>
      <c r="L73" s="166">
        <f>IF($D73="No",0,'C. Details of Existing PSAs'!Q70)</f>
        <v>0</v>
      </c>
      <c r="M73" s="166">
        <f>IF($D73="No",0,'C. Details of Existing PSAs'!R70)</f>
        <v>0</v>
      </c>
      <c r="N73" s="166">
        <f>IF($D73="No",0,'C. Details of Existing PSAs'!S70)</f>
        <v>0</v>
      </c>
      <c r="O73" s="166">
        <f>IF($D73="No",0,'C. Details of Existing PSAs'!T70)</f>
        <v>0</v>
      </c>
      <c r="P73" s="166">
        <f>IF($D73="No",0,'C. Details of Existing PSAs'!U70)</f>
        <v>0</v>
      </c>
      <c r="Q73" s="166">
        <f>IF($D73="No",0,'C. Details of Existing PSAs'!V70)</f>
        <v>0</v>
      </c>
      <c r="R73" s="166">
        <f>IF($D73="No",0,'C. Details of Existing PSAs'!W70)</f>
        <v>0</v>
      </c>
      <c r="S73" s="166">
        <f>IF($D73="No",0,'C. Details of Existing PSAs'!X70)</f>
        <v>0</v>
      </c>
      <c r="T73" s="166">
        <f>IF($D73="No",0,'C. Details of Existing PSAs'!Y70)</f>
        <v>0</v>
      </c>
      <c r="U73" s="166">
        <f>IF($D73="No",0,'C. Details of Existing PSAs'!Z70)</f>
        <v>0</v>
      </c>
      <c r="V73" s="166">
        <f>IF($D73="No",0,'C. Details of Existing PSAs'!AA70)</f>
        <v>0</v>
      </c>
      <c r="W73" s="166">
        <f>IF($D73="No",0,'C. Details of Existing PSAs'!AB70)</f>
        <v>0</v>
      </c>
      <c r="X73" s="166">
        <f>IF($D73="No",0,'C. Details of Existing PSAs'!AC70)</f>
        <v>0</v>
      </c>
      <c r="Y73" s="166">
        <f>IF($D73="No",0,'C. Details of Existing PSAs'!AD70)</f>
        <v>0</v>
      </c>
      <c r="Z73" s="166">
        <f>IF($D73="No",0,'C. Details of Existing PSAs'!AE70)</f>
        <v>0</v>
      </c>
      <c r="AA73" s="166">
        <f>IF($D73="No",0,'C. Details of Existing PSAs'!AF70)</f>
        <v>0</v>
      </c>
      <c r="AB73" s="166">
        <f>IF($D73="No",0,'C. Details of Existing PSAs'!AG70)</f>
        <v>0</v>
      </c>
      <c r="AC73" s="166">
        <f>IF($D73="No",0,'C. Details of Existing PSAs'!AH70)</f>
        <v>0</v>
      </c>
      <c r="AD73" s="166">
        <f>IF($D73="No",0,'C. Details of Existing PSAs'!AI70)</f>
        <v>0</v>
      </c>
      <c r="AE73" s="166">
        <f>IF($D73="No",0,'C. Details of Existing PSAs'!AJ70)</f>
        <v>0</v>
      </c>
      <c r="AF73" s="166"/>
      <c r="AG73" s="16" t="str">
        <f t="shared" si="0"/>
        <v>FALSE</v>
      </c>
    </row>
    <row r="74" spans="3:33" ht="28.8" x14ac:dyDescent="0.3">
      <c r="C74" s="7">
        <f>'C. Details of Existing PSAs'!C71</f>
        <v>33</v>
      </c>
      <c r="D74" s="7">
        <f>'C. Details of Existing PSAs'!I71</f>
        <v>0</v>
      </c>
      <c r="E74" s="16" t="str">
        <f>'C. Details of Existing PSAs'!O71</f>
        <v>MW</v>
      </c>
      <c r="F74" s="146" t="str">
        <f>'C. Details of Existing PSAs'!D71</f>
        <v>Distribution Utility 2 (DU2)</v>
      </c>
      <c r="G74" s="146">
        <f>'C. Details of Existing PSAs'!E71</f>
        <v>0</v>
      </c>
      <c r="H74" s="108">
        <f>'C. Details of Existing PSAs'!F71</f>
        <v>0</v>
      </c>
      <c r="I74">
        <f>'C. Details of Existing PSAs'!G71</f>
        <v>0</v>
      </c>
      <c r="J74" s="16" t="s">
        <v>173</v>
      </c>
      <c r="K74" s="166">
        <f>IF($D74="No",0,'C. Details of Existing PSAs'!P71)</f>
        <v>0</v>
      </c>
      <c r="L74" s="166">
        <f>IF($D74="No",0,'C. Details of Existing PSAs'!Q71)</f>
        <v>0</v>
      </c>
      <c r="M74" s="166">
        <f>IF($D74="No",0,'C. Details of Existing PSAs'!R71)</f>
        <v>0</v>
      </c>
      <c r="N74" s="166">
        <f>IF($D74="No",0,'C. Details of Existing PSAs'!S71)</f>
        <v>0</v>
      </c>
      <c r="O74" s="166">
        <f>IF($D74="No",0,'C. Details of Existing PSAs'!T71)</f>
        <v>0</v>
      </c>
      <c r="P74" s="166">
        <f>IF($D74="No",0,'C. Details of Existing PSAs'!U71)</f>
        <v>0</v>
      </c>
      <c r="Q74" s="166">
        <f>IF($D74="No",0,'C. Details of Existing PSAs'!V71)</f>
        <v>0</v>
      </c>
      <c r="R74" s="166">
        <f>IF($D74="No",0,'C. Details of Existing PSAs'!W71)</f>
        <v>0</v>
      </c>
      <c r="S74" s="166">
        <f>IF($D74="No",0,'C. Details of Existing PSAs'!X71)</f>
        <v>0</v>
      </c>
      <c r="T74" s="166">
        <f>IF($D74="No",0,'C. Details of Existing PSAs'!Y71)</f>
        <v>0</v>
      </c>
      <c r="U74" s="166">
        <f>IF($D74="No",0,'C. Details of Existing PSAs'!Z71)</f>
        <v>0</v>
      </c>
      <c r="V74" s="166">
        <f>IF($D74="No",0,'C. Details of Existing PSAs'!AA71)</f>
        <v>0</v>
      </c>
      <c r="W74" s="166">
        <f>IF($D74="No",0,'C. Details of Existing PSAs'!AB71)</f>
        <v>0</v>
      </c>
      <c r="X74" s="166">
        <f>IF($D74="No",0,'C. Details of Existing PSAs'!AC71)</f>
        <v>0</v>
      </c>
      <c r="Y74" s="166">
        <f>IF($D74="No",0,'C. Details of Existing PSAs'!AD71)</f>
        <v>0</v>
      </c>
      <c r="Z74" s="166">
        <f>IF($D74="No",0,'C. Details of Existing PSAs'!AE71)</f>
        <v>0</v>
      </c>
      <c r="AA74" s="166">
        <f>IF($D74="No",0,'C. Details of Existing PSAs'!AF71)</f>
        <v>0</v>
      </c>
      <c r="AB74" s="166">
        <f>IF($D74="No",0,'C. Details of Existing PSAs'!AG71)</f>
        <v>0</v>
      </c>
      <c r="AC74" s="166">
        <f>IF($D74="No",0,'C. Details of Existing PSAs'!AH71)</f>
        <v>0</v>
      </c>
      <c r="AD74" s="166">
        <f>IF($D74="No",0,'C. Details of Existing PSAs'!AI71)</f>
        <v>0</v>
      </c>
      <c r="AE74" s="166">
        <f>IF($D74="No",0,'C. Details of Existing PSAs'!AJ71)</f>
        <v>0</v>
      </c>
      <c r="AF74" s="166"/>
      <c r="AG74" s="16" t="str">
        <f t="shared" si="0"/>
        <v>FALSE</v>
      </c>
    </row>
    <row r="75" spans="3:33" ht="28.8" x14ac:dyDescent="0.3">
      <c r="C75" s="7">
        <f t="shared" ref="C75:I75" si="32">C74</f>
        <v>33</v>
      </c>
      <c r="D75" s="7">
        <f t="shared" si="32"/>
        <v>0</v>
      </c>
      <c r="E75" s="16" t="str">
        <f>'C. Details of Existing PSAs'!O72</f>
        <v>MWh</v>
      </c>
      <c r="F75" s="146" t="str">
        <f t="shared" si="32"/>
        <v>Distribution Utility 2 (DU2)</v>
      </c>
      <c r="G75" s="146">
        <f t="shared" si="32"/>
        <v>0</v>
      </c>
      <c r="H75" s="108">
        <f t="shared" si="32"/>
        <v>0</v>
      </c>
      <c r="I75">
        <f t="shared" si="32"/>
        <v>0</v>
      </c>
      <c r="J75" s="16" t="s">
        <v>173</v>
      </c>
      <c r="K75" s="166">
        <f>IF($D75="No",0,'C. Details of Existing PSAs'!P72)</f>
        <v>0</v>
      </c>
      <c r="L75" s="166">
        <f>IF($D75="No",0,'C. Details of Existing PSAs'!Q72)</f>
        <v>0</v>
      </c>
      <c r="M75" s="166">
        <f>IF($D75="No",0,'C. Details of Existing PSAs'!R72)</f>
        <v>0</v>
      </c>
      <c r="N75" s="166">
        <f>IF($D75="No",0,'C. Details of Existing PSAs'!S72)</f>
        <v>0</v>
      </c>
      <c r="O75" s="166">
        <f>IF($D75="No",0,'C. Details of Existing PSAs'!T72)</f>
        <v>0</v>
      </c>
      <c r="P75" s="166">
        <f>IF($D75="No",0,'C. Details of Existing PSAs'!U72)</f>
        <v>0</v>
      </c>
      <c r="Q75" s="166">
        <f>IF($D75="No",0,'C. Details of Existing PSAs'!V72)</f>
        <v>0</v>
      </c>
      <c r="R75" s="166">
        <f>IF($D75="No",0,'C. Details of Existing PSAs'!W72)</f>
        <v>0</v>
      </c>
      <c r="S75" s="166">
        <f>IF($D75="No",0,'C. Details of Existing PSAs'!X72)</f>
        <v>0</v>
      </c>
      <c r="T75" s="166">
        <f>IF($D75="No",0,'C. Details of Existing PSAs'!Y72)</f>
        <v>0</v>
      </c>
      <c r="U75" s="166">
        <f>IF($D75="No",0,'C. Details of Existing PSAs'!Z72)</f>
        <v>0</v>
      </c>
      <c r="V75" s="166">
        <f>IF($D75="No",0,'C. Details of Existing PSAs'!AA72)</f>
        <v>0</v>
      </c>
      <c r="W75" s="166">
        <f>IF($D75="No",0,'C. Details of Existing PSAs'!AB72)</f>
        <v>0</v>
      </c>
      <c r="X75" s="166">
        <f>IF($D75="No",0,'C. Details of Existing PSAs'!AC72)</f>
        <v>0</v>
      </c>
      <c r="Y75" s="166">
        <f>IF($D75="No",0,'C. Details of Existing PSAs'!AD72)</f>
        <v>0</v>
      </c>
      <c r="Z75" s="166">
        <f>IF($D75="No",0,'C. Details of Existing PSAs'!AE72)</f>
        <v>0</v>
      </c>
      <c r="AA75" s="166">
        <f>IF($D75="No",0,'C. Details of Existing PSAs'!AF72)</f>
        <v>0</v>
      </c>
      <c r="AB75" s="166">
        <f>IF($D75="No",0,'C. Details of Existing PSAs'!AG72)</f>
        <v>0</v>
      </c>
      <c r="AC75" s="166">
        <f>IF($D75="No",0,'C. Details of Existing PSAs'!AH72)</f>
        <v>0</v>
      </c>
      <c r="AD75" s="166">
        <f>IF($D75="No",0,'C. Details of Existing PSAs'!AI72)</f>
        <v>0</v>
      </c>
      <c r="AE75" s="166">
        <f>IF($D75="No",0,'C. Details of Existing PSAs'!AJ72)</f>
        <v>0</v>
      </c>
      <c r="AF75" s="166"/>
      <c r="AG75" s="16" t="str">
        <f t="shared" ref="AG75:AG129" si="33">IF((SUM(K75:AE75)&gt;0)*(D75="Yes")*(E75="MWh"),"TRUE","FALSE")</f>
        <v>FALSE</v>
      </c>
    </row>
    <row r="76" spans="3:33" ht="28.8" x14ac:dyDescent="0.3">
      <c r="C76" s="7">
        <f>'C. Details of Existing PSAs'!C73</f>
        <v>34</v>
      </c>
      <c r="D76" s="7">
        <f>'C. Details of Existing PSAs'!I73</f>
        <v>0</v>
      </c>
      <c r="E76" s="16" t="str">
        <f>'C. Details of Existing PSAs'!O73</f>
        <v>MW</v>
      </c>
      <c r="F76" s="146" t="str">
        <f>'C. Details of Existing PSAs'!D73</f>
        <v>Distribution Utility 2 (DU2)</v>
      </c>
      <c r="G76" s="146">
        <f>'C. Details of Existing PSAs'!E73</f>
        <v>0</v>
      </c>
      <c r="H76" s="108">
        <f>'C. Details of Existing PSAs'!F73</f>
        <v>0</v>
      </c>
      <c r="I76">
        <f>'C. Details of Existing PSAs'!G73</f>
        <v>0</v>
      </c>
      <c r="J76" s="16" t="s">
        <v>173</v>
      </c>
      <c r="K76" s="166">
        <f>IF($D76="No",0,'C. Details of Existing PSAs'!P73)</f>
        <v>0</v>
      </c>
      <c r="L76" s="166">
        <f>IF($D76="No",0,'C. Details of Existing PSAs'!Q73)</f>
        <v>0</v>
      </c>
      <c r="M76" s="166">
        <f>IF($D76="No",0,'C. Details of Existing PSAs'!R73)</f>
        <v>0</v>
      </c>
      <c r="N76" s="166">
        <f>IF($D76="No",0,'C. Details of Existing PSAs'!S73)</f>
        <v>0</v>
      </c>
      <c r="O76" s="166">
        <f>IF($D76="No",0,'C. Details of Existing PSAs'!T73)</f>
        <v>0</v>
      </c>
      <c r="P76" s="166">
        <f>IF($D76="No",0,'C. Details of Existing PSAs'!U73)</f>
        <v>0</v>
      </c>
      <c r="Q76" s="166">
        <f>IF($D76="No",0,'C. Details of Existing PSAs'!V73)</f>
        <v>0</v>
      </c>
      <c r="R76" s="166">
        <f>IF($D76="No",0,'C. Details of Existing PSAs'!W73)</f>
        <v>0</v>
      </c>
      <c r="S76" s="166">
        <f>IF($D76="No",0,'C. Details of Existing PSAs'!X73)</f>
        <v>0</v>
      </c>
      <c r="T76" s="166">
        <f>IF($D76="No",0,'C. Details of Existing PSAs'!Y73)</f>
        <v>0</v>
      </c>
      <c r="U76" s="166">
        <f>IF($D76="No",0,'C. Details of Existing PSAs'!Z73)</f>
        <v>0</v>
      </c>
      <c r="V76" s="166">
        <f>IF($D76="No",0,'C. Details of Existing PSAs'!AA73)</f>
        <v>0</v>
      </c>
      <c r="W76" s="166">
        <f>IF($D76="No",0,'C. Details of Existing PSAs'!AB73)</f>
        <v>0</v>
      </c>
      <c r="X76" s="166">
        <f>IF($D76="No",0,'C. Details of Existing PSAs'!AC73)</f>
        <v>0</v>
      </c>
      <c r="Y76" s="166">
        <f>IF($D76="No",0,'C. Details of Existing PSAs'!AD73)</f>
        <v>0</v>
      </c>
      <c r="Z76" s="166">
        <f>IF($D76="No",0,'C. Details of Existing PSAs'!AE73)</f>
        <v>0</v>
      </c>
      <c r="AA76" s="166">
        <f>IF($D76="No",0,'C. Details of Existing PSAs'!AF73)</f>
        <v>0</v>
      </c>
      <c r="AB76" s="166">
        <f>IF($D76="No",0,'C. Details of Existing PSAs'!AG73)</f>
        <v>0</v>
      </c>
      <c r="AC76" s="166">
        <f>IF($D76="No",0,'C. Details of Existing PSAs'!AH73)</f>
        <v>0</v>
      </c>
      <c r="AD76" s="166">
        <f>IF($D76="No",0,'C. Details of Existing PSAs'!AI73)</f>
        <v>0</v>
      </c>
      <c r="AE76" s="166">
        <f>IF($D76="No",0,'C. Details of Existing PSAs'!AJ73)</f>
        <v>0</v>
      </c>
      <c r="AF76" s="166"/>
      <c r="AG76" s="16" t="str">
        <f t="shared" si="33"/>
        <v>FALSE</v>
      </c>
    </row>
    <row r="77" spans="3:33" ht="28.8" x14ac:dyDescent="0.3">
      <c r="C77" s="7">
        <f t="shared" ref="C77:I77" si="34">C76</f>
        <v>34</v>
      </c>
      <c r="D77" s="7">
        <f t="shared" si="34"/>
        <v>0</v>
      </c>
      <c r="E77" s="16" t="str">
        <f>'C. Details of Existing PSAs'!O74</f>
        <v>MWh</v>
      </c>
      <c r="F77" s="146" t="str">
        <f t="shared" si="34"/>
        <v>Distribution Utility 2 (DU2)</v>
      </c>
      <c r="G77" s="146">
        <f t="shared" si="34"/>
        <v>0</v>
      </c>
      <c r="H77" s="108">
        <f t="shared" si="34"/>
        <v>0</v>
      </c>
      <c r="I77">
        <f t="shared" si="34"/>
        <v>0</v>
      </c>
      <c r="J77" s="16" t="s">
        <v>173</v>
      </c>
      <c r="K77" s="166">
        <f>IF($D77="No",0,'C. Details of Existing PSAs'!P74)</f>
        <v>0</v>
      </c>
      <c r="L77" s="166">
        <f>IF($D77="No",0,'C. Details of Existing PSAs'!Q74)</f>
        <v>0</v>
      </c>
      <c r="M77" s="166">
        <f>IF($D77="No",0,'C. Details of Existing PSAs'!R74)</f>
        <v>0</v>
      </c>
      <c r="N77" s="166">
        <f>IF($D77="No",0,'C. Details of Existing PSAs'!S74)</f>
        <v>0</v>
      </c>
      <c r="O77" s="166">
        <f>IF($D77="No",0,'C. Details of Existing PSAs'!T74)</f>
        <v>0</v>
      </c>
      <c r="P77" s="166">
        <f>IF($D77="No",0,'C. Details of Existing PSAs'!U74)</f>
        <v>0</v>
      </c>
      <c r="Q77" s="166">
        <f>IF($D77="No",0,'C. Details of Existing PSAs'!V74)</f>
        <v>0</v>
      </c>
      <c r="R77" s="166">
        <f>IF($D77="No",0,'C. Details of Existing PSAs'!W74)</f>
        <v>0</v>
      </c>
      <c r="S77" s="166">
        <f>IF($D77="No",0,'C. Details of Existing PSAs'!X74)</f>
        <v>0</v>
      </c>
      <c r="T77" s="166">
        <f>IF($D77="No",0,'C. Details of Existing PSAs'!Y74)</f>
        <v>0</v>
      </c>
      <c r="U77" s="166">
        <f>IF($D77="No",0,'C. Details of Existing PSAs'!Z74)</f>
        <v>0</v>
      </c>
      <c r="V77" s="166">
        <f>IF($D77="No",0,'C. Details of Existing PSAs'!AA74)</f>
        <v>0</v>
      </c>
      <c r="W77" s="166">
        <f>IF($D77="No",0,'C. Details of Existing PSAs'!AB74)</f>
        <v>0</v>
      </c>
      <c r="X77" s="166">
        <f>IF($D77="No",0,'C. Details of Existing PSAs'!AC74)</f>
        <v>0</v>
      </c>
      <c r="Y77" s="166">
        <f>IF($D77="No",0,'C. Details of Existing PSAs'!AD74)</f>
        <v>0</v>
      </c>
      <c r="Z77" s="166">
        <f>IF($D77="No",0,'C. Details of Existing PSAs'!AE74)</f>
        <v>0</v>
      </c>
      <c r="AA77" s="166">
        <f>IF($D77="No",0,'C. Details of Existing PSAs'!AF74)</f>
        <v>0</v>
      </c>
      <c r="AB77" s="166">
        <f>IF($D77="No",0,'C. Details of Existing PSAs'!AG74)</f>
        <v>0</v>
      </c>
      <c r="AC77" s="166">
        <f>IF($D77="No",0,'C. Details of Existing PSAs'!AH74)</f>
        <v>0</v>
      </c>
      <c r="AD77" s="166">
        <f>IF($D77="No",0,'C. Details of Existing PSAs'!AI74)</f>
        <v>0</v>
      </c>
      <c r="AE77" s="166">
        <f>IF($D77="No",0,'C. Details of Existing PSAs'!AJ74)</f>
        <v>0</v>
      </c>
      <c r="AF77" s="166"/>
      <c r="AG77" s="16" t="str">
        <f t="shared" si="33"/>
        <v>FALSE</v>
      </c>
    </row>
    <row r="78" spans="3:33" ht="28.8" x14ac:dyDescent="0.3">
      <c r="C78" s="7">
        <f>'C. Details of Existing PSAs'!C75</f>
        <v>35</v>
      </c>
      <c r="D78" s="7">
        <f>'C. Details of Existing PSAs'!I75</f>
        <v>0</v>
      </c>
      <c r="E78" s="16" t="str">
        <f>'C. Details of Existing PSAs'!O75</f>
        <v>MW</v>
      </c>
      <c r="F78" s="146" t="str">
        <f>'C. Details of Existing PSAs'!D75</f>
        <v>Distribution Utility 2 (DU2)</v>
      </c>
      <c r="G78" s="146">
        <f>'C. Details of Existing PSAs'!E75</f>
        <v>0</v>
      </c>
      <c r="H78" s="108">
        <f>'C. Details of Existing PSAs'!F75</f>
        <v>0</v>
      </c>
      <c r="I78">
        <f>'C. Details of Existing PSAs'!G75</f>
        <v>0</v>
      </c>
      <c r="J78" s="16" t="s">
        <v>173</v>
      </c>
      <c r="K78" s="166">
        <f>IF($D78="No",0,'C. Details of Existing PSAs'!P75)</f>
        <v>0</v>
      </c>
      <c r="L78" s="166">
        <f>IF($D78="No",0,'C. Details of Existing PSAs'!Q75)</f>
        <v>0</v>
      </c>
      <c r="M78" s="166">
        <f>IF($D78="No",0,'C. Details of Existing PSAs'!R75)</f>
        <v>0</v>
      </c>
      <c r="N78" s="166">
        <f>IF($D78="No",0,'C. Details of Existing PSAs'!S75)</f>
        <v>0</v>
      </c>
      <c r="O78" s="166">
        <f>IF($D78="No",0,'C. Details of Existing PSAs'!T75)</f>
        <v>0</v>
      </c>
      <c r="P78" s="166">
        <f>IF($D78="No",0,'C. Details of Existing PSAs'!U75)</f>
        <v>0</v>
      </c>
      <c r="Q78" s="166">
        <f>IF($D78="No",0,'C. Details of Existing PSAs'!V75)</f>
        <v>0</v>
      </c>
      <c r="R78" s="166">
        <f>IF($D78="No",0,'C. Details of Existing PSAs'!W75)</f>
        <v>0</v>
      </c>
      <c r="S78" s="166">
        <f>IF($D78="No",0,'C. Details of Existing PSAs'!X75)</f>
        <v>0</v>
      </c>
      <c r="T78" s="166">
        <f>IF($D78="No",0,'C. Details of Existing PSAs'!Y75)</f>
        <v>0</v>
      </c>
      <c r="U78" s="166">
        <f>IF($D78="No",0,'C. Details of Existing PSAs'!Z75)</f>
        <v>0</v>
      </c>
      <c r="V78" s="166">
        <f>IF($D78="No",0,'C. Details of Existing PSAs'!AA75)</f>
        <v>0</v>
      </c>
      <c r="W78" s="166">
        <f>IF($D78="No",0,'C. Details of Existing PSAs'!AB75)</f>
        <v>0</v>
      </c>
      <c r="X78" s="166">
        <f>IF($D78="No",0,'C. Details of Existing PSAs'!AC75)</f>
        <v>0</v>
      </c>
      <c r="Y78" s="166">
        <f>IF($D78="No",0,'C. Details of Existing PSAs'!AD75)</f>
        <v>0</v>
      </c>
      <c r="Z78" s="166">
        <f>IF($D78="No",0,'C. Details of Existing PSAs'!AE75)</f>
        <v>0</v>
      </c>
      <c r="AA78" s="166">
        <f>IF($D78="No",0,'C. Details of Existing PSAs'!AF75)</f>
        <v>0</v>
      </c>
      <c r="AB78" s="166">
        <f>IF($D78="No",0,'C. Details of Existing PSAs'!AG75)</f>
        <v>0</v>
      </c>
      <c r="AC78" s="166">
        <f>IF($D78="No",0,'C. Details of Existing PSAs'!AH75)</f>
        <v>0</v>
      </c>
      <c r="AD78" s="166">
        <f>IF($D78="No",0,'C. Details of Existing PSAs'!AI75)</f>
        <v>0</v>
      </c>
      <c r="AE78" s="166">
        <f>IF($D78="No",0,'C. Details of Existing PSAs'!AJ75)</f>
        <v>0</v>
      </c>
      <c r="AF78" s="166"/>
      <c r="AG78" s="16" t="str">
        <f t="shared" si="33"/>
        <v>FALSE</v>
      </c>
    </row>
    <row r="79" spans="3:33" ht="28.8" x14ac:dyDescent="0.3">
      <c r="C79" s="7">
        <f t="shared" ref="C79:I79" si="35">C78</f>
        <v>35</v>
      </c>
      <c r="D79" s="7">
        <f t="shared" si="35"/>
        <v>0</v>
      </c>
      <c r="E79" s="16" t="str">
        <f>'C. Details of Existing PSAs'!O76</f>
        <v>MWh</v>
      </c>
      <c r="F79" s="146" t="str">
        <f t="shared" si="35"/>
        <v>Distribution Utility 2 (DU2)</v>
      </c>
      <c r="G79" s="146">
        <f t="shared" si="35"/>
        <v>0</v>
      </c>
      <c r="H79" s="108">
        <f t="shared" si="35"/>
        <v>0</v>
      </c>
      <c r="I79">
        <f t="shared" si="35"/>
        <v>0</v>
      </c>
      <c r="J79" s="16" t="s">
        <v>173</v>
      </c>
      <c r="K79" s="166">
        <f>IF($D79="No",0,'C. Details of Existing PSAs'!P76)</f>
        <v>0</v>
      </c>
      <c r="L79" s="166">
        <f>IF($D79="No",0,'C. Details of Existing PSAs'!Q76)</f>
        <v>0</v>
      </c>
      <c r="M79" s="166">
        <f>IF($D79="No",0,'C. Details of Existing PSAs'!R76)</f>
        <v>0</v>
      </c>
      <c r="N79" s="166">
        <f>IF($D79="No",0,'C. Details of Existing PSAs'!S76)</f>
        <v>0</v>
      </c>
      <c r="O79" s="166">
        <f>IF($D79="No",0,'C. Details of Existing PSAs'!T76)</f>
        <v>0</v>
      </c>
      <c r="P79" s="166">
        <f>IF($D79="No",0,'C. Details of Existing PSAs'!U76)</f>
        <v>0</v>
      </c>
      <c r="Q79" s="166">
        <f>IF($D79="No",0,'C. Details of Existing PSAs'!V76)</f>
        <v>0</v>
      </c>
      <c r="R79" s="166">
        <f>IF($D79="No",0,'C. Details of Existing PSAs'!W76)</f>
        <v>0</v>
      </c>
      <c r="S79" s="166">
        <f>IF($D79="No",0,'C. Details of Existing PSAs'!X76)</f>
        <v>0</v>
      </c>
      <c r="T79" s="166">
        <f>IF($D79="No",0,'C. Details of Existing PSAs'!Y76)</f>
        <v>0</v>
      </c>
      <c r="U79" s="166">
        <f>IF($D79="No",0,'C. Details of Existing PSAs'!Z76)</f>
        <v>0</v>
      </c>
      <c r="V79" s="166">
        <f>IF($D79="No",0,'C. Details of Existing PSAs'!AA76)</f>
        <v>0</v>
      </c>
      <c r="W79" s="166">
        <f>IF($D79="No",0,'C. Details of Existing PSAs'!AB76)</f>
        <v>0</v>
      </c>
      <c r="X79" s="166">
        <f>IF($D79="No",0,'C. Details of Existing PSAs'!AC76)</f>
        <v>0</v>
      </c>
      <c r="Y79" s="166">
        <f>IF($D79="No",0,'C. Details of Existing PSAs'!AD76)</f>
        <v>0</v>
      </c>
      <c r="Z79" s="166">
        <f>IF($D79="No",0,'C. Details of Existing PSAs'!AE76)</f>
        <v>0</v>
      </c>
      <c r="AA79" s="166">
        <f>IF($D79="No",0,'C. Details of Existing PSAs'!AF76)</f>
        <v>0</v>
      </c>
      <c r="AB79" s="166">
        <f>IF($D79="No",0,'C. Details of Existing PSAs'!AG76)</f>
        <v>0</v>
      </c>
      <c r="AC79" s="166">
        <f>IF($D79="No",0,'C. Details of Existing PSAs'!AH76)</f>
        <v>0</v>
      </c>
      <c r="AD79" s="166">
        <f>IF($D79="No",0,'C. Details of Existing PSAs'!AI76)</f>
        <v>0</v>
      </c>
      <c r="AE79" s="166">
        <f>IF($D79="No",0,'C. Details of Existing PSAs'!AJ76)</f>
        <v>0</v>
      </c>
      <c r="AF79" s="166"/>
      <c r="AG79" s="16" t="str">
        <f t="shared" si="33"/>
        <v>FALSE</v>
      </c>
    </row>
    <row r="80" spans="3:33" ht="28.8" x14ac:dyDescent="0.3">
      <c r="C80" s="7">
        <f>'C. Details of Existing PSAs'!C77</f>
        <v>36</v>
      </c>
      <c r="D80" s="7">
        <f>'C. Details of Existing PSAs'!I77</f>
        <v>0</v>
      </c>
      <c r="E80" s="16" t="str">
        <f>'C. Details of Existing PSAs'!O77</f>
        <v>MW</v>
      </c>
      <c r="F80" s="146" t="str">
        <f>'C. Details of Existing PSAs'!D77</f>
        <v>Distribution Utility 2 (DU2)</v>
      </c>
      <c r="G80" s="146">
        <f>'C. Details of Existing PSAs'!E77</f>
        <v>0</v>
      </c>
      <c r="H80" s="108">
        <f>'C. Details of Existing PSAs'!F77</f>
        <v>0</v>
      </c>
      <c r="I80">
        <f>'C. Details of Existing PSAs'!G77</f>
        <v>0</v>
      </c>
      <c r="J80" s="16" t="s">
        <v>173</v>
      </c>
      <c r="K80" s="166">
        <f>IF($D80="No",0,'C. Details of Existing PSAs'!P77)</f>
        <v>0</v>
      </c>
      <c r="L80" s="166">
        <f>IF($D80="No",0,'C. Details of Existing PSAs'!Q77)</f>
        <v>0</v>
      </c>
      <c r="M80" s="166">
        <f>IF($D80="No",0,'C. Details of Existing PSAs'!R77)</f>
        <v>0</v>
      </c>
      <c r="N80" s="166">
        <f>IF($D80="No",0,'C. Details of Existing PSAs'!S77)</f>
        <v>0</v>
      </c>
      <c r="O80" s="166">
        <f>IF($D80="No",0,'C. Details of Existing PSAs'!T77)</f>
        <v>0</v>
      </c>
      <c r="P80" s="166">
        <f>IF($D80="No",0,'C. Details of Existing PSAs'!U77)</f>
        <v>0</v>
      </c>
      <c r="Q80" s="166">
        <f>IF($D80="No",0,'C. Details of Existing PSAs'!V77)</f>
        <v>0</v>
      </c>
      <c r="R80" s="166">
        <f>IF($D80="No",0,'C. Details of Existing PSAs'!W77)</f>
        <v>0</v>
      </c>
      <c r="S80" s="166">
        <f>IF($D80="No",0,'C. Details of Existing PSAs'!X77)</f>
        <v>0</v>
      </c>
      <c r="T80" s="166">
        <f>IF($D80="No",0,'C. Details of Existing PSAs'!Y77)</f>
        <v>0</v>
      </c>
      <c r="U80" s="166">
        <f>IF($D80="No",0,'C. Details of Existing PSAs'!Z77)</f>
        <v>0</v>
      </c>
      <c r="V80" s="166">
        <f>IF($D80="No",0,'C. Details of Existing PSAs'!AA77)</f>
        <v>0</v>
      </c>
      <c r="W80" s="166">
        <f>IF($D80="No",0,'C. Details of Existing PSAs'!AB77)</f>
        <v>0</v>
      </c>
      <c r="X80" s="166">
        <f>IF($D80="No",0,'C. Details of Existing PSAs'!AC77)</f>
        <v>0</v>
      </c>
      <c r="Y80" s="166">
        <f>IF($D80="No",0,'C. Details of Existing PSAs'!AD77)</f>
        <v>0</v>
      </c>
      <c r="Z80" s="166">
        <f>IF($D80="No",0,'C. Details of Existing PSAs'!AE77)</f>
        <v>0</v>
      </c>
      <c r="AA80" s="166">
        <f>IF($D80="No",0,'C. Details of Existing PSAs'!AF77)</f>
        <v>0</v>
      </c>
      <c r="AB80" s="166">
        <f>IF($D80="No",0,'C. Details of Existing PSAs'!AG77)</f>
        <v>0</v>
      </c>
      <c r="AC80" s="166">
        <f>IF($D80="No",0,'C. Details of Existing PSAs'!AH77)</f>
        <v>0</v>
      </c>
      <c r="AD80" s="166">
        <f>IF($D80="No",0,'C. Details of Existing PSAs'!AI77)</f>
        <v>0</v>
      </c>
      <c r="AE80" s="166">
        <f>IF($D80="No",0,'C. Details of Existing PSAs'!AJ77)</f>
        <v>0</v>
      </c>
      <c r="AF80" s="166"/>
      <c r="AG80" s="16" t="str">
        <f t="shared" si="33"/>
        <v>FALSE</v>
      </c>
    </row>
    <row r="81" spans="3:33" ht="28.8" x14ac:dyDescent="0.3">
      <c r="C81" s="7">
        <f t="shared" ref="C81:I81" si="36">C80</f>
        <v>36</v>
      </c>
      <c r="D81" s="7">
        <f t="shared" si="36"/>
        <v>0</v>
      </c>
      <c r="E81" s="16" t="str">
        <f>'C. Details of Existing PSAs'!O78</f>
        <v>MWh</v>
      </c>
      <c r="F81" s="146" t="str">
        <f t="shared" si="36"/>
        <v>Distribution Utility 2 (DU2)</v>
      </c>
      <c r="G81" s="146">
        <f t="shared" si="36"/>
        <v>0</v>
      </c>
      <c r="H81" s="108">
        <f t="shared" si="36"/>
        <v>0</v>
      </c>
      <c r="I81">
        <f t="shared" si="36"/>
        <v>0</v>
      </c>
      <c r="J81" s="16" t="s">
        <v>173</v>
      </c>
      <c r="K81" s="166">
        <f>IF($D81="No",0,'C. Details of Existing PSAs'!P78)</f>
        <v>0</v>
      </c>
      <c r="L81" s="166">
        <f>IF($D81="No",0,'C. Details of Existing PSAs'!Q78)</f>
        <v>0</v>
      </c>
      <c r="M81" s="166">
        <f>IF($D81="No",0,'C. Details of Existing PSAs'!R78)</f>
        <v>0</v>
      </c>
      <c r="N81" s="166">
        <f>IF($D81="No",0,'C. Details of Existing PSAs'!S78)</f>
        <v>0</v>
      </c>
      <c r="O81" s="166">
        <f>IF($D81="No",0,'C. Details of Existing PSAs'!T78)</f>
        <v>0</v>
      </c>
      <c r="P81" s="166">
        <f>IF($D81="No",0,'C. Details of Existing PSAs'!U78)</f>
        <v>0</v>
      </c>
      <c r="Q81" s="166">
        <f>IF($D81="No",0,'C. Details of Existing PSAs'!V78)</f>
        <v>0</v>
      </c>
      <c r="R81" s="166">
        <f>IF($D81="No",0,'C. Details of Existing PSAs'!W78)</f>
        <v>0</v>
      </c>
      <c r="S81" s="166">
        <f>IF($D81="No",0,'C. Details of Existing PSAs'!X78)</f>
        <v>0</v>
      </c>
      <c r="T81" s="166">
        <f>IF($D81="No",0,'C. Details of Existing PSAs'!Y78)</f>
        <v>0</v>
      </c>
      <c r="U81" s="166">
        <f>IF($D81="No",0,'C. Details of Existing PSAs'!Z78)</f>
        <v>0</v>
      </c>
      <c r="V81" s="166">
        <f>IF($D81="No",0,'C. Details of Existing PSAs'!AA78)</f>
        <v>0</v>
      </c>
      <c r="W81" s="166">
        <f>IF($D81="No",0,'C. Details of Existing PSAs'!AB78)</f>
        <v>0</v>
      </c>
      <c r="X81" s="166">
        <f>IF($D81="No",0,'C. Details of Existing PSAs'!AC78)</f>
        <v>0</v>
      </c>
      <c r="Y81" s="166">
        <f>IF($D81="No",0,'C. Details of Existing PSAs'!AD78)</f>
        <v>0</v>
      </c>
      <c r="Z81" s="166">
        <f>IF($D81="No",0,'C. Details of Existing PSAs'!AE78)</f>
        <v>0</v>
      </c>
      <c r="AA81" s="166">
        <f>IF($D81="No",0,'C. Details of Existing PSAs'!AF78)</f>
        <v>0</v>
      </c>
      <c r="AB81" s="166">
        <f>IF($D81="No",0,'C. Details of Existing PSAs'!AG78)</f>
        <v>0</v>
      </c>
      <c r="AC81" s="166">
        <f>IF($D81="No",0,'C. Details of Existing PSAs'!AH78)</f>
        <v>0</v>
      </c>
      <c r="AD81" s="166">
        <f>IF($D81="No",0,'C. Details of Existing PSAs'!AI78)</f>
        <v>0</v>
      </c>
      <c r="AE81" s="166">
        <f>IF($D81="No",0,'C. Details of Existing PSAs'!AJ78)</f>
        <v>0</v>
      </c>
      <c r="AF81" s="166"/>
      <c r="AG81" s="16" t="str">
        <f t="shared" si="33"/>
        <v>FALSE</v>
      </c>
    </row>
    <row r="82" spans="3:33" ht="28.8" x14ac:dyDescent="0.3">
      <c r="C82" s="7">
        <f>'C. Details of Existing PSAs'!C79</f>
        <v>37</v>
      </c>
      <c r="D82" s="7">
        <f>'C. Details of Existing PSAs'!I79</f>
        <v>0</v>
      </c>
      <c r="E82" s="16" t="str">
        <f>'C. Details of Existing PSAs'!O79</f>
        <v>MW</v>
      </c>
      <c r="F82" s="146" t="str">
        <f>'C. Details of Existing PSAs'!D79</f>
        <v>Distribution Utility 2 (DU2)</v>
      </c>
      <c r="G82" s="146">
        <f>'C. Details of Existing PSAs'!E79</f>
        <v>0</v>
      </c>
      <c r="H82" s="108">
        <f>'C. Details of Existing PSAs'!F79</f>
        <v>0</v>
      </c>
      <c r="I82">
        <f>'C. Details of Existing PSAs'!G79</f>
        <v>0</v>
      </c>
      <c r="J82" s="16" t="s">
        <v>173</v>
      </c>
      <c r="K82" s="166">
        <f>IF($D82="No",0,'C. Details of Existing PSAs'!P79)</f>
        <v>0</v>
      </c>
      <c r="L82" s="166">
        <f>IF($D82="No",0,'C. Details of Existing PSAs'!Q79)</f>
        <v>0</v>
      </c>
      <c r="M82" s="166">
        <f>IF($D82="No",0,'C. Details of Existing PSAs'!R79)</f>
        <v>0</v>
      </c>
      <c r="N82" s="166">
        <f>IF($D82="No",0,'C. Details of Existing PSAs'!S79)</f>
        <v>0</v>
      </c>
      <c r="O82" s="166">
        <f>IF($D82="No",0,'C. Details of Existing PSAs'!T79)</f>
        <v>0</v>
      </c>
      <c r="P82" s="166">
        <f>IF($D82="No",0,'C. Details of Existing PSAs'!U79)</f>
        <v>0</v>
      </c>
      <c r="Q82" s="166">
        <f>IF($D82="No",0,'C. Details of Existing PSAs'!V79)</f>
        <v>0</v>
      </c>
      <c r="R82" s="166">
        <f>IF($D82="No",0,'C. Details of Existing PSAs'!W79)</f>
        <v>0</v>
      </c>
      <c r="S82" s="166">
        <f>IF($D82="No",0,'C. Details of Existing PSAs'!X79)</f>
        <v>0</v>
      </c>
      <c r="T82" s="166">
        <f>IF($D82="No",0,'C. Details of Existing PSAs'!Y79)</f>
        <v>0</v>
      </c>
      <c r="U82" s="166">
        <f>IF($D82="No",0,'C. Details of Existing PSAs'!Z79)</f>
        <v>0</v>
      </c>
      <c r="V82" s="166">
        <f>IF($D82="No",0,'C. Details of Existing PSAs'!AA79)</f>
        <v>0</v>
      </c>
      <c r="W82" s="166">
        <f>IF($D82="No",0,'C. Details of Existing PSAs'!AB79)</f>
        <v>0</v>
      </c>
      <c r="X82" s="166">
        <f>IF($D82="No",0,'C. Details of Existing PSAs'!AC79)</f>
        <v>0</v>
      </c>
      <c r="Y82" s="166">
        <f>IF($D82="No",0,'C. Details of Existing PSAs'!AD79)</f>
        <v>0</v>
      </c>
      <c r="Z82" s="166">
        <f>IF($D82="No",0,'C. Details of Existing PSAs'!AE79)</f>
        <v>0</v>
      </c>
      <c r="AA82" s="166">
        <f>IF($D82="No",0,'C. Details of Existing PSAs'!AF79)</f>
        <v>0</v>
      </c>
      <c r="AB82" s="166">
        <f>IF($D82="No",0,'C. Details of Existing PSAs'!AG79)</f>
        <v>0</v>
      </c>
      <c r="AC82" s="166">
        <f>IF($D82="No",0,'C. Details of Existing PSAs'!AH79)</f>
        <v>0</v>
      </c>
      <c r="AD82" s="166">
        <f>IF($D82="No",0,'C. Details of Existing PSAs'!AI79)</f>
        <v>0</v>
      </c>
      <c r="AE82" s="166">
        <f>IF($D82="No",0,'C. Details of Existing PSAs'!AJ79)</f>
        <v>0</v>
      </c>
      <c r="AF82" s="166"/>
      <c r="AG82" s="16" t="str">
        <f t="shared" si="33"/>
        <v>FALSE</v>
      </c>
    </row>
    <row r="83" spans="3:33" ht="28.8" x14ac:dyDescent="0.3">
      <c r="C83" s="7">
        <f t="shared" ref="C83:I83" si="37">C82</f>
        <v>37</v>
      </c>
      <c r="D83" s="7">
        <f t="shared" si="37"/>
        <v>0</v>
      </c>
      <c r="E83" s="16" t="str">
        <f>'C. Details of Existing PSAs'!O80</f>
        <v>MWh</v>
      </c>
      <c r="F83" s="146" t="str">
        <f t="shared" si="37"/>
        <v>Distribution Utility 2 (DU2)</v>
      </c>
      <c r="G83" s="146">
        <f t="shared" si="37"/>
        <v>0</v>
      </c>
      <c r="H83" s="108">
        <f t="shared" si="37"/>
        <v>0</v>
      </c>
      <c r="I83">
        <f t="shared" si="37"/>
        <v>0</v>
      </c>
      <c r="J83" s="16" t="s">
        <v>173</v>
      </c>
      <c r="K83" s="166">
        <f>IF($D83="No",0,'C. Details of Existing PSAs'!P80)</f>
        <v>0</v>
      </c>
      <c r="L83" s="166">
        <f>IF($D83="No",0,'C. Details of Existing PSAs'!Q80)</f>
        <v>0</v>
      </c>
      <c r="M83" s="166">
        <f>IF($D83="No",0,'C. Details of Existing PSAs'!R80)</f>
        <v>0</v>
      </c>
      <c r="N83" s="166">
        <f>IF($D83="No",0,'C. Details of Existing PSAs'!S80)</f>
        <v>0</v>
      </c>
      <c r="O83" s="166">
        <f>IF($D83="No",0,'C. Details of Existing PSAs'!T80)</f>
        <v>0</v>
      </c>
      <c r="P83" s="166">
        <f>IF($D83="No",0,'C. Details of Existing PSAs'!U80)</f>
        <v>0</v>
      </c>
      <c r="Q83" s="166">
        <f>IF($D83="No",0,'C. Details of Existing PSAs'!V80)</f>
        <v>0</v>
      </c>
      <c r="R83" s="166">
        <f>IF($D83="No",0,'C. Details of Existing PSAs'!W80)</f>
        <v>0</v>
      </c>
      <c r="S83" s="166">
        <f>IF($D83="No",0,'C. Details of Existing PSAs'!X80)</f>
        <v>0</v>
      </c>
      <c r="T83" s="166">
        <f>IF($D83="No",0,'C. Details of Existing PSAs'!Y80)</f>
        <v>0</v>
      </c>
      <c r="U83" s="166">
        <f>IF($D83="No",0,'C. Details of Existing PSAs'!Z80)</f>
        <v>0</v>
      </c>
      <c r="V83" s="166">
        <f>IF($D83="No",0,'C. Details of Existing PSAs'!AA80)</f>
        <v>0</v>
      </c>
      <c r="W83" s="166">
        <f>IF($D83="No",0,'C. Details of Existing PSAs'!AB80)</f>
        <v>0</v>
      </c>
      <c r="X83" s="166">
        <f>IF($D83="No",0,'C. Details of Existing PSAs'!AC80)</f>
        <v>0</v>
      </c>
      <c r="Y83" s="166">
        <f>IF($D83="No",0,'C. Details of Existing PSAs'!AD80)</f>
        <v>0</v>
      </c>
      <c r="Z83" s="166">
        <f>IF($D83="No",0,'C. Details of Existing PSAs'!AE80)</f>
        <v>0</v>
      </c>
      <c r="AA83" s="166">
        <f>IF($D83="No",0,'C. Details of Existing PSAs'!AF80)</f>
        <v>0</v>
      </c>
      <c r="AB83" s="166">
        <f>IF($D83="No",0,'C. Details of Existing PSAs'!AG80)</f>
        <v>0</v>
      </c>
      <c r="AC83" s="166">
        <f>IF($D83="No",0,'C. Details of Existing PSAs'!AH80)</f>
        <v>0</v>
      </c>
      <c r="AD83" s="166">
        <f>IF($D83="No",0,'C. Details of Existing PSAs'!AI80)</f>
        <v>0</v>
      </c>
      <c r="AE83" s="166">
        <f>IF($D83="No",0,'C. Details of Existing PSAs'!AJ80)</f>
        <v>0</v>
      </c>
      <c r="AF83" s="166"/>
      <c r="AG83" s="16" t="str">
        <f t="shared" si="33"/>
        <v>FALSE</v>
      </c>
    </row>
    <row r="84" spans="3:33" ht="28.8" x14ac:dyDescent="0.3">
      <c r="C84" s="7">
        <f>'C. Details of Existing PSAs'!C81</f>
        <v>38</v>
      </c>
      <c r="D84" s="7">
        <f>'C. Details of Existing PSAs'!I81</f>
        <v>0</v>
      </c>
      <c r="E84" s="16" t="str">
        <f>'C. Details of Existing PSAs'!O81</f>
        <v>MW</v>
      </c>
      <c r="F84" s="146" t="str">
        <f>'C. Details of Existing PSAs'!D81</f>
        <v>Distribution Utility 2 (DU2)</v>
      </c>
      <c r="G84" s="146">
        <f>'C. Details of Existing PSAs'!E81</f>
        <v>0</v>
      </c>
      <c r="H84" s="108">
        <f>'C. Details of Existing PSAs'!F81</f>
        <v>0</v>
      </c>
      <c r="I84">
        <f>'C. Details of Existing PSAs'!G81</f>
        <v>0</v>
      </c>
      <c r="J84" s="16" t="s">
        <v>173</v>
      </c>
      <c r="K84" s="166">
        <f>IF($D84="No",0,'C. Details of Existing PSAs'!P81)</f>
        <v>0</v>
      </c>
      <c r="L84" s="166">
        <f>IF($D84="No",0,'C. Details of Existing PSAs'!Q81)</f>
        <v>0</v>
      </c>
      <c r="M84" s="166">
        <f>IF($D84="No",0,'C. Details of Existing PSAs'!R81)</f>
        <v>0</v>
      </c>
      <c r="N84" s="166">
        <f>IF($D84="No",0,'C. Details of Existing PSAs'!S81)</f>
        <v>0</v>
      </c>
      <c r="O84" s="166">
        <f>IF($D84="No",0,'C. Details of Existing PSAs'!T81)</f>
        <v>0</v>
      </c>
      <c r="P84" s="166">
        <f>IF($D84="No",0,'C. Details of Existing PSAs'!U81)</f>
        <v>0</v>
      </c>
      <c r="Q84" s="166">
        <f>IF($D84="No",0,'C. Details of Existing PSAs'!V81)</f>
        <v>0</v>
      </c>
      <c r="R84" s="166">
        <f>IF($D84="No",0,'C. Details of Existing PSAs'!W81)</f>
        <v>0</v>
      </c>
      <c r="S84" s="166">
        <f>IF($D84="No",0,'C. Details of Existing PSAs'!X81)</f>
        <v>0</v>
      </c>
      <c r="T84" s="166">
        <f>IF($D84="No",0,'C. Details of Existing PSAs'!Y81)</f>
        <v>0</v>
      </c>
      <c r="U84" s="166">
        <f>IF($D84="No",0,'C. Details of Existing PSAs'!Z81)</f>
        <v>0</v>
      </c>
      <c r="V84" s="166">
        <f>IF($D84="No",0,'C. Details of Existing PSAs'!AA81)</f>
        <v>0</v>
      </c>
      <c r="W84" s="166">
        <f>IF($D84="No",0,'C. Details of Existing PSAs'!AB81)</f>
        <v>0</v>
      </c>
      <c r="X84" s="166">
        <f>IF($D84="No",0,'C. Details of Existing PSAs'!AC81)</f>
        <v>0</v>
      </c>
      <c r="Y84" s="166">
        <f>IF($D84="No",0,'C. Details of Existing PSAs'!AD81)</f>
        <v>0</v>
      </c>
      <c r="Z84" s="166">
        <f>IF($D84="No",0,'C. Details of Existing PSAs'!AE81)</f>
        <v>0</v>
      </c>
      <c r="AA84" s="166">
        <f>IF($D84="No",0,'C. Details of Existing PSAs'!AF81)</f>
        <v>0</v>
      </c>
      <c r="AB84" s="166">
        <f>IF($D84="No",0,'C. Details of Existing PSAs'!AG81)</f>
        <v>0</v>
      </c>
      <c r="AC84" s="166">
        <f>IF($D84="No",0,'C. Details of Existing PSAs'!AH81)</f>
        <v>0</v>
      </c>
      <c r="AD84" s="166">
        <f>IF($D84="No",0,'C. Details of Existing PSAs'!AI81)</f>
        <v>0</v>
      </c>
      <c r="AE84" s="166">
        <f>IF($D84="No",0,'C. Details of Existing PSAs'!AJ81)</f>
        <v>0</v>
      </c>
      <c r="AF84" s="166"/>
      <c r="AG84" s="16" t="str">
        <f t="shared" si="33"/>
        <v>FALSE</v>
      </c>
    </row>
    <row r="85" spans="3:33" ht="28.8" x14ac:dyDescent="0.3">
      <c r="C85" s="7">
        <f t="shared" ref="C85:I85" si="38">C84</f>
        <v>38</v>
      </c>
      <c r="D85" s="7">
        <f t="shared" si="38"/>
        <v>0</v>
      </c>
      <c r="E85" s="16" t="str">
        <f>'C. Details of Existing PSAs'!O82</f>
        <v>MWh</v>
      </c>
      <c r="F85" s="146" t="str">
        <f t="shared" si="38"/>
        <v>Distribution Utility 2 (DU2)</v>
      </c>
      <c r="G85" s="146">
        <f t="shared" si="38"/>
        <v>0</v>
      </c>
      <c r="H85" s="108">
        <f t="shared" si="38"/>
        <v>0</v>
      </c>
      <c r="I85">
        <f t="shared" si="38"/>
        <v>0</v>
      </c>
      <c r="J85" s="16" t="s">
        <v>173</v>
      </c>
      <c r="K85" s="166">
        <f>IF($D85="No",0,'C. Details of Existing PSAs'!P82)</f>
        <v>0</v>
      </c>
      <c r="L85" s="166">
        <f>IF($D85="No",0,'C. Details of Existing PSAs'!Q82)</f>
        <v>0</v>
      </c>
      <c r="M85" s="166">
        <f>IF($D85="No",0,'C. Details of Existing PSAs'!R82)</f>
        <v>0</v>
      </c>
      <c r="N85" s="166">
        <f>IF($D85="No",0,'C. Details of Existing PSAs'!S82)</f>
        <v>0</v>
      </c>
      <c r="O85" s="166">
        <f>IF($D85="No",0,'C. Details of Existing PSAs'!T82)</f>
        <v>0</v>
      </c>
      <c r="P85" s="166">
        <f>IF($D85="No",0,'C. Details of Existing PSAs'!U82)</f>
        <v>0</v>
      </c>
      <c r="Q85" s="166">
        <f>IF($D85="No",0,'C. Details of Existing PSAs'!V82)</f>
        <v>0</v>
      </c>
      <c r="R85" s="166">
        <f>IF($D85="No",0,'C. Details of Existing PSAs'!W82)</f>
        <v>0</v>
      </c>
      <c r="S85" s="166">
        <f>IF($D85="No",0,'C. Details of Existing PSAs'!X82)</f>
        <v>0</v>
      </c>
      <c r="T85" s="166">
        <f>IF($D85="No",0,'C. Details of Existing PSAs'!Y82)</f>
        <v>0</v>
      </c>
      <c r="U85" s="166">
        <f>IF($D85="No",0,'C. Details of Existing PSAs'!Z82)</f>
        <v>0</v>
      </c>
      <c r="V85" s="166">
        <f>IF($D85="No",0,'C. Details of Existing PSAs'!AA82)</f>
        <v>0</v>
      </c>
      <c r="W85" s="166">
        <f>IF($D85="No",0,'C. Details of Existing PSAs'!AB82)</f>
        <v>0</v>
      </c>
      <c r="X85" s="166">
        <f>IF($D85="No",0,'C. Details of Existing PSAs'!AC82)</f>
        <v>0</v>
      </c>
      <c r="Y85" s="166">
        <f>IF($D85="No",0,'C. Details of Existing PSAs'!AD82)</f>
        <v>0</v>
      </c>
      <c r="Z85" s="166">
        <f>IF($D85="No",0,'C. Details of Existing PSAs'!AE82)</f>
        <v>0</v>
      </c>
      <c r="AA85" s="166">
        <f>IF($D85="No",0,'C. Details of Existing PSAs'!AF82)</f>
        <v>0</v>
      </c>
      <c r="AB85" s="166">
        <f>IF($D85="No",0,'C. Details of Existing PSAs'!AG82)</f>
        <v>0</v>
      </c>
      <c r="AC85" s="166">
        <f>IF($D85="No",0,'C. Details of Existing PSAs'!AH82)</f>
        <v>0</v>
      </c>
      <c r="AD85" s="166">
        <f>IF($D85="No",0,'C. Details of Existing PSAs'!AI82)</f>
        <v>0</v>
      </c>
      <c r="AE85" s="166">
        <f>IF($D85="No",0,'C. Details of Existing PSAs'!AJ82)</f>
        <v>0</v>
      </c>
      <c r="AF85" s="166"/>
      <c r="AG85" s="16" t="str">
        <f t="shared" si="33"/>
        <v>FALSE</v>
      </c>
    </row>
    <row r="86" spans="3:33" ht="28.8" x14ac:dyDescent="0.3">
      <c r="C86" s="7">
        <f>'C. Details of Existing PSAs'!C83</f>
        <v>39</v>
      </c>
      <c r="D86" s="7">
        <f>'C. Details of Existing PSAs'!I83</f>
        <v>0</v>
      </c>
      <c r="E86" s="16" t="str">
        <f>'C. Details of Existing PSAs'!O83</f>
        <v>MW</v>
      </c>
      <c r="F86" s="146" t="str">
        <f>'C. Details of Existing PSAs'!D83</f>
        <v>Distribution Utility 2 (DU2)</v>
      </c>
      <c r="G86" s="146">
        <f>'C. Details of Existing PSAs'!E83</f>
        <v>0</v>
      </c>
      <c r="H86" s="108">
        <f>'C. Details of Existing PSAs'!F83</f>
        <v>0</v>
      </c>
      <c r="I86">
        <f>'C. Details of Existing PSAs'!G83</f>
        <v>0</v>
      </c>
      <c r="J86" s="16" t="s">
        <v>173</v>
      </c>
      <c r="K86" s="166">
        <f>IF($D86="No",0,'C. Details of Existing PSAs'!P83)</f>
        <v>0</v>
      </c>
      <c r="L86" s="166">
        <f>IF($D86="No",0,'C. Details of Existing PSAs'!Q83)</f>
        <v>0</v>
      </c>
      <c r="M86" s="166">
        <f>IF($D86="No",0,'C. Details of Existing PSAs'!R83)</f>
        <v>0</v>
      </c>
      <c r="N86" s="166">
        <f>IF($D86="No",0,'C. Details of Existing PSAs'!S83)</f>
        <v>0</v>
      </c>
      <c r="O86" s="166">
        <f>IF($D86="No",0,'C. Details of Existing PSAs'!T83)</f>
        <v>0</v>
      </c>
      <c r="P86" s="166">
        <f>IF($D86="No",0,'C. Details of Existing PSAs'!U83)</f>
        <v>0</v>
      </c>
      <c r="Q86" s="166">
        <f>IF($D86="No",0,'C. Details of Existing PSAs'!V83)</f>
        <v>0</v>
      </c>
      <c r="R86" s="166">
        <f>IF($D86="No",0,'C. Details of Existing PSAs'!W83)</f>
        <v>0</v>
      </c>
      <c r="S86" s="166">
        <f>IF($D86="No",0,'C. Details of Existing PSAs'!X83)</f>
        <v>0</v>
      </c>
      <c r="T86" s="166">
        <f>IF($D86="No",0,'C. Details of Existing PSAs'!Y83)</f>
        <v>0</v>
      </c>
      <c r="U86" s="166">
        <f>IF($D86="No",0,'C. Details of Existing PSAs'!Z83)</f>
        <v>0</v>
      </c>
      <c r="V86" s="166">
        <f>IF($D86="No",0,'C. Details of Existing PSAs'!AA83)</f>
        <v>0</v>
      </c>
      <c r="W86" s="166">
        <f>IF($D86="No",0,'C. Details of Existing PSAs'!AB83)</f>
        <v>0</v>
      </c>
      <c r="X86" s="166">
        <f>IF($D86="No",0,'C. Details of Existing PSAs'!AC83)</f>
        <v>0</v>
      </c>
      <c r="Y86" s="166">
        <f>IF($D86="No",0,'C. Details of Existing PSAs'!AD83)</f>
        <v>0</v>
      </c>
      <c r="Z86" s="166">
        <f>IF($D86="No",0,'C. Details of Existing PSAs'!AE83)</f>
        <v>0</v>
      </c>
      <c r="AA86" s="166">
        <f>IF($D86="No",0,'C. Details of Existing PSAs'!AF83)</f>
        <v>0</v>
      </c>
      <c r="AB86" s="166">
        <f>IF($D86="No",0,'C. Details of Existing PSAs'!AG83)</f>
        <v>0</v>
      </c>
      <c r="AC86" s="166">
        <f>IF($D86="No",0,'C. Details of Existing PSAs'!AH83)</f>
        <v>0</v>
      </c>
      <c r="AD86" s="166">
        <f>IF($D86="No",0,'C. Details of Existing PSAs'!AI83)</f>
        <v>0</v>
      </c>
      <c r="AE86" s="166">
        <f>IF($D86="No",0,'C. Details of Existing PSAs'!AJ83)</f>
        <v>0</v>
      </c>
      <c r="AF86" s="166"/>
      <c r="AG86" s="16" t="str">
        <f t="shared" si="33"/>
        <v>FALSE</v>
      </c>
    </row>
    <row r="87" spans="3:33" ht="28.8" x14ac:dyDescent="0.3">
      <c r="C87" s="7">
        <f t="shared" ref="C87:I87" si="39">C86</f>
        <v>39</v>
      </c>
      <c r="D87" s="7">
        <f t="shared" si="39"/>
        <v>0</v>
      </c>
      <c r="E87" s="16" t="str">
        <f>'C. Details of Existing PSAs'!O84</f>
        <v>MWh</v>
      </c>
      <c r="F87" s="146" t="str">
        <f t="shared" si="39"/>
        <v>Distribution Utility 2 (DU2)</v>
      </c>
      <c r="G87" s="146">
        <f t="shared" si="39"/>
        <v>0</v>
      </c>
      <c r="H87" s="108">
        <f t="shared" si="39"/>
        <v>0</v>
      </c>
      <c r="I87">
        <f t="shared" si="39"/>
        <v>0</v>
      </c>
      <c r="J87" s="16" t="s">
        <v>173</v>
      </c>
      <c r="K87" s="166">
        <f>IF($D87="No",0,'C. Details of Existing PSAs'!P84)</f>
        <v>0</v>
      </c>
      <c r="L87" s="166">
        <f>IF($D87="No",0,'C. Details of Existing PSAs'!Q84)</f>
        <v>0</v>
      </c>
      <c r="M87" s="166">
        <f>IF($D87="No",0,'C. Details of Existing PSAs'!R84)</f>
        <v>0</v>
      </c>
      <c r="N87" s="166">
        <f>IF($D87="No",0,'C. Details of Existing PSAs'!S84)</f>
        <v>0</v>
      </c>
      <c r="O87" s="166">
        <f>IF($D87="No",0,'C. Details of Existing PSAs'!T84)</f>
        <v>0</v>
      </c>
      <c r="P87" s="166">
        <f>IF($D87="No",0,'C. Details of Existing PSAs'!U84)</f>
        <v>0</v>
      </c>
      <c r="Q87" s="166">
        <f>IF($D87="No",0,'C. Details of Existing PSAs'!V84)</f>
        <v>0</v>
      </c>
      <c r="R87" s="166">
        <f>IF($D87="No",0,'C. Details of Existing PSAs'!W84)</f>
        <v>0</v>
      </c>
      <c r="S87" s="166">
        <f>IF($D87="No",0,'C. Details of Existing PSAs'!X84)</f>
        <v>0</v>
      </c>
      <c r="T87" s="166">
        <f>IF($D87="No",0,'C. Details of Existing PSAs'!Y84)</f>
        <v>0</v>
      </c>
      <c r="U87" s="166">
        <f>IF($D87="No",0,'C. Details of Existing PSAs'!Z84)</f>
        <v>0</v>
      </c>
      <c r="V87" s="166">
        <f>IF($D87="No",0,'C. Details of Existing PSAs'!AA84)</f>
        <v>0</v>
      </c>
      <c r="W87" s="166">
        <f>IF($D87="No",0,'C. Details of Existing PSAs'!AB84)</f>
        <v>0</v>
      </c>
      <c r="X87" s="166">
        <f>IF($D87="No",0,'C. Details of Existing PSAs'!AC84)</f>
        <v>0</v>
      </c>
      <c r="Y87" s="166">
        <f>IF($D87="No",0,'C. Details of Existing PSAs'!AD84)</f>
        <v>0</v>
      </c>
      <c r="Z87" s="166">
        <f>IF($D87="No",0,'C. Details of Existing PSAs'!AE84)</f>
        <v>0</v>
      </c>
      <c r="AA87" s="166">
        <f>IF($D87="No",0,'C. Details of Existing PSAs'!AF84)</f>
        <v>0</v>
      </c>
      <c r="AB87" s="166">
        <f>IF($D87="No",0,'C. Details of Existing PSAs'!AG84)</f>
        <v>0</v>
      </c>
      <c r="AC87" s="166">
        <f>IF($D87="No",0,'C. Details of Existing PSAs'!AH84)</f>
        <v>0</v>
      </c>
      <c r="AD87" s="166">
        <f>IF($D87="No",0,'C. Details of Existing PSAs'!AI84)</f>
        <v>0</v>
      </c>
      <c r="AE87" s="166">
        <f>IF($D87="No",0,'C. Details of Existing PSAs'!AJ84)</f>
        <v>0</v>
      </c>
      <c r="AF87" s="166"/>
      <c r="AG87" s="16" t="str">
        <f t="shared" si="33"/>
        <v>FALSE</v>
      </c>
    </row>
    <row r="88" spans="3:33" ht="28.8" x14ac:dyDescent="0.3">
      <c r="C88" s="7">
        <f>'C. Details of Existing PSAs'!C85</f>
        <v>40</v>
      </c>
      <c r="D88" s="7">
        <f>'C. Details of Existing PSAs'!I85</f>
        <v>0</v>
      </c>
      <c r="E88" s="16" t="str">
        <f>'C. Details of Existing PSAs'!O85</f>
        <v>MW</v>
      </c>
      <c r="F88" s="146" t="str">
        <f>'C. Details of Existing PSAs'!D85</f>
        <v>Distribution Utility 2 (DU2)</v>
      </c>
      <c r="G88" s="146">
        <f>'C. Details of Existing PSAs'!E85</f>
        <v>0</v>
      </c>
      <c r="H88" s="108">
        <f>'C. Details of Existing PSAs'!F85</f>
        <v>0</v>
      </c>
      <c r="I88">
        <f>'C. Details of Existing PSAs'!G85</f>
        <v>0</v>
      </c>
      <c r="J88" s="16" t="s">
        <v>173</v>
      </c>
      <c r="K88" s="166">
        <f>IF($D88="No",0,'C. Details of Existing PSAs'!P85)</f>
        <v>0</v>
      </c>
      <c r="L88" s="166">
        <f>IF($D88="No",0,'C. Details of Existing PSAs'!Q85)</f>
        <v>0</v>
      </c>
      <c r="M88" s="166">
        <f>IF($D88="No",0,'C. Details of Existing PSAs'!R85)</f>
        <v>0</v>
      </c>
      <c r="N88" s="166">
        <f>IF($D88="No",0,'C. Details of Existing PSAs'!S85)</f>
        <v>0</v>
      </c>
      <c r="O88" s="166">
        <f>IF($D88="No",0,'C. Details of Existing PSAs'!T85)</f>
        <v>0</v>
      </c>
      <c r="P88" s="166">
        <f>IF($D88="No",0,'C. Details of Existing PSAs'!U85)</f>
        <v>0</v>
      </c>
      <c r="Q88" s="166">
        <f>IF($D88="No",0,'C. Details of Existing PSAs'!V85)</f>
        <v>0</v>
      </c>
      <c r="R88" s="166">
        <f>IF($D88="No",0,'C. Details of Existing PSAs'!W85)</f>
        <v>0</v>
      </c>
      <c r="S88" s="166">
        <f>IF($D88="No",0,'C. Details of Existing PSAs'!X85)</f>
        <v>0</v>
      </c>
      <c r="T88" s="166">
        <f>IF($D88="No",0,'C. Details of Existing PSAs'!Y85)</f>
        <v>0</v>
      </c>
      <c r="U88" s="166">
        <f>IF($D88="No",0,'C. Details of Existing PSAs'!Z85)</f>
        <v>0</v>
      </c>
      <c r="V88" s="166">
        <f>IF($D88="No",0,'C. Details of Existing PSAs'!AA85)</f>
        <v>0</v>
      </c>
      <c r="W88" s="166">
        <f>IF($D88="No",0,'C. Details of Existing PSAs'!AB85)</f>
        <v>0</v>
      </c>
      <c r="X88" s="166">
        <f>IF($D88="No",0,'C. Details of Existing PSAs'!AC85)</f>
        <v>0</v>
      </c>
      <c r="Y88" s="166">
        <f>IF($D88="No",0,'C. Details of Existing PSAs'!AD85)</f>
        <v>0</v>
      </c>
      <c r="Z88" s="166">
        <f>IF($D88="No",0,'C. Details of Existing PSAs'!AE85)</f>
        <v>0</v>
      </c>
      <c r="AA88" s="166">
        <f>IF($D88="No",0,'C. Details of Existing PSAs'!AF85)</f>
        <v>0</v>
      </c>
      <c r="AB88" s="166">
        <f>IF($D88="No",0,'C. Details of Existing PSAs'!AG85)</f>
        <v>0</v>
      </c>
      <c r="AC88" s="166">
        <f>IF($D88="No",0,'C. Details of Existing PSAs'!AH85)</f>
        <v>0</v>
      </c>
      <c r="AD88" s="166">
        <f>IF($D88="No",0,'C. Details of Existing PSAs'!AI85)</f>
        <v>0</v>
      </c>
      <c r="AE88" s="166">
        <f>IF($D88="No",0,'C. Details of Existing PSAs'!AJ85)</f>
        <v>0</v>
      </c>
      <c r="AF88" s="166"/>
      <c r="AG88" s="16" t="str">
        <f t="shared" si="33"/>
        <v>FALSE</v>
      </c>
    </row>
    <row r="89" spans="3:33" ht="28.8" x14ac:dyDescent="0.3">
      <c r="C89" s="7">
        <f t="shared" ref="C89:I89" si="40">C88</f>
        <v>40</v>
      </c>
      <c r="D89" s="7">
        <f t="shared" si="40"/>
        <v>0</v>
      </c>
      <c r="E89" s="16" t="str">
        <f>'C. Details of Existing PSAs'!O86</f>
        <v>MWh</v>
      </c>
      <c r="F89" s="146" t="str">
        <f t="shared" si="40"/>
        <v>Distribution Utility 2 (DU2)</v>
      </c>
      <c r="G89" s="146">
        <f t="shared" si="40"/>
        <v>0</v>
      </c>
      <c r="H89" s="108">
        <f t="shared" si="40"/>
        <v>0</v>
      </c>
      <c r="I89">
        <f t="shared" si="40"/>
        <v>0</v>
      </c>
      <c r="J89" s="16" t="s">
        <v>173</v>
      </c>
      <c r="K89" s="166">
        <f>IF($D89="No",0,'C. Details of Existing PSAs'!P86)</f>
        <v>0</v>
      </c>
      <c r="L89" s="166">
        <f>IF($D89="No",0,'C. Details of Existing PSAs'!Q86)</f>
        <v>0</v>
      </c>
      <c r="M89" s="166">
        <f>IF($D89="No",0,'C. Details of Existing PSAs'!R86)</f>
        <v>0</v>
      </c>
      <c r="N89" s="166">
        <f>IF($D89="No",0,'C. Details of Existing PSAs'!S86)</f>
        <v>0</v>
      </c>
      <c r="O89" s="166">
        <f>IF($D89="No",0,'C. Details of Existing PSAs'!T86)</f>
        <v>0</v>
      </c>
      <c r="P89" s="166">
        <f>IF($D89="No",0,'C. Details of Existing PSAs'!U86)</f>
        <v>0</v>
      </c>
      <c r="Q89" s="166">
        <f>IF($D89="No",0,'C. Details of Existing PSAs'!V86)</f>
        <v>0</v>
      </c>
      <c r="R89" s="166">
        <f>IF($D89="No",0,'C. Details of Existing PSAs'!W86)</f>
        <v>0</v>
      </c>
      <c r="S89" s="166">
        <f>IF($D89="No",0,'C. Details of Existing PSAs'!X86)</f>
        <v>0</v>
      </c>
      <c r="T89" s="166">
        <f>IF($D89="No",0,'C. Details of Existing PSAs'!Y86)</f>
        <v>0</v>
      </c>
      <c r="U89" s="166">
        <f>IF($D89="No",0,'C. Details of Existing PSAs'!Z86)</f>
        <v>0</v>
      </c>
      <c r="V89" s="166">
        <f>IF($D89="No",0,'C. Details of Existing PSAs'!AA86)</f>
        <v>0</v>
      </c>
      <c r="W89" s="166">
        <f>IF($D89="No",0,'C. Details of Existing PSAs'!AB86)</f>
        <v>0</v>
      </c>
      <c r="X89" s="166">
        <f>IF($D89="No",0,'C. Details of Existing PSAs'!AC86)</f>
        <v>0</v>
      </c>
      <c r="Y89" s="166">
        <f>IF($D89="No",0,'C. Details of Existing PSAs'!AD86)</f>
        <v>0</v>
      </c>
      <c r="Z89" s="166">
        <f>IF($D89="No",0,'C. Details of Existing PSAs'!AE86)</f>
        <v>0</v>
      </c>
      <c r="AA89" s="166">
        <f>IF($D89="No",0,'C. Details of Existing PSAs'!AF86)</f>
        <v>0</v>
      </c>
      <c r="AB89" s="166">
        <f>IF($D89="No",0,'C. Details of Existing PSAs'!AG86)</f>
        <v>0</v>
      </c>
      <c r="AC89" s="166">
        <f>IF($D89="No",0,'C. Details of Existing PSAs'!AH86)</f>
        <v>0</v>
      </c>
      <c r="AD89" s="166">
        <f>IF($D89="No",0,'C. Details of Existing PSAs'!AI86)</f>
        <v>0</v>
      </c>
      <c r="AE89" s="166">
        <f>IF($D89="No",0,'C. Details of Existing PSAs'!AJ86)</f>
        <v>0</v>
      </c>
      <c r="AF89" s="166"/>
      <c r="AG89" s="16" t="str">
        <f t="shared" si="33"/>
        <v>FALSE</v>
      </c>
    </row>
    <row r="90" spans="3:33" ht="28.8" x14ac:dyDescent="0.3">
      <c r="C90" s="7">
        <f>'C. Details of Existing PSAs'!C87</f>
        <v>41</v>
      </c>
      <c r="D90" s="7">
        <f>'C. Details of Existing PSAs'!I87</f>
        <v>0</v>
      </c>
      <c r="E90" s="16" t="str">
        <f>'C. Details of Existing PSAs'!O87</f>
        <v>MW</v>
      </c>
      <c r="F90" s="146" t="str">
        <f>'C. Details of Existing PSAs'!D87</f>
        <v>Distribution Utility 2 (DU2)</v>
      </c>
      <c r="G90" s="146">
        <f>'C. Details of Existing PSAs'!E87</f>
        <v>0</v>
      </c>
      <c r="H90" s="108">
        <f>'C. Details of Existing PSAs'!F87</f>
        <v>0</v>
      </c>
      <c r="I90">
        <f>'C. Details of Existing PSAs'!G87</f>
        <v>0</v>
      </c>
      <c r="J90" s="16" t="s">
        <v>173</v>
      </c>
      <c r="K90" s="166">
        <f>IF($D90="No",0,'C. Details of Existing PSAs'!P87)</f>
        <v>0</v>
      </c>
      <c r="L90" s="166">
        <f>IF($D90="No",0,'C. Details of Existing PSAs'!Q87)</f>
        <v>0</v>
      </c>
      <c r="M90" s="166">
        <f>IF($D90="No",0,'C. Details of Existing PSAs'!R87)</f>
        <v>0</v>
      </c>
      <c r="N90" s="166">
        <f>IF($D90="No",0,'C. Details of Existing PSAs'!S87)</f>
        <v>0</v>
      </c>
      <c r="O90" s="166">
        <f>IF($D90="No",0,'C. Details of Existing PSAs'!T87)</f>
        <v>0</v>
      </c>
      <c r="P90" s="166">
        <f>IF($D90="No",0,'C. Details of Existing PSAs'!U87)</f>
        <v>0</v>
      </c>
      <c r="Q90" s="166">
        <f>IF($D90="No",0,'C. Details of Existing PSAs'!V87)</f>
        <v>0</v>
      </c>
      <c r="R90" s="166">
        <f>IF($D90="No",0,'C. Details of Existing PSAs'!W87)</f>
        <v>0</v>
      </c>
      <c r="S90" s="166">
        <f>IF($D90="No",0,'C. Details of Existing PSAs'!X87)</f>
        <v>0</v>
      </c>
      <c r="T90" s="166">
        <f>IF($D90="No",0,'C. Details of Existing PSAs'!Y87)</f>
        <v>0</v>
      </c>
      <c r="U90" s="166">
        <f>IF($D90="No",0,'C. Details of Existing PSAs'!Z87)</f>
        <v>0</v>
      </c>
      <c r="V90" s="166">
        <f>IF($D90="No",0,'C. Details of Existing PSAs'!AA87)</f>
        <v>0</v>
      </c>
      <c r="W90" s="166">
        <f>IF($D90="No",0,'C. Details of Existing PSAs'!AB87)</f>
        <v>0</v>
      </c>
      <c r="X90" s="166">
        <f>IF($D90="No",0,'C. Details of Existing PSAs'!AC87)</f>
        <v>0</v>
      </c>
      <c r="Y90" s="166">
        <f>IF($D90="No",0,'C. Details of Existing PSAs'!AD87)</f>
        <v>0</v>
      </c>
      <c r="Z90" s="166">
        <f>IF($D90="No",0,'C. Details of Existing PSAs'!AE87)</f>
        <v>0</v>
      </c>
      <c r="AA90" s="166">
        <f>IF($D90="No",0,'C. Details of Existing PSAs'!AF87)</f>
        <v>0</v>
      </c>
      <c r="AB90" s="166">
        <f>IF($D90="No",0,'C. Details of Existing PSAs'!AG87)</f>
        <v>0</v>
      </c>
      <c r="AC90" s="166">
        <f>IF($D90="No",0,'C. Details of Existing PSAs'!AH87)</f>
        <v>0</v>
      </c>
      <c r="AD90" s="166">
        <f>IF($D90="No",0,'C. Details of Existing PSAs'!AI87)</f>
        <v>0</v>
      </c>
      <c r="AE90" s="166">
        <f>IF($D90="No",0,'C. Details of Existing PSAs'!AJ87)</f>
        <v>0</v>
      </c>
      <c r="AF90" s="166"/>
      <c r="AG90" s="16" t="str">
        <f t="shared" si="33"/>
        <v>FALSE</v>
      </c>
    </row>
    <row r="91" spans="3:33" ht="28.8" x14ac:dyDescent="0.3">
      <c r="C91" s="7">
        <f t="shared" ref="C91:I91" si="41">C90</f>
        <v>41</v>
      </c>
      <c r="D91" s="7">
        <f t="shared" si="41"/>
        <v>0</v>
      </c>
      <c r="E91" s="16" t="str">
        <f>'C. Details of Existing PSAs'!O88</f>
        <v>MWh</v>
      </c>
      <c r="F91" s="146" t="str">
        <f t="shared" si="41"/>
        <v>Distribution Utility 2 (DU2)</v>
      </c>
      <c r="G91" s="146">
        <f t="shared" si="41"/>
        <v>0</v>
      </c>
      <c r="H91" s="108">
        <f t="shared" si="41"/>
        <v>0</v>
      </c>
      <c r="I91">
        <f t="shared" si="41"/>
        <v>0</v>
      </c>
      <c r="J91" s="16" t="s">
        <v>173</v>
      </c>
      <c r="K91" s="166">
        <f>IF($D91="No",0,'C. Details of Existing PSAs'!P88)</f>
        <v>0</v>
      </c>
      <c r="L91" s="166">
        <f>IF($D91="No",0,'C. Details of Existing PSAs'!Q88)</f>
        <v>0</v>
      </c>
      <c r="M91" s="166">
        <f>IF($D91="No",0,'C. Details of Existing PSAs'!R88)</f>
        <v>0</v>
      </c>
      <c r="N91" s="166">
        <f>IF($D91="No",0,'C. Details of Existing PSAs'!S88)</f>
        <v>0</v>
      </c>
      <c r="O91" s="166">
        <f>IF($D91="No",0,'C. Details of Existing PSAs'!T88)</f>
        <v>0</v>
      </c>
      <c r="P91" s="166">
        <f>IF($D91="No",0,'C. Details of Existing PSAs'!U88)</f>
        <v>0</v>
      </c>
      <c r="Q91" s="166">
        <f>IF($D91="No",0,'C. Details of Existing PSAs'!V88)</f>
        <v>0</v>
      </c>
      <c r="R91" s="166">
        <f>IF($D91="No",0,'C. Details of Existing PSAs'!W88)</f>
        <v>0</v>
      </c>
      <c r="S91" s="166">
        <f>IF($D91="No",0,'C. Details of Existing PSAs'!X88)</f>
        <v>0</v>
      </c>
      <c r="T91" s="166">
        <f>IF($D91="No",0,'C. Details of Existing PSAs'!Y88)</f>
        <v>0</v>
      </c>
      <c r="U91" s="166">
        <f>IF($D91="No",0,'C. Details of Existing PSAs'!Z88)</f>
        <v>0</v>
      </c>
      <c r="V91" s="166">
        <f>IF($D91="No",0,'C. Details of Existing PSAs'!AA88)</f>
        <v>0</v>
      </c>
      <c r="W91" s="166">
        <f>IF($D91="No",0,'C. Details of Existing PSAs'!AB88)</f>
        <v>0</v>
      </c>
      <c r="X91" s="166">
        <f>IF($D91="No",0,'C. Details of Existing PSAs'!AC88)</f>
        <v>0</v>
      </c>
      <c r="Y91" s="166">
        <f>IF($D91="No",0,'C. Details of Existing PSAs'!AD88)</f>
        <v>0</v>
      </c>
      <c r="Z91" s="166">
        <f>IF($D91="No",0,'C. Details of Existing PSAs'!AE88)</f>
        <v>0</v>
      </c>
      <c r="AA91" s="166">
        <f>IF($D91="No",0,'C. Details of Existing PSAs'!AF88)</f>
        <v>0</v>
      </c>
      <c r="AB91" s="166">
        <f>IF($D91="No",0,'C. Details of Existing PSAs'!AG88)</f>
        <v>0</v>
      </c>
      <c r="AC91" s="166">
        <f>IF($D91="No",0,'C. Details of Existing PSAs'!AH88)</f>
        <v>0</v>
      </c>
      <c r="AD91" s="166">
        <f>IF($D91="No",0,'C. Details of Existing PSAs'!AI88)</f>
        <v>0</v>
      </c>
      <c r="AE91" s="166">
        <f>IF($D91="No",0,'C. Details of Existing PSAs'!AJ88)</f>
        <v>0</v>
      </c>
      <c r="AF91" s="166"/>
      <c r="AG91" s="16" t="str">
        <f t="shared" si="33"/>
        <v>FALSE</v>
      </c>
    </row>
    <row r="92" spans="3:33" ht="28.8" x14ac:dyDescent="0.3">
      <c r="C92" s="7">
        <f>'C. Details of Existing PSAs'!C89</f>
        <v>42</v>
      </c>
      <c r="D92" s="7">
        <f>'C. Details of Existing PSAs'!I89</f>
        <v>0</v>
      </c>
      <c r="E92" s="16" t="str">
        <f>'C. Details of Existing PSAs'!O89</f>
        <v>MW</v>
      </c>
      <c r="F92" s="146" t="str">
        <f>'C. Details of Existing PSAs'!D89</f>
        <v>Distribution Utility 2 (DU2)</v>
      </c>
      <c r="G92" s="146">
        <f>'C. Details of Existing PSAs'!E89</f>
        <v>0</v>
      </c>
      <c r="H92" s="108">
        <f>'C. Details of Existing PSAs'!F89</f>
        <v>0</v>
      </c>
      <c r="I92">
        <f>'C. Details of Existing PSAs'!G89</f>
        <v>0</v>
      </c>
      <c r="J92" s="16" t="s">
        <v>173</v>
      </c>
      <c r="K92" s="166">
        <f>IF($D92="No",0,'C. Details of Existing PSAs'!P89)</f>
        <v>0</v>
      </c>
      <c r="L92" s="166">
        <f>IF($D92="No",0,'C. Details of Existing PSAs'!Q89)</f>
        <v>0</v>
      </c>
      <c r="M92" s="166">
        <f>IF($D92="No",0,'C. Details of Existing PSAs'!R89)</f>
        <v>0</v>
      </c>
      <c r="N92" s="166">
        <f>IF($D92="No",0,'C. Details of Existing PSAs'!S89)</f>
        <v>0</v>
      </c>
      <c r="O92" s="166">
        <f>IF($D92="No",0,'C. Details of Existing PSAs'!T89)</f>
        <v>0</v>
      </c>
      <c r="P92" s="166">
        <f>IF($D92="No",0,'C. Details of Existing PSAs'!U89)</f>
        <v>0</v>
      </c>
      <c r="Q92" s="166">
        <f>IF($D92="No",0,'C. Details of Existing PSAs'!V89)</f>
        <v>0</v>
      </c>
      <c r="R92" s="166">
        <f>IF($D92="No",0,'C. Details of Existing PSAs'!W89)</f>
        <v>0</v>
      </c>
      <c r="S92" s="166">
        <f>IF($D92="No",0,'C. Details of Existing PSAs'!X89)</f>
        <v>0</v>
      </c>
      <c r="T92" s="166">
        <f>IF($D92="No",0,'C. Details of Existing PSAs'!Y89)</f>
        <v>0</v>
      </c>
      <c r="U92" s="166">
        <f>IF($D92="No",0,'C. Details of Existing PSAs'!Z89)</f>
        <v>0</v>
      </c>
      <c r="V92" s="166">
        <f>IF($D92="No",0,'C. Details of Existing PSAs'!AA89)</f>
        <v>0</v>
      </c>
      <c r="W92" s="166">
        <f>IF($D92="No",0,'C. Details of Existing PSAs'!AB89)</f>
        <v>0</v>
      </c>
      <c r="X92" s="166">
        <f>IF($D92="No",0,'C. Details of Existing PSAs'!AC89)</f>
        <v>0</v>
      </c>
      <c r="Y92" s="166">
        <f>IF($D92="No",0,'C. Details of Existing PSAs'!AD89)</f>
        <v>0</v>
      </c>
      <c r="Z92" s="166">
        <f>IF($D92="No",0,'C. Details of Existing PSAs'!AE89)</f>
        <v>0</v>
      </c>
      <c r="AA92" s="166">
        <f>IF($D92="No",0,'C. Details of Existing PSAs'!AF89)</f>
        <v>0</v>
      </c>
      <c r="AB92" s="166">
        <f>IF($D92="No",0,'C. Details of Existing PSAs'!AG89)</f>
        <v>0</v>
      </c>
      <c r="AC92" s="166">
        <f>IF($D92="No",0,'C. Details of Existing PSAs'!AH89)</f>
        <v>0</v>
      </c>
      <c r="AD92" s="166">
        <f>IF($D92="No",0,'C. Details of Existing PSAs'!AI89)</f>
        <v>0</v>
      </c>
      <c r="AE92" s="166">
        <f>IF($D92="No",0,'C. Details of Existing PSAs'!AJ89)</f>
        <v>0</v>
      </c>
      <c r="AF92" s="166"/>
      <c r="AG92" s="16" t="str">
        <f t="shared" si="33"/>
        <v>FALSE</v>
      </c>
    </row>
    <row r="93" spans="3:33" ht="28.8" x14ac:dyDescent="0.3">
      <c r="C93" s="7">
        <f t="shared" ref="C93:I93" si="42">C92</f>
        <v>42</v>
      </c>
      <c r="D93" s="7">
        <f t="shared" si="42"/>
        <v>0</v>
      </c>
      <c r="E93" s="16" t="str">
        <f>'C. Details of Existing PSAs'!O90</f>
        <v>MWh</v>
      </c>
      <c r="F93" s="146" t="str">
        <f t="shared" si="42"/>
        <v>Distribution Utility 2 (DU2)</v>
      </c>
      <c r="G93" s="146">
        <f t="shared" si="42"/>
        <v>0</v>
      </c>
      <c r="H93" s="108">
        <f t="shared" si="42"/>
        <v>0</v>
      </c>
      <c r="I93">
        <f t="shared" si="42"/>
        <v>0</v>
      </c>
      <c r="J93" s="16" t="s">
        <v>173</v>
      </c>
      <c r="K93" s="166">
        <f>IF($D93="No",0,'C. Details of Existing PSAs'!P90)</f>
        <v>0</v>
      </c>
      <c r="L93" s="166">
        <f>IF($D93="No",0,'C. Details of Existing PSAs'!Q90)</f>
        <v>0</v>
      </c>
      <c r="M93" s="166">
        <f>IF($D93="No",0,'C. Details of Existing PSAs'!R90)</f>
        <v>0</v>
      </c>
      <c r="N93" s="166">
        <f>IF($D93="No",0,'C. Details of Existing PSAs'!S90)</f>
        <v>0</v>
      </c>
      <c r="O93" s="166">
        <f>IF($D93="No",0,'C. Details of Existing PSAs'!T90)</f>
        <v>0</v>
      </c>
      <c r="P93" s="166">
        <f>IF($D93="No",0,'C. Details of Existing PSAs'!U90)</f>
        <v>0</v>
      </c>
      <c r="Q93" s="166">
        <f>IF($D93="No",0,'C. Details of Existing PSAs'!V90)</f>
        <v>0</v>
      </c>
      <c r="R93" s="166">
        <f>IF($D93="No",0,'C. Details of Existing PSAs'!W90)</f>
        <v>0</v>
      </c>
      <c r="S93" s="166">
        <f>IF($D93="No",0,'C. Details of Existing PSAs'!X90)</f>
        <v>0</v>
      </c>
      <c r="T93" s="166">
        <f>IF($D93="No",0,'C. Details of Existing PSAs'!Y90)</f>
        <v>0</v>
      </c>
      <c r="U93" s="166">
        <f>IF($D93="No",0,'C. Details of Existing PSAs'!Z90)</f>
        <v>0</v>
      </c>
      <c r="V93" s="166">
        <f>IF($D93="No",0,'C. Details of Existing PSAs'!AA90)</f>
        <v>0</v>
      </c>
      <c r="W93" s="166">
        <f>IF($D93="No",0,'C. Details of Existing PSAs'!AB90)</f>
        <v>0</v>
      </c>
      <c r="X93" s="166">
        <f>IF($D93="No",0,'C. Details of Existing PSAs'!AC90)</f>
        <v>0</v>
      </c>
      <c r="Y93" s="166">
        <f>IF($D93="No",0,'C. Details of Existing PSAs'!AD90)</f>
        <v>0</v>
      </c>
      <c r="Z93" s="166">
        <f>IF($D93="No",0,'C. Details of Existing PSAs'!AE90)</f>
        <v>0</v>
      </c>
      <c r="AA93" s="166">
        <f>IF($D93="No",0,'C. Details of Existing PSAs'!AF90)</f>
        <v>0</v>
      </c>
      <c r="AB93" s="166">
        <f>IF($D93="No",0,'C. Details of Existing PSAs'!AG90)</f>
        <v>0</v>
      </c>
      <c r="AC93" s="166">
        <f>IF($D93="No",0,'C. Details of Existing PSAs'!AH90)</f>
        <v>0</v>
      </c>
      <c r="AD93" s="166">
        <f>IF($D93="No",0,'C. Details of Existing PSAs'!AI90)</f>
        <v>0</v>
      </c>
      <c r="AE93" s="166">
        <f>IF($D93="No",0,'C. Details of Existing PSAs'!AJ90)</f>
        <v>0</v>
      </c>
      <c r="AF93" s="166"/>
      <c r="AG93" s="16" t="str">
        <f t="shared" si="33"/>
        <v>FALSE</v>
      </c>
    </row>
    <row r="94" spans="3:33" ht="28.8" x14ac:dyDescent="0.3">
      <c r="C94" s="7">
        <f>'C. Details of Existing PSAs'!C91</f>
        <v>43</v>
      </c>
      <c r="D94" s="7">
        <f>'C. Details of Existing PSAs'!I91</f>
        <v>0</v>
      </c>
      <c r="E94" s="16" t="str">
        <f>'C. Details of Existing PSAs'!O91</f>
        <v>MW</v>
      </c>
      <c r="F94" s="146" t="str">
        <f>'C. Details of Existing PSAs'!D91</f>
        <v>Distribution Utility 2 (DU2)</v>
      </c>
      <c r="G94" s="146">
        <f>'C. Details of Existing PSAs'!E91</f>
        <v>0</v>
      </c>
      <c r="H94" s="108">
        <f>'C. Details of Existing PSAs'!F91</f>
        <v>0</v>
      </c>
      <c r="I94">
        <f>'C. Details of Existing PSAs'!G91</f>
        <v>0</v>
      </c>
      <c r="J94" s="16" t="s">
        <v>173</v>
      </c>
      <c r="K94" s="166">
        <f>IF($D94="No",0,'C. Details of Existing PSAs'!P91)</f>
        <v>0</v>
      </c>
      <c r="L94" s="166">
        <f>IF($D94="No",0,'C. Details of Existing PSAs'!Q91)</f>
        <v>0</v>
      </c>
      <c r="M94" s="166">
        <f>IF($D94="No",0,'C. Details of Existing PSAs'!R91)</f>
        <v>0</v>
      </c>
      <c r="N94" s="166">
        <f>IF($D94="No",0,'C. Details of Existing PSAs'!S91)</f>
        <v>0</v>
      </c>
      <c r="O94" s="166">
        <f>IF($D94="No",0,'C. Details of Existing PSAs'!T91)</f>
        <v>0</v>
      </c>
      <c r="P94" s="166">
        <f>IF($D94="No",0,'C. Details of Existing PSAs'!U91)</f>
        <v>0</v>
      </c>
      <c r="Q94" s="166">
        <f>IF($D94="No",0,'C. Details of Existing PSAs'!V91)</f>
        <v>0</v>
      </c>
      <c r="R94" s="166">
        <f>IF($D94="No",0,'C. Details of Existing PSAs'!W91)</f>
        <v>0</v>
      </c>
      <c r="S94" s="166">
        <f>IF($D94="No",0,'C. Details of Existing PSAs'!X91)</f>
        <v>0</v>
      </c>
      <c r="T94" s="166">
        <f>IF($D94="No",0,'C. Details of Existing PSAs'!Y91)</f>
        <v>0</v>
      </c>
      <c r="U94" s="166">
        <f>IF($D94="No",0,'C. Details of Existing PSAs'!Z91)</f>
        <v>0</v>
      </c>
      <c r="V94" s="166">
        <f>IF($D94="No",0,'C. Details of Existing PSAs'!AA91)</f>
        <v>0</v>
      </c>
      <c r="W94" s="166">
        <f>IF($D94="No",0,'C. Details of Existing PSAs'!AB91)</f>
        <v>0</v>
      </c>
      <c r="X94" s="166">
        <f>IF($D94="No",0,'C. Details of Existing PSAs'!AC91)</f>
        <v>0</v>
      </c>
      <c r="Y94" s="166">
        <f>IF($D94="No",0,'C. Details of Existing PSAs'!AD91)</f>
        <v>0</v>
      </c>
      <c r="Z94" s="166">
        <f>IF($D94="No",0,'C. Details of Existing PSAs'!AE91)</f>
        <v>0</v>
      </c>
      <c r="AA94" s="166">
        <f>IF($D94="No",0,'C. Details of Existing PSAs'!AF91)</f>
        <v>0</v>
      </c>
      <c r="AB94" s="166">
        <f>IF($D94="No",0,'C. Details of Existing PSAs'!AG91)</f>
        <v>0</v>
      </c>
      <c r="AC94" s="166">
        <f>IF($D94="No",0,'C. Details of Existing PSAs'!AH91)</f>
        <v>0</v>
      </c>
      <c r="AD94" s="166">
        <f>IF($D94="No",0,'C. Details of Existing PSAs'!AI91)</f>
        <v>0</v>
      </c>
      <c r="AE94" s="166">
        <f>IF($D94="No",0,'C. Details of Existing PSAs'!AJ91)</f>
        <v>0</v>
      </c>
      <c r="AF94" s="166"/>
      <c r="AG94" s="16" t="str">
        <f t="shared" si="33"/>
        <v>FALSE</v>
      </c>
    </row>
    <row r="95" spans="3:33" ht="28.8" x14ac:dyDescent="0.3">
      <c r="C95" s="7">
        <f t="shared" ref="C95:I95" si="43">C94</f>
        <v>43</v>
      </c>
      <c r="D95" s="7">
        <f t="shared" si="43"/>
        <v>0</v>
      </c>
      <c r="E95" s="16" t="str">
        <f>'C. Details of Existing PSAs'!O92</f>
        <v>MWh</v>
      </c>
      <c r="F95" s="146" t="str">
        <f t="shared" si="43"/>
        <v>Distribution Utility 2 (DU2)</v>
      </c>
      <c r="G95" s="146">
        <f t="shared" si="43"/>
        <v>0</v>
      </c>
      <c r="H95" s="108">
        <f t="shared" si="43"/>
        <v>0</v>
      </c>
      <c r="I95">
        <f t="shared" si="43"/>
        <v>0</v>
      </c>
      <c r="J95" s="16" t="s">
        <v>173</v>
      </c>
      <c r="K95" s="166">
        <f>IF($D95="No",0,'C. Details of Existing PSAs'!P92)</f>
        <v>0</v>
      </c>
      <c r="L95" s="166">
        <f>IF($D95="No",0,'C. Details of Existing PSAs'!Q92)</f>
        <v>0</v>
      </c>
      <c r="M95" s="166">
        <f>IF($D95="No",0,'C. Details of Existing PSAs'!R92)</f>
        <v>0</v>
      </c>
      <c r="N95" s="166">
        <f>IF($D95="No",0,'C. Details of Existing PSAs'!S92)</f>
        <v>0</v>
      </c>
      <c r="O95" s="166">
        <f>IF($D95="No",0,'C. Details of Existing PSAs'!T92)</f>
        <v>0</v>
      </c>
      <c r="P95" s="166">
        <f>IF($D95="No",0,'C. Details of Existing PSAs'!U92)</f>
        <v>0</v>
      </c>
      <c r="Q95" s="166">
        <f>IF($D95="No",0,'C. Details of Existing PSAs'!V92)</f>
        <v>0</v>
      </c>
      <c r="R95" s="166">
        <f>IF($D95="No",0,'C. Details of Existing PSAs'!W92)</f>
        <v>0</v>
      </c>
      <c r="S95" s="166">
        <f>IF($D95="No",0,'C. Details of Existing PSAs'!X92)</f>
        <v>0</v>
      </c>
      <c r="T95" s="166">
        <f>IF($D95="No",0,'C. Details of Existing PSAs'!Y92)</f>
        <v>0</v>
      </c>
      <c r="U95" s="166">
        <f>IF($D95="No",0,'C. Details of Existing PSAs'!Z92)</f>
        <v>0</v>
      </c>
      <c r="V95" s="166">
        <f>IF($D95="No",0,'C. Details of Existing PSAs'!AA92)</f>
        <v>0</v>
      </c>
      <c r="W95" s="166">
        <f>IF($D95="No",0,'C. Details of Existing PSAs'!AB92)</f>
        <v>0</v>
      </c>
      <c r="X95" s="166">
        <f>IF($D95="No",0,'C. Details of Existing PSAs'!AC92)</f>
        <v>0</v>
      </c>
      <c r="Y95" s="166">
        <f>IF($D95="No",0,'C. Details of Existing PSAs'!AD92)</f>
        <v>0</v>
      </c>
      <c r="Z95" s="166">
        <f>IF($D95="No",0,'C. Details of Existing PSAs'!AE92)</f>
        <v>0</v>
      </c>
      <c r="AA95" s="166">
        <f>IF($D95="No",0,'C. Details of Existing PSAs'!AF92)</f>
        <v>0</v>
      </c>
      <c r="AB95" s="166">
        <f>IF($D95="No",0,'C. Details of Existing PSAs'!AG92)</f>
        <v>0</v>
      </c>
      <c r="AC95" s="166">
        <f>IF($D95="No",0,'C. Details of Existing PSAs'!AH92)</f>
        <v>0</v>
      </c>
      <c r="AD95" s="166">
        <f>IF($D95="No",0,'C. Details of Existing PSAs'!AI92)</f>
        <v>0</v>
      </c>
      <c r="AE95" s="166">
        <f>IF($D95="No",0,'C. Details of Existing PSAs'!AJ92)</f>
        <v>0</v>
      </c>
      <c r="AF95" s="166"/>
      <c r="AG95" s="16" t="str">
        <f t="shared" si="33"/>
        <v>FALSE</v>
      </c>
    </row>
    <row r="96" spans="3:33" ht="28.8" x14ac:dyDescent="0.3">
      <c r="C96" s="7">
        <f>'C. Details of Existing PSAs'!C93</f>
        <v>44</v>
      </c>
      <c r="D96" s="7">
        <f>'C. Details of Existing PSAs'!I93</f>
        <v>0</v>
      </c>
      <c r="E96" s="16" t="str">
        <f>'C. Details of Existing PSAs'!O93</f>
        <v>MW</v>
      </c>
      <c r="F96" s="146" t="str">
        <f>'C. Details of Existing PSAs'!D93</f>
        <v>Distribution Utility 2 (DU2)</v>
      </c>
      <c r="G96" s="146">
        <f>'C. Details of Existing PSAs'!E93</f>
        <v>0</v>
      </c>
      <c r="H96" s="108">
        <f>'C. Details of Existing PSAs'!F93</f>
        <v>0</v>
      </c>
      <c r="I96">
        <f>'C. Details of Existing PSAs'!G93</f>
        <v>0</v>
      </c>
      <c r="J96" s="16" t="s">
        <v>173</v>
      </c>
      <c r="K96" s="166">
        <f>IF($D96="No",0,'C. Details of Existing PSAs'!P93)</f>
        <v>0</v>
      </c>
      <c r="L96" s="166">
        <f>IF($D96="No",0,'C. Details of Existing PSAs'!Q93)</f>
        <v>0</v>
      </c>
      <c r="M96" s="166">
        <f>IF($D96="No",0,'C. Details of Existing PSAs'!R93)</f>
        <v>0</v>
      </c>
      <c r="N96" s="166">
        <f>IF($D96="No",0,'C. Details of Existing PSAs'!S93)</f>
        <v>0</v>
      </c>
      <c r="O96" s="166">
        <f>IF($D96="No",0,'C. Details of Existing PSAs'!T93)</f>
        <v>0</v>
      </c>
      <c r="P96" s="166">
        <f>IF($D96="No",0,'C. Details of Existing PSAs'!U93)</f>
        <v>0</v>
      </c>
      <c r="Q96" s="166">
        <f>IF($D96="No",0,'C. Details of Existing PSAs'!V93)</f>
        <v>0</v>
      </c>
      <c r="R96" s="166">
        <f>IF($D96="No",0,'C. Details of Existing PSAs'!W93)</f>
        <v>0</v>
      </c>
      <c r="S96" s="166">
        <f>IF($D96="No",0,'C. Details of Existing PSAs'!X93)</f>
        <v>0</v>
      </c>
      <c r="T96" s="166">
        <f>IF($D96="No",0,'C. Details of Existing PSAs'!Y93)</f>
        <v>0</v>
      </c>
      <c r="U96" s="166">
        <f>IF($D96="No",0,'C. Details of Existing PSAs'!Z93)</f>
        <v>0</v>
      </c>
      <c r="V96" s="166">
        <f>IF($D96="No",0,'C. Details of Existing PSAs'!AA93)</f>
        <v>0</v>
      </c>
      <c r="W96" s="166">
        <f>IF($D96="No",0,'C. Details of Existing PSAs'!AB93)</f>
        <v>0</v>
      </c>
      <c r="X96" s="166">
        <f>IF($D96="No",0,'C. Details of Existing PSAs'!AC93)</f>
        <v>0</v>
      </c>
      <c r="Y96" s="166">
        <f>IF($D96="No",0,'C. Details of Existing PSAs'!AD93)</f>
        <v>0</v>
      </c>
      <c r="Z96" s="166">
        <f>IF($D96="No",0,'C. Details of Existing PSAs'!AE93)</f>
        <v>0</v>
      </c>
      <c r="AA96" s="166">
        <f>IF($D96="No",0,'C. Details of Existing PSAs'!AF93)</f>
        <v>0</v>
      </c>
      <c r="AB96" s="166">
        <f>IF($D96="No",0,'C. Details of Existing PSAs'!AG93)</f>
        <v>0</v>
      </c>
      <c r="AC96" s="166">
        <f>IF($D96="No",0,'C. Details of Existing PSAs'!AH93)</f>
        <v>0</v>
      </c>
      <c r="AD96" s="166">
        <f>IF($D96="No",0,'C. Details of Existing PSAs'!AI93)</f>
        <v>0</v>
      </c>
      <c r="AE96" s="166">
        <f>IF($D96="No",0,'C. Details of Existing PSAs'!AJ93)</f>
        <v>0</v>
      </c>
      <c r="AF96" s="166"/>
      <c r="AG96" s="16" t="str">
        <f t="shared" si="33"/>
        <v>FALSE</v>
      </c>
    </row>
    <row r="97" spans="3:33" ht="28.8" x14ac:dyDescent="0.3">
      <c r="C97" s="7">
        <f t="shared" ref="C97:I97" si="44">C96</f>
        <v>44</v>
      </c>
      <c r="D97" s="7">
        <f t="shared" si="44"/>
        <v>0</v>
      </c>
      <c r="E97" s="16" t="str">
        <f>'C. Details of Existing PSAs'!O94</f>
        <v>MWh</v>
      </c>
      <c r="F97" s="146" t="str">
        <f t="shared" si="44"/>
        <v>Distribution Utility 2 (DU2)</v>
      </c>
      <c r="G97" s="146">
        <f t="shared" si="44"/>
        <v>0</v>
      </c>
      <c r="H97" s="108">
        <f t="shared" si="44"/>
        <v>0</v>
      </c>
      <c r="I97">
        <f t="shared" si="44"/>
        <v>0</v>
      </c>
      <c r="J97" s="16" t="s">
        <v>173</v>
      </c>
      <c r="K97" s="166">
        <f>IF($D97="No",0,'C. Details of Existing PSAs'!P94)</f>
        <v>0</v>
      </c>
      <c r="L97" s="166">
        <f>IF($D97="No",0,'C. Details of Existing PSAs'!Q94)</f>
        <v>0</v>
      </c>
      <c r="M97" s="166">
        <f>IF($D97="No",0,'C. Details of Existing PSAs'!R94)</f>
        <v>0</v>
      </c>
      <c r="N97" s="166">
        <f>IF($D97="No",0,'C. Details of Existing PSAs'!S94)</f>
        <v>0</v>
      </c>
      <c r="O97" s="166">
        <f>IF($D97="No",0,'C. Details of Existing PSAs'!T94)</f>
        <v>0</v>
      </c>
      <c r="P97" s="166">
        <f>IF($D97="No",0,'C. Details of Existing PSAs'!U94)</f>
        <v>0</v>
      </c>
      <c r="Q97" s="166">
        <f>IF($D97="No",0,'C. Details of Existing PSAs'!V94)</f>
        <v>0</v>
      </c>
      <c r="R97" s="166">
        <f>IF($D97="No",0,'C. Details of Existing PSAs'!W94)</f>
        <v>0</v>
      </c>
      <c r="S97" s="166">
        <f>IF($D97="No",0,'C. Details of Existing PSAs'!X94)</f>
        <v>0</v>
      </c>
      <c r="T97" s="166">
        <f>IF($D97="No",0,'C. Details of Existing PSAs'!Y94)</f>
        <v>0</v>
      </c>
      <c r="U97" s="166">
        <f>IF($D97="No",0,'C. Details of Existing PSAs'!Z94)</f>
        <v>0</v>
      </c>
      <c r="V97" s="166">
        <f>IF($D97="No",0,'C. Details of Existing PSAs'!AA94)</f>
        <v>0</v>
      </c>
      <c r="W97" s="166">
        <f>IF($D97="No",0,'C. Details of Existing PSAs'!AB94)</f>
        <v>0</v>
      </c>
      <c r="X97" s="166">
        <f>IF($D97="No",0,'C. Details of Existing PSAs'!AC94)</f>
        <v>0</v>
      </c>
      <c r="Y97" s="166">
        <f>IF($D97="No",0,'C. Details of Existing PSAs'!AD94)</f>
        <v>0</v>
      </c>
      <c r="Z97" s="166">
        <f>IF($D97="No",0,'C. Details of Existing PSAs'!AE94)</f>
        <v>0</v>
      </c>
      <c r="AA97" s="166">
        <f>IF($D97="No",0,'C. Details of Existing PSAs'!AF94)</f>
        <v>0</v>
      </c>
      <c r="AB97" s="166">
        <f>IF($D97="No",0,'C. Details of Existing PSAs'!AG94)</f>
        <v>0</v>
      </c>
      <c r="AC97" s="166">
        <f>IF($D97="No",0,'C. Details of Existing PSAs'!AH94)</f>
        <v>0</v>
      </c>
      <c r="AD97" s="166">
        <f>IF($D97="No",0,'C. Details of Existing PSAs'!AI94)</f>
        <v>0</v>
      </c>
      <c r="AE97" s="166">
        <f>IF($D97="No",0,'C. Details of Existing PSAs'!AJ94)</f>
        <v>0</v>
      </c>
      <c r="AF97" s="166"/>
      <c r="AG97" s="16" t="str">
        <f t="shared" si="33"/>
        <v>FALSE</v>
      </c>
    </row>
    <row r="98" spans="3:33" ht="28.8" x14ac:dyDescent="0.3">
      <c r="C98" s="7">
        <f>'C. Details of Existing PSAs'!C95</f>
        <v>45</v>
      </c>
      <c r="D98" s="7">
        <f>'C. Details of Existing PSAs'!I95</f>
        <v>0</v>
      </c>
      <c r="E98" s="16" t="str">
        <f>'C. Details of Existing PSAs'!O95</f>
        <v>MW</v>
      </c>
      <c r="F98" s="146" t="str">
        <f>'C. Details of Existing PSAs'!D95</f>
        <v>Distribution Utility 2 (DU2)</v>
      </c>
      <c r="G98" s="146">
        <f>'C. Details of Existing PSAs'!E95</f>
        <v>0</v>
      </c>
      <c r="H98" s="108">
        <f>'C. Details of Existing PSAs'!F95</f>
        <v>0</v>
      </c>
      <c r="I98">
        <f>'C. Details of Existing PSAs'!G95</f>
        <v>0</v>
      </c>
      <c r="J98" s="16" t="s">
        <v>173</v>
      </c>
      <c r="K98" s="166">
        <f>IF($D98="No",0,'C. Details of Existing PSAs'!P95)</f>
        <v>0</v>
      </c>
      <c r="L98" s="166">
        <f>IF($D98="No",0,'C. Details of Existing PSAs'!Q95)</f>
        <v>0</v>
      </c>
      <c r="M98" s="166">
        <f>IF($D98="No",0,'C. Details of Existing PSAs'!R95)</f>
        <v>0</v>
      </c>
      <c r="N98" s="166">
        <f>IF($D98="No",0,'C. Details of Existing PSAs'!S95)</f>
        <v>0</v>
      </c>
      <c r="O98" s="166">
        <f>IF($D98="No",0,'C. Details of Existing PSAs'!T95)</f>
        <v>0</v>
      </c>
      <c r="P98" s="166">
        <f>IF($D98="No",0,'C. Details of Existing PSAs'!U95)</f>
        <v>0</v>
      </c>
      <c r="Q98" s="166">
        <f>IF($D98="No",0,'C. Details of Existing PSAs'!V95)</f>
        <v>0</v>
      </c>
      <c r="R98" s="166">
        <f>IF($D98="No",0,'C. Details of Existing PSAs'!W95)</f>
        <v>0</v>
      </c>
      <c r="S98" s="166">
        <f>IF($D98="No",0,'C. Details of Existing PSAs'!X95)</f>
        <v>0</v>
      </c>
      <c r="T98" s="166">
        <f>IF($D98="No",0,'C. Details of Existing PSAs'!Y95)</f>
        <v>0</v>
      </c>
      <c r="U98" s="166">
        <f>IF($D98="No",0,'C. Details of Existing PSAs'!Z95)</f>
        <v>0</v>
      </c>
      <c r="V98" s="166">
        <f>IF($D98="No",0,'C. Details of Existing PSAs'!AA95)</f>
        <v>0</v>
      </c>
      <c r="W98" s="166">
        <f>IF($D98="No",0,'C. Details of Existing PSAs'!AB95)</f>
        <v>0</v>
      </c>
      <c r="X98" s="166">
        <f>IF($D98="No",0,'C. Details of Existing PSAs'!AC95)</f>
        <v>0</v>
      </c>
      <c r="Y98" s="166">
        <f>IF($D98="No",0,'C. Details of Existing PSAs'!AD95)</f>
        <v>0</v>
      </c>
      <c r="Z98" s="166">
        <f>IF($D98="No",0,'C. Details of Existing PSAs'!AE95)</f>
        <v>0</v>
      </c>
      <c r="AA98" s="166">
        <f>IF($D98="No",0,'C. Details of Existing PSAs'!AF95)</f>
        <v>0</v>
      </c>
      <c r="AB98" s="166">
        <f>IF($D98="No",0,'C. Details of Existing PSAs'!AG95)</f>
        <v>0</v>
      </c>
      <c r="AC98" s="166">
        <f>IF($D98="No",0,'C. Details of Existing PSAs'!AH95)</f>
        <v>0</v>
      </c>
      <c r="AD98" s="166">
        <f>IF($D98="No",0,'C. Details of Existing PSAs'!AI95)</f>
        <v>0</v>
      </c>
      <c r="AE98" s="166">
        <f>IF($D98="No",0,'C. Details of Existing PSAs'!AJ95)</f>
        <v>0</v>
      </c>
      <c r="AF98" s="166"/>
      <c r="AG98" s="16" t="str">
        <f t="shared" si="33"/>
        <v>FALSE</v>
      </c>
    </row>
    <row r="99" spans="3:33" ht="28.8" x14ac:dyDescent="0.3">
      <c r="C99" s="7">
        <f t="shared" ref="C99:I99" si="45">C98</f>
        <v>45</v>
      </c>
      <c r="D99" s="7">
        <f t="shared" si="45"/>
        <v>0</v>
      </c>
      <c r="E99" s="16" t="str">
        <f>'C. Details of Existing PSAs'!O96</f>
        <v>MWh</v>
      </c>
      <c r="F99" s="146" t="str">
        <f t="shared" si="45"/>
        <v>Distribution Utility 2 (DU2)</v>
      </c>
      <c r="G99" s="146">
        <f t="shared" si="45"/>
        <v>0</v>
      </c>
      <c r="H99" s="108">
        <f t="shared" si="45"/>
        <v>0</v>
      </c>
      <c r="I99">
        <f t="shared" si="45"/>
        <v>0</v>
      </c>
      <c r="J99" s="16" t="s">
        <v>173</v>
      </c>
      <c r="K99" s="166">
        <f>IF($D99="No",0,'C. Details of Existing PSAs'!P96)</f>
        <v>0</v>
      </c>
      <c r="L99" s="166">
        <f>IF($D99="No",0,'C. Details of Existing PSAs'!Q96)</f>
        <v>0</v>
      </c>
      <c r="M99" s="166">
        <f>IF($D99="No",0,'C. Details of Existing PSAs'!R96)</f>
        <v>0</v>
      </c>
      <c r="N99" s="166">
        <f>IF($D99="No",0,'C. Details of Existing PSAs'!S96)</f>
        <v>0</v>
      </c>
      <c r="O99" s="166">
        <f>IF($D99="No",0,'C. Details of Existing PSAs'!T96)</f>
        <v>0</v>
      </c>
      <c r="P99" s="166">
        <f>IF($D99="No",0,'C. Details of Existing PSAs'!U96)</f>
        <v>0</v>
      </c>
      <c r="Q99" s="166">
        <f>IF($D99="No",0,'C. Details of Existing PSAs'!V96)</f>
        <v>0</v>
      </c>
      <c r="R99" s="166">
        <f>IF($D99="No",0,'C. Details of Existing PSAs'!W96)</f>
        <v>0</v>
      </c>
      <c r="S99" s="166">
        <f>IF($D99="No",0,'C. Details of Existing PSAs'!X96)</f>
        <v>0</v>
      </c>
      <c r="T99" s="166">
        <f>IF($D99="No",0,'C. Details of Existing PSAs'!Y96)</f>
        <v>0</v>
      </c>
      <c r="U99" s="166">
        <f>IF($D99="No",0,'C. Details of Existing PSAs'!Z96)</f>
        <v>0</v>
      </c>
      <c r="V99" s="166">
        <f>IF($D99="No",0,'C. Details of Existing PSAs'!AA96)</f>
        <v>0</v>
      </c>
      <c r="W99" s="166">
        <f>IF($D99="No",0,'C. Details of Existing PSAs'!AB96)</f>
        <v>0</v>
      </c>
      <c r="X99" s="166">
        <f>IF($D99="No",0,'C. Details of Existing PSAs'!AC96)</f>
        <v>0</v>
      </c>
      <c r="Y99" s="166">
        <f>IF($D99="No",0,'C. Details of Existing PSAs'!AD96)</f>
        <v>0</v>
      </c>
      <c r="Z99" s="166">
        <f>IF($D99="No",0,'C. Details of Existing PSAs'!AE96)</f>
        <v>0</v>
      </c>
      <c r="AA99" s="166">
        <f>IF($D99="No",0,'C. Details of Existing PSAs'!AF96)</f>
        <v>0</v>
      </c>
      <c r="AB99" s="166">
        <f>IF($D99="No",0,'C. Details of Existing PSAs'!AG96)</f>
        <v>0</v>
      </c>
      <c r="AC99" s="166">
        <f>IF($D99="No",0,'C. Details of Existing PSAs'!AH96)</f>
        <v>0</v>
      </c>
      <c r="AD99" s="166">
        <f>IF($D99="No",0,'C. Details of Existing PSAs'!AI96)</f>
        <v>0</v>
      </c>
      <c r="AE99" s="166">
        <f>IF($D99="No",0,'C. Details of Existing PSAs'!AJ96)</f>
        <v>0</v>
      </c>
      <c r="AF99" s="166"/>
      <c r="AG99" s="16" t="str">
        <f t="shared" si="33"/>
        <v>FALSE</v>
      </c>
    </row>
    <row r="100" spans="3:33" ht="28.8" x14ac:dyDescent="0.3">
      <c r="C100" s="7">
        <f>'C. Details of Existing PSAs'!C97</f>
        <v>46</v>
      </c>
      <c r="D100" s="7">
        <f>'C. Details of Existing PSAs'!I97</f>
        <v>0</v>
      </c>
      <c r="E100" s="16" t="str">
        <f>'C. Details of Existing PSAs'!O97</f>
        <v>MW</v>
      </c>
      <c r="F100" s="146" t="str">
        <f>'C. Details of Existing PSAs'!D97</f>
        <v>Distribution Utility 2 (DU2)</v>
      </c>
      <c r="G100" s="146">
        <f>'C. Details of Existing PSAs'!E97</f>
        <v>0</v>
      </c>
      <c r="H100" s="108">
        <f>'C. Details of Existing PSAs'!F97</f>
        <v>0</v>
      </c>
      <c r="I100">
        <f>'C. Details of Existing PSAs'!G97</f>
        <v>0</v>
      </c>
      <c r="J100" s="16" t="s">
        <v>173</v>
      </c>
      <c r="K100" s="166">
        <f>IF($D100="No",0,'C. Details of Existing PSAs'!P97)</f>
        <v>0</v>
      </c>
      <c r="L100" s="166">
        <f>IF($D100="No",0,'C. Details of Existing PSAs'!Q97)</f>
        <v>0</v>
      </c>
      <c r="M100" s="166">
        <f>IF($D100="No",0,'C. Details of Existing PSAs'!R97)</f>
        <v>0</v>
      </c>
      <c r="N100" s="166">
        <f>IF($D100="No",0,'C. Details of Existing PSAs'!S97)</f>
        <v>0</v>
      </c>
      <c r="O100" s="166">
        <f>IF($D100="No",0,'C. Details of Existing PSAs'!T97)</f>
        <v>0</v>
      </c>
      <c r="P100" s="166">
        <f>IF($D100="No",0,'C. Details of Existing PSAs'!U97)</f>
        <v>0</v>
      </c>
      <c r="Q100" s="166">
        <f>IF($D100="No",0,'C. Details of Existing PSAs'!V97)</f>
        <v>0</v>
      </c>
      <c r="R100" s="166">
        <f>IF($D100="No",0,'C. Details of Existing PSAs'!W97)</f>
        <v>0</v>
      </c>
      <c r="S100" s="166">
        <f>IF($D100="No",0,'C. Details of Existing PSAs'!X97)</f>
        <v>0</v>
      </c>
      <c r="T100" s="166">
        <f>IF($D100="No",0,'C. Details of Existing PSAs'!Y97)</f>
        <v>0</v>
      </c>
      <c r="U100" s="166">
        <f>IF($D100="No",0,'C. Details of Existing PSAs'!Z97)</f>
        <v>0</v>
      </c>
      <c r="V100" s="166">
        <f>IF($D100="No",0,'C. Details of Existing PSAs'!AA97)</f>
        <v>0</v>
      </c>
      <c r="W100" s="166">
        <f>IF($D100="No",0,'C. Details of Existing PSAs'!AB97)</f>
        <v>0</v>
      </c>
      <c r="X100" s="166">
        <f>IF($D100="No",0,'C. Details of Existing PSAs'!AC97)</f>
        <v>0</v>
      </c>
      <c r="Y100" s="166">
        <f>IF($D100="No",0,'C. Details of Existing PSAs'!AD97)</f>
        <v>0</v>
      </c>
      <c r="Z100" s="166">
        <f>IF($D100="No",0,'C. Details of Existing PSAs'!AE97)</f>
        <v>0</v>
      </c>
      <c r="AA100" s="166">
        <f>IF($D100="No",0,'C. Details of Existing PSAs'!AF97)</f>
        <v>0</v>
      </c>
      <c r="AB100" s="166">
        <f>IF($D100="No",0,'C. Details of Existing PSAs'!AG97)</f>
        <v>0</v>
      </c>
      <c r="AC100" s="166">
        <f>IF($D100="No",0,'C. Details of Existing PSAs'!AH97)</f>
        <v>0</v>
      </c>
      <c r="AD100" s="166">
        <f>IF($D100="No",0,'C. Details of Existing PSAs'!AI97)</f>
        <v>0</v>
      </c>
      <c r="AE100" s="166">
        <f>IF($D100="No",0,'C. Details of Existing PSAs'!AJ97)</f>
        <v>0</v>
      </c>
      <c r="AF100" s="166"/>
      <c r="AG100" s="16" t="str">
        <f t="shared" si="33"/>
        <v>FALSE</v>
      </c>
    </row>
    <row r="101" spans="3:33" ht="28.8" x14ac:dyDescent="0.3">
      <c r="C101" s="7">
        <f t="shared" ref="C101:I101" si="46">C100</f>
        <v>46</v>
      </c>
      <c r="D101" s="7">
        <f t="shared" si="46"/>
        <v>0</v>
      </c>
      <c r="E101" s="16" t="str">
        <f>'C. Details of Existing PSAs'!O98</f>
        <v>MWh</v>
      </c>
      <c r="F101" s="146" t="str">
        <f t="shared" si="46"/>
        <v>Distribution Utility 2 (DU2)</v>
      </c>
      <c r="G101" s="146">
        <f t="shared" si="46"/>
        <v>0</v>
      </c>
      <c r="H101" s="108">
        <f t="shared" si="46"/>
        <v>0</v>
      </c>
      <c r="I101">
        <f t="shared" si="46"/>
        <v>0</v>
      </c>
      <c r="J101" s="16" t="s">
        <v>173</v>
      </c>
      <c r="K101" s="166">
        <f>IF($D101="No",0,'C. Details of Existing PSAs'!P98)</f>
        <v>0</v>
      </c>
      <c r="L101" s="166">
        <f>IF($D101="No",0,'C. Details of Existing PSAs'!Q98)</f>
        <v>0</v>
      </c>
      <c r="M101" s="166">
        <f>IF($D101="No",0,'C. Details of Existing PSAs'!R98)</f>
        <v>0</v>
      </c>
      <c r="N101" s="166">
        <f>IF($D101="No",0,'C. Details of Existing PSAs'!S98)</f>
        <v>0</v>
      </c>
      <c r="O101" s="166">
        <f>IF($D101="No",0,'C. Details of Existing PSAs'!T98)</f>
        <v>0</v>
      </c>
      <c r="P101" s="166">
        <f>IF($D101="No",0,'C. Details of Existing PSAs'!U98)</f>
        <v>0</v>
      </c>
      <c r="Q101" s="166">
        <f>IF($D101="No",0,'C. Details of Existing PSAs'!V98)</f>
        <v>0</v>
      </c>
      <c r="R101" s="166">
        <f>IF($D101="No",0,'C. Details of Existing PSAs'!W98)</f>
        <v>0</v>
      </c>
      <c r="S101" s="166">
        <f>IF($D101="No",0,'C. Details of Existing PSAs'!X98)</f>
        <v>0</v>
      </c>
      <c r="T101" s="166">
        <f>IF($D101="No",0,'C. Details of Existing PSAs'!Y98)</f>
        <v>0</v>
      </c>
      <c r="U101" s="166">
        <f>IF($D101="No",0,'C. Details of Existing PSAs'!Z98)</f>
        <v>0</v>
      </c>
      <c r="V101" s="166">
        <f>IF($D101="No",0,'C. Details of Existing PSAs'!AA98)</f>
        <v>0</v>
      </c>
      <c r="W101" s="166">
        <f>IF($D101="No",0,'C. Details of Existing PSAs'!AB98)</f>
        <v>0</v>
      </c>
      <c r="X101" s="166">
        <f>IF($D101="No",0,'C. Details of Existing PSAs'!AC98)</f>
        <v>0</v>
      </c>
      <c r="Y101" s="166">
        <f>IF($D101="No",0,'C. Details of Existing PSAs'!AD98)</f>
        <v>0</v>
      </c>
      <c r="Z101" s="166">
        <f>IF($D101="No",0,'C. Details of Existing PSAs'!AE98)</f>
        <v>0</v>
      </c>
      <c r="AA101" s="166">
        <f>IF($D101="No",0,'C. Details of Existing PSAs'!AF98)</f>
        <v>0</v>
      </c>
      <c r="AB101" s="166">
        <f>IF($D101="No",0,'C. Details of Existing PSAs'!AG98)</f>
        <v>0</v>
      </c>
      <c r="AC101" s="166">
        <f>IF($D101="No",0,'C. Details of Existing PSAs'!AH98)</f>
        <v>0</v>
      </c>
      <c r="AD101" s="166">
        <f>IF($D101="No",0,'C. Details of Existing PSAs'!AI98)</f>
        <v>0</v>
      </c>
      <c r="AE101" s="166">
        <f>IF($D101="No",0,'C. Details of Existing PSAs'!AJ98)</f>
        <v>0</v>
      </c>
      <c r="AF101" s="166"/>
      <c r="AG101" s="16" t="str">
        <f t="shared" si="33"/>
        <v>FALSE</v>
      </c>
    </row>
    <row r="102" spans="3:33" ht="28.8" x14ac:dyDescent="0.3">
      <c r="C102" s="7">
        <f>'C. Details of Existing PSAs'!C99</f>
        <v>47</v>
      </c>
      <c r="D102" s="7">
        <f>'C. Details of Existing PSAs'!I99</f>
        <v>0</v>
      </c>
      <c r="E102" s="16" t="str">
        <f>'C. Details of Existing PSAs'!O99</f>
        <v>MW</v>
      </c>
      <c r="F102" s="146" t="str">
        <f>'C. Details of Existing PSAs'!D99</f>
        <v>Distribution Utility 2 (DU2)</v>
      </c>
      <c r="G102" s="146">
        <f>'C. Details of Existing PSAs'!E99</f>
        <v>0</v>
      </c>
      <c r="H102" s="108">
        <f>'C. Details of Existing PSAs'!F99</f>
        <v>0</v>
      </c>
      <c r="I102">
        <f>'C. Details of Existing PSAs'!G99</f>
        <v>0</v>
      </c>
      <c r="J102" s="16" t="s">
        <v>173</v>
      </c>
      <c r="K102" s="166">
        <f>IF($D102="No",0,'C. Details of Existing PSAs'!P99)</f>
        <v>0</v>
      </c>
      <c r="L102" s="166">
        <f>IF($D102="No",0,'C. Details of Existing PSAs'!Q99)</f>
        <v>0</v>
      </c>
      <c r="M102" s="166">
        <f>IF($D102="No",0,'C. Details of Existing PSAs'!R99)</f>
        <v>0</v>
      </c>
      <c r="N102" s="166">
        <f>IF($D102="No",0,'C. Details of Existing PSAs'!S99)</f>
        <v>0</v>
      </c>
      <c r="O102" s="166">
        <f>IF($D102="No",0,'C. Details of Existing PSAs'!T99)</f>
        <v>0</v>
      </c>
      <c r="P102" s="166">
        <f>IF($D102="No",0,'C. Details of Existing PSAs'!U99)</f>
        <v>0</v>
      </c>
      <c r="Q102" s="166">
        <f>IF($D102="No",0,'C. Details of Existing PSAs'!V99)</f>
        <v>0</v>
      </c>
      <c r="R102" s="166">
        <f>IF($D102="No",0,'C. Details of Existing PSAs'!W99)</f>
        <v>0</v>
      </c>
      <c r="S102" s="166">
        <f>IF($D102="No",0,'C. Details of Existing PSAs'!X99)</f>
        <v>0</v>
      </c>
      <c r="T102" s="166">
        <f>IF($D102="No",0,'C. Details of Existing PSAs'!Y99)</f>
        <v>0</v>
      </c>
      <c r="U102" s="166">
        <f>IF($D102="No",0,'C. Details of Existing PSAs'!Z99)</f>
        <v>0</v>
      </c>
      <c r="V102" s="166">
        <f>IF($D102="No",0,'C. Details of Existing PSAs'!AA99)</f>
        <v>0</v>
      </c>
      <c r="W102" s="166">
        <f>IF($D102="No",0,'C. Details of Existing PSAs'!AB99)</f>
        <v>0</v>
      </c>
      <c r="X102" s="166">
        <f>IF($D102="No",0,'C. Details of Existing PSAs'!AC99)</f>
        <v>0</v>
      </c>
      <c r="Y102" s="166">
        <f>IF($D102="No",0,'C. Details of Existing PSAs'!AD99)</f>
        <v>0</v>
      </c>
      <c r="Z102" s="166">
        <f>IF($D102="No",0,'C. Details of Existing PSAs'!AE99)</f>
        <v>0</v>
      </c>
      <c r="AA102" s="166">
        <f>IF($D102="No",0,'C. Details of Existing PSAs'!AF99)</f>
        <v>0</v>
      </c>
      <c r="AB102" s="166">
        <f>IF($D102="No",0,'C. Details of Existing PSAs'!AG99)</f>
        <v>0</v>
      </c>
      <c r="AC102" s="166">
        <f>IF($D102="No",0,'C. Details of Existing PSAs'!AH99)</f>
        <v>0</v>
      </c>
      <c r="AD102" s="166">
        <f>IF($D102="No",0,'C. Details of Existing PSAs'!AI99)</f>
        <v>0</v>
      </c>
      <c r="AE102" s="166">
        <f>IF($D102="No",0,'C. Details of Existing PSAs'!AJ99)</f>
        <v>0</v>
      </c>
      <c r="AF102" s="166"/>
      <c r="AG102" s="16" t="str">
        <f t="shared" si="33"/>
        <v>FALSE</v>
      </c>
    </row>
    <row r="103" spans="3:33" ht="28.8" x14ac:dyDescent="0.3">
      <c r="C103" s="7">
        <f t="shared" ref="C103:I103" si="47">C102</f>
        <v>47</v>
      </c>
      <c r="D103" s="7">
        <f t="shared" si="47"/>
        <v>0</v>
      </c>
      <c r="E103" s="16" t="str">
        <f>'C. Details of Existing PSAs'!O100</f>
        <v>MWh</v>
      </c>
      <c r="F103" s="146" t="str">
        <f t="shared" si="47"/>
        <v>Distribution Utility 2 (DU2)</v>
      </c>
      <c r="G103" s="146">
        <f t="shared" si="47"/>
        <v>0</v>
      </c>
      <c r="H103" s="108">
        <f t="shared" si="47"/>
        <v>0</v>
      </c>
      <c r="I103">
        <f t="shared" si="47"/>
        <v>0</v>
      </c>
      <c r="J103" s="16" t="s">
        <v>173</v>
      </c>
      <c r="K103" s="166">
        <f>IF($D103="No",0,'C. Details of Existing PSAs'!P100)</f>
        <v>0</v>
      </c>
      <c r="L103" s="166">
        <f>IF($D103="No",0,'C. Details of Existing PSAs'!Q100)</f>
        <v>0</v>
      </c>
      <c r="M103" s="166">
        <f>IF($D103="No",0,'C. Details of Existing PSAs'!R100)</f>
        <v>0</v>
      </c>
      <c r="N103" s="166">
        <f>IF($D103="No",0,'C. Details of Existing PSAs'!S100)</f>
        <v>0</v>
      </c>
      <c r="O103" s="166">
        <f>IF($D103="No",0,'C. Details of Existing PSAs'!T100)</f>
        <v>0</v>
      </c>
      <c r="P103" s="166">
        <f>IF($D103="No",0,'C. Details of Existing PSAs'!U100)</f>
        <v>0</v>
      </c>
      <c r="Q103" s="166">
        <f>IF($D103="No",0,'C. Details of Existing PSAs'!V100)</f>
        <v>0</v>
      </c>
      <c r="R103" s="166">
        <f>IF($D103="No",0,'C. Details of Existing PSAs'!W100)</f>
        <v>0</v>
      </c>
      <c r="S103" s="166">
        <f>IF($D103="No",0,'C. Details of Existing PSAs'!X100)</f>
        <v>0</v>
      </c>
      <c r="T103" s="166">
        <f>IF($D103="No",0,'C. Details of Existing PSAs'!Y100)</f>
        <v>0</v>
      </c>
      <c r="U103" s="166">
        <f>IF($D103="No",0,'C. Details of Existing PSAs'!Z100)</f>
        <v>0</v>
      </c>
      <c r="V103" s="166">
        <f>IF($D103="No",0,'C. Details of Existing PSAs'!AA100)</f>
        <v>0</v>
      </c>
      <c r="W103" s="166">
        <f>IF($D103="No",0,'C. Details of Existing PSAs'!AB100)</f>
        <v>0</v>
      </c>
      <c r="X103" s="166">
        <f>IF($D103="No",0,'C. Details of Existing PSAs'!AC100)</f>
        <v>0</v>
      </c>
      <c r="Y103" s="166">
        <f>IF($D103="No",0,'C. Details of Existing PSAs'!AD100)</f>
        <v>0</v>
      </c>
      <c r="Z103" s="166">
        <f>IF($D103="No",0,'C. Details of Existing PSAs'!AE100)</f>
        <v>0</v>
      </c>
      <c r="AA103" s="166">
        <f>IF($D103="No",0,'C. Details of Existing PSAs'!AF100)</f>
        <v>0</v>
      </c>
      <c r="AB103" s="166">
        <f>IF($D103="No",0,'C. Details of Existing PSAs'!AG100)</f>
        <v>0</v>
      </c>
      <c r="AC103" s="166">
        <f>IF($D103="No",0,'C. Details of Existing PSAs'!AH100)</f>
        <v>0</v>
      </c>
      <c r="AD103" s="166">
        <f>IF($D103="No",0,'C. Details of Existing PSAs'!AI100)</f>
        <v>0</v>
      </c>
      <c r="AE103" s="166">
        <f>IF($D103="No",0,'C. Details of Existing PSAs'!AJ100)</f>
        <v>0</v>
      </c>
      <c r="AF103" s="166"/>
      <c r="AG103" s="16" t="str">
        <f t="shared" si="33"/>
        <v>FALSE</v>
      </c>
    </row>
    <row r="104" spans="3:33" ht="28.8" x14ac:dyDescent="0.3">
      <c r="C104" s="7">
        <f>'C. Details of Existing PSAs'!C101</f>
        <v>48</v>
      </c>
      <c r="D104" s="7">
        <f>'C. Details of Existing PSAs'!I101</f>
        <v>0</v>
      </c>
      <c r="E104" s="16" t="str">
        <f>'C. Details of Existing PSAs'!O101</f>
        <v>MW</v>
      </c>
      <c r="F104" s="146" t="str">
        <f>'C. Details of Existing PSAs'!D101</f>
        <v>Distribution Utility 2 (DU2)</v>
      </c>
      <c r="G104" s="146">
        <f>'C. Details of Existing PSAs'!E101</f>
        <v>0</v>
      </c>
      <c r="H104" s="108">
        <f>'C. Details of Existing PSAs'!F101</f>
        <v>0</v>
      </c>
      <c r="I104">
        <f>'C. Details of Existing PSAs'!G101</f>
        <v>0</v>
      </c>
      <c r="J104" s="16" t="s">
        <v>173</v>
      </c>
      <c r="K104" s="166">
        <f>IF($D104="No",0,'C. Details of Existing PSAs'!P101)</f>
        <v>0</v>
      </c>
      <c r="L104" s="166">
        <f>IF($D104="No",0,'C. Details of Existing PSAs'!Q101)</f>
        <v>0</v>
      </c>
      <c r="M104" s="166">
        <f>IF($D104="No",0,'C. Details of Existing PSAs'!R101)</f>
        <v>0</v>
      </c>
      <c r="N104" s="166">
        <f>IF($D104="No",0,'C. Details of Existing PSAs'!S101)</f>
        <v>0</v>
      </c>
      <c r="O104" s="166">
        <f>IF($D104="No",0,'C. Details of Existing PSAs'!T101)</f>
        <v>0</v>
      </c>
      <c r="P104" s="166">
        <f>IF($D104="No",0,'C. Details of Existing PSAs'!U101)</f>
        <v>0</v>
      </c>
      <c r="Q104" s="166">
        <f>IF($D104="No",0,'C. Details of Existing PSAs'!V101)</f>
        <v>0</v>
      </c>
      <c r="R104" s="166">
        <f>IF($D104="No",0,'C. Details of Existing PSAs'!W101)</f>
        <v>0</v>
      </c>
      <c r="S104" s="166">
        <f>IF($D104="No",0,'C. Details of Existing PSAs'!X101)</f>
        <v>0</v>
      </c>
      <c r="T104" s="166">
        <f>IF($D104="No",0,'C. Details of Existing PSAs'!Y101)</f>
        <v>0</v>
      </c>
      <c r="U104" s="166">
        <f>IF($D104="No",0,'C. Details of Existing PSAs'!Z101)</f>
        <v>0</v>
      </c>
      <c r="V104" s="166">
        <f>IF($D104="No",0,'C. Details of Existing PSAs'!AA101)</f>
        <v>0</v>
      </c>
      <c r="W104" s="166">
        <f>IF($D104="No",0,'C. Details of Existing PSAs'!AB101)</f>
        <v>0</v>
      </c>
      <c r="X104" s="166">
        <f>IF($D104="No",0,'C. Details of Existing PSAs'!AC101)</f>
        <v>0</v>
      </c>
      <c r="Y104" s="166">
        <f>IF($D104="No",0,'C. Details of Existing PSAs'!AD101)</f>
        <v>0</v>
      </c>
      <c r="Z104" s="166">
        <f>IF($D104="No",0,'C. Details of Existing PSAs'!AE101)</f>
        <v>0</v>
      </c>
      <c r="AA104" s="166">
        <f>IF($D104="No",0,'C. Details of Existing PSAs'!AF101)</f>
        <v>0</v>
      </c>
      <c r="AB104" s="166">
        <f>IF($D104="No",0,'C. Details of Existing PSAs'!AG101)</f>
        <v>0</v>
      </c>
      <c r="AC104" s="166">
        <f>IF($D104="No",0,'C. Details of Existing PSAs'!AH101)</f>
        <v>0</v>
      </c>
      <c r="AD104" s="166">
        <f>IF($D104="No",0,'C. Details of Existing PSAs'!AI101)</f>
        <v>0</v>
      </c>
      <c r="AE104" s="166">
        <f>IF($D104="No",0,'C. Details of Existing PSAs'!AJ101)</f>
        <v>0</v>
      </c>
      <c r="AF104" s="166"/>
      <c r="AG104" s="16" t="str">
        <f t="shared" si="33"/>
        <v>FALSE</v>
      </c>
    </row>
    <row r="105" spans="3:33" ht="28.8" x14ac:dyDescent="0.3">
      <c r="C105" s="7">
        <f t="shared" ref="C105:I105" si="48">C104</f>
        <v>48</v>
      </c>
      <c r="D105" s="7">
        <f t="shared" si="48"/>
        <v>0</v>
      </c>
      <c r="E105" s="16" t="str">
        <f>'C. Details of Existing PSAs'!O102</f>
        <v>MWh</v>
      </c>
      <c r="F105" s="146" t="str">
        <f t="shared" si="48"/>
        <v>Distribution Utility 2 (DU2)</v>
      </c>
      <c r="G105" s="146">
        <f t="shared" si="48"/>
        <v>0</v>
      </c>
      <c r="H105" s="108">
        <f t="shared" si="48"/>
        <v>0</v>
      </c>
      <c r="I105">
        <f t="shared" si="48"/>
        <v>0</v>
      </c>
      <c r="J105" s="16" t="s">
        <v>173</v>
      </c>
      <c r="K105" s="166">
        <f>IF($D105="No",0,'C. Details of Existing PSAs'!P102)</f>
        <v>0</v>
      </c>
      <c r="L105" s="166">
        <f>IF($D105="No",0,'C. Details of Existing PSAs'!Q102)</f>
        <v>0</v>
      </c>
      <c r="M105" s="166">
        <f>IF($D105="No",0,'C. Details of Existing PSAs'!R102)</f>
        <v>0</v>
      </c>
      <c r="N105" s="166">
        <f>IF($D105="No",0,'C. Details of Existing PSAs'!S102)</f>
        <v>0</v>
      </c>
      <c r="O105" s="166">
        <f>IF($D105="No",0,'C. Details of Existing PSAs'!T102)</f>
        <v>0</v>
      </c>
      <c r="P105" s="166">
        <f>IF($D105="No",0,'C. Details of Existing PSAs'!U102)</f>
        <v>0</v>
      </c>
      <c r="Q105" s="166">
        <f>IF($D105="No",0,'C. Details of Existing PSAs'!V102)</f>
        <v>0</v>
      </c>
      <c r="R105" s="166">
        <f>IF($D105="No",0,'C. Details of Existing PSAs'!W102)</f>
        <v>0</v>
      </c>
      <c r="S105" s="166">
        <f>IF($D105="No",0,'C. Details of Existing PSAs'!X102)</f>
        <v>0</v>
      </c>
      <c r="T105" s="166">
        <f>IF($D105="No",0,'C. Details of Existing PSAs'!Y102)</f>
        <v>0</v>
      </c>
      <c r="U105" s="166">
        <f>IF($D105="No",0,'C. Details of Existing PSAs'!Z102)</f>
        <v>0</v>
      </c>
      <c r="V105" s="166">
        <f>IF($D105="No",0,'C. Details of Existing PSAs'!AA102)</f>
        <v>0</v>
      </c>
      <c r="W105" s="166">
        <f>IF($D105="No",0,'C. Details of Existing PSAs'!AB102)</f>
        <v>0</v>
      </c>
      <c r="X105" s="166">
        <f>IF($D105="No",0,'C. Details of Existing PSAs'!AC102)</f>
        <v>0</v>
      </c>
      <c r="Y105" s="166">
        <f>IF($D105="No",0,'C. Details of Existing PSAs'!AD102)</f>
        <v>0</v>
      </c>
      <c r="Z105" s="166">
        <f>IF($D105="No",0,'C. Details of Existing PSAs'!AE102)</f>
        <v>0</v>
      </c>
      <c r="AA105" s="166">
        <f>IF($D105="No",0,'C. Details of Existing PSAs'!AF102)</f>
        <v>0</v>
      </c>
      <c r="AB105" s="166">
        <f>IF($D105="No",0,'C. Details of Existing PSAs'!AG102)</f>
        <v>0</v>
      </c>
      <c r="AC105" s="166">
        <f>IF($D105="No",0,'C. Details of Existing PSAs'!AH102)</f>
        <v>0</v>
      </c>
      <c r="AD105" s="166">
        <f>IF($D105="No",0,'C. Details of Existing PSAs'!AI102)</f>
        <v>0</v>
      </c>
      <c r="AE105" s="166">
        <f>IF($D105="No",0,'C. Details of Existing PSAs'!AJ102)</f>
        <v>0</v>
      </c>
      <c r="AF105" s="166"/>
      <c r="AG105" s="16" t="str">
        <f t="shared" si="33"/>
        <v>FALSE</v>
      </c>
    </row>
    <row r="106" spans="3:33" ht="28.8" x14ac:dyDescent="0.3">
      <c r="C106" s="7">
        <f>'C. Details of Existing PSAs'!C103</f>
        <v>49</v>
      </c>
      <c r="D106" s="7">
        <f>'C. Details of Existing PSAs'!I103</f>
        <v>0</v>
      </c>
      <c r="E106" s="16" t="str">
        <f>'C. Details of Existing PSAs'!O103</f>
        <v>MW</v>
      </c>
      <c r="F106" s="146" t="str">
        <f>'C. Details of Existing PSAs'!D103</f>
        <v>Distribution Utility 2 (DU2)</v>
      </c>
      <c r="G106" s="146">
        <f>'C. Details of Existing PSAs'!E103</f>
        <v>0</v>
      </c>
      <c r="H106" s="108">
        <f>'C. Details of Existing PSAs'!F103</f>
        <v>0</v>
      </c>
      <c r="I106">
        <f>'C. Details of Existing PSAs'!G103</f>
        <v>0</v>
      </c>
      <c r="J106" s="16" t="s">
        <v>173</v>
      </c>
      <c r="K106" s="166">
        <f>IF($D106="No",0,'C. Details of Existing PSAs'!P103)</f>
        <v>0</v>
      </c>
      <c r="L106" s="166">
        <f>IF($D106="No",0,'C. Details of Existing PSAs'!Q103)</f>
        <v>0</v>
      </c>
      <c r="M106" s="166">
        <f>IF($D106="No",0,'C. Details of Existing PSAs'!R103)</f>
        <v>0</v>
      </c>
      <c r="N106" s="166">
        <f>IF($D106="No",0,'C. Details of Existing PSAs'!S103)</f>
        <v>0</v>
      </c>
      <c r="O106" s="166">
        <f>IF($D106="No",0,'C. Details of Existing PSAs'!T103)</f>
        <v>0</v>
      </c>
      <c r="P106" s="166">
        <f>IF($D106="No",0,'C. Details of Existing PSAs'!U103)</f>
        <v>0</v>
      </c>
      <c r="Q106" s="166">
        <f>IF($D106="No",0,'C. Details of Existing PSAs'!V103)</f>
        <v>0</v>
      </c>
      <c r="R106" s="166">
        <f>IF($D106="No",0,'C. Details of Existing PSAs'!W103)</f>
        <v>0</v>
      </c>
      <c r="S106" s="166">
        <f>IF($D106="No",0,'C. Details of Existing PSAs'!X103)</f>
        <v>0</v>
      </c>
      <c r="T106" s="166">
        <f>IF($D106="No",0,'C. Details of Existing PSAs'!Y103)</f>
        <v>0</v>
      </c>
      <c r="U106" s="166">
        <f>IF($D106="No",0,'C. Details of Existing PSAs'!Z103)</f>
        <v>0</v>
      </c>
      <c r="V106" s="166">
        <f>IF($D106="No",0,'C. Details of Existing PSAs'!AA103)</f>
        <v>0</v>
      </c>
      <c r="W106" s="166">
        <f>IF($D106="No",0,'C. Details of Existing PSAs'!AB103)</f>
        <v>0</v>
      </c>
      <c r="X106" s="166">
        <f>IF($D106="No",0,'C. Details of Existing PSAs'!AC103)</f>
        <v>0</v>
      </c>
      <c r="Y106" s="166">
        <f>IF($D106="No",0,'C. Details of Existing PSAs'!AD103)</f>
        <v>0</v>
      </c>
      <c r="Z106" s="166">
        <f>IF($D106="No",0,'C. Details of Existing PSAs'!AE103)</f>
        <v>0</v>
      </c>
      <c r="AA106" s="166">
        <f>IF($D106="No",0,'C. Details of Existing PSAs'!AF103)</f>
        <v>0</v>
      </c>
      <c r="AB106" s="166">
        <f>IF($D106="No",0,'C. Details of Existing PSAs'!AG103)</f>
        <v>0</v>
      </c>
      <c r="AC106" s="166">
        <f>IF($D106="No",0,'C. Details of Existing PSAs'!AH103)</f>
        <v>0</v>
      </c>
      <c r="AD106" s="166">
        <f>IF($D106="No",0,'C. Details of Existing PSAs'!AI103)</f>
        <v>0</v>
      </c>
      <c r="AE106" s="166">
        <f>IF($D106="No",0,'C. Details of Existing PSAs'!AJ103)</f>
        <v>0</v>
      </c>
      <c r="AF106" s="166"/>
      <c r="AG106" s="16" t="str">
        <f t="shared" si="33"/>
        <v>FALSE</v>
      </c>
    </row>
    <row r="107" spans="3:33" ht="28.8" x14ac:dyDescent="0.3">
      <c r="C107" s="7">
        <f t="shared" ref="C107:I107" si="49">C106</f>
        <v>49</v>
      </c>
      <c r="D107" s="7">
        <f t="shared" si="49"/>
        <v>0</v>
      </c>
      <c r="E107" s="16" t="str">
        <f>'C. Details of Existing PSAs'!O104</f>
        <v>MWh</v>
      </c>
      <c r="F107" s="146" t="str">
        <f t="shared" si="49"/>
        <v>Distribution Utility 2 (DU2)</v>
      </c>
      <c r="G107" s="146">
        <f t="shared" si="49"/>
        <v>0</v>
      </c>
      <c r="H107" s="108">
        <f t="shared" si="49"/>
        <v>0</v>
      </c>
      <c r="I107">
        <f t="shared" si="49"/>
        <v>0</v>
      </c>
      <c r="J107" s="16" t="s">
        <v>173</v>
      </c>
      <c r="K107" s="166">
        <f>IF($D107="No",0,'C. Details of Existing PSAs'!P104)</f>
        <v>0</v>
      </c>
      <c r="L107" s="166">
        <f>IF($D107="No",0,'C. Details of Existing PSAs'!Q104)</f>
        <v>0</v>
      </c>
      <c r="M107" s="166">
        <f>IF($D107="No",0,'C. Details of Existing PSAs'!R104)</f>
        <v>0</v>
      </c>
      <c r="N107" s="166">
        <f>IF($D107="No",0,'C. Details of Existing PSAs'!S104)</f>
        <v>0</v>
      </c>
      <c r="O107" s="166">
        <f>IF($D107="No",0,'C. Details of Existing PSAs'!T104)</f>
        <v>0</v>
      </c>
      <c r="P107" s="166">
        <f>IF($D107="No",0,'C. Details of Existing PSAs'!U104)</f>
        <v>0</v>
      </c>
      <c r="Q107" s="166">
        <f>IF($D107="No",0,'C. Details of Existing PSAs'!V104)</f>
        <v>0</v>
      </c>
      <c r="R107" s="166">
        <f>IF($D107="No",0,'C. Details of Existing PSAs'!W104)</f>
        <v>0</v>
      </c>
      <c r="S107" s="166">
        <f>IF($D107="No",0,'C. Details of Existing PSAs'!X104)</f>
        <v>0</v>
      </c>
      <c r="T107" s="166">
        <f>IF($D107="No",0,'C. Details of Existing PSAs'!Y104)</f>
        <v>0</v>
      </c>
      <c r="U107" s="166">
        <f>IF($D107="No",0,'C. Details of Existing PSAs'!Z104)</f>
        <v>0</v>
      </c>
      <c r="V107" s="166">
        <f>IF($D107="No",0,'C. Details of Existing PSAs'!AA104)</f>
        <v>0</v>
      </c>
      <c r="W107" s="166">
        <f>IF($D107="No",0,'C. Details of Existing PSAs'!AB104)</f>
        <v>0</v>
      </c>
      <c r="X107" s="166">
        <f>IF($D107="No",0,'C. Details of Existing PSAs'!AC104)</f>
        <v>0</v>
      </c>
      <c r="Y107" s="166">
        <f>IF($D107="No",0,'C. Details of Existing PSAs'!AD104)</f>
        <v>0</v>
      </c>
      <c r="Z107" s="166">
        <f>IF($D107="No",0,'C. Details of Existing PSAs'!AE104)</f>
        <v>0</v>
      </c>
      <c r="AA107" s="166">
        <f>IF($D107="No",0,'C. Details of Existing PSAs'!AF104)</f>
        <v>0</v>
      </c>
      <c r="AB107" s="166">
        <f>IF($D107="No",0,'C. Details of Existing PSAs'!AG104)</f>
        <v>0</v>
      </c>
      <c r="AC107" s="166">
        <f>IF($D107="No",0,'C. Details of Existing PSAs'!AH104)</f>
        <v>0</v>
      </c>
      <c r="AD107" s="166">
        <f>IF($D107="No",0,'C. Details of Existing PSAs'!AI104)</f>
        <v>0</v>
      </c>
      <c r="AE107" s="166">
        <f>IF($D107="No",0,'C. Details of Existing PSAs'!AJ104)</f>
        <v>0</v>
      </c>
      <c r="AF107" s="166"/>
      <c r="AG107" s="16" t="str">
        <f t="shared" si="33"/>
        <v>FALSE</v>
      </c>
    </row>
    <row r="108" spans="3:33" ht="28.8" x14ac:dyDescent="0.3">
      <c r="C108" s="7">
        <f>'C. Details of Existing PSAs'!C105</f>
        <v>50</v>
      </c>
      <c r="D108" s="7">
        <f>'C. Details of Existing PSAs'!I105</f>
        <v>0</v>
      </c>
      <c r="E108" s="16" t="str">
        <f>'C. Details of Existing PSAs'!O105</f>
        <v>MW</v>
      </c>
      <c r="F108" s="146" t="str">
        <f>'C. Details of Existing PSAs'!D105</f>
        <v>Distribution Utility 2 (DU2)</v>
      </c>
      <c r="G108" s="146">
        <f>'C. Details of Existing PSAs'!E105</f>
        <v>0</v>
      </c>
      <c r="H108" s="108">
        <f>'C. Details of Existing PSAs'!F105</f>
        <v>0</v>
      </c>
      <c r="I108">
        <f>'C. Details of Existing PSAs'!G105</f>
        <v>0</v>
      </c>
      <c r="J108" s="16" t="s">
        <v>173</v>
      </c>
      <c r="K108" s="166">
        <f>IF($D108="No",0,'C. Details of Existing PSAs'!P105)</f>
        <v>0</v>
      </c>
      <c r="L108" s="166">
        <f>IF($D108="No",0,'C. Details of Existing PSAs'!Q105)</f>
        <v>0</v>
      </c>
      <c r="M108" s="166">
        <f>IF($D108="No",0,'C. Details of Existing PSAs'!R105)</f>
        <v>0</v>
      </c>
      <c r="N108" s="166">
        <f>IF($D108="No",0,'C. Details of Existing PSAs'!S105)</f>
        <v>0</v>
      </c>
      <c r="O108" s="166">
        <f>IF($D108="No",0,'C. Details of Existing PSAs'!T105)</f>
        <v>0</v>
      </c>
      <c r="P108" s="166">
        <f>IF($D108="No",0,'C. Details of Existing PSAs'!U105)</f>
        <v>0</v>
      </c>
      <c r="Q108" s="166">
        <f>IF($D108="No",0,'C. Details of Existing PSAs'!V105)</f>
        <v>0</v>
      </c>
      <c r="R108" s="166">
        <f>IF($D108="No",0,'C. Details of Existing PSAs'!W105)</f>
        <v>0</v>
      </c>
      <c r="S108" s="166">
        <f>IF($D108="No",0,'C. Details of Existing PSAs'!X105)</f>
        <v>0</v>
      </c>
      <c r="T108" s="166">
        <f>IF($D108="No",0,'C. Details of Existing PSAs'!Y105)</f>
        <v>0</v>
      </c>
      <c r="U108" s="166">
        <f>IF($D108="No",0,'C. Details of Existing PSAs'!Z105)</f>
        <v>0</v>
      </c>
      <c r="V108" s="166">
        <f>IF($D108="No",0,'C. Details of Existing PSAs'!AA105)</f>
        <v>0</v>
      </c>
      <c r="W108" s="166">
        <f>IF($D108="No",0,'C. Details of Existing PSAs'!AB105)</f>
        <v>0</v>
      </c>
      <c r="X108" s="166">
        <f>IF($D108="No",0,'C. Details of Existing PSAs'!AC105)</f>
        <v>0</v>
      </c>
      <c r="Y108" s="166">
        <f>IF($D108="No",0,'C. Details of Existing PSAs'!AD105)</f>
        <v>0</v>
      </c>
      <c r="Z108" s="166">
        <f>IF($D108="No",0,'C. Details of Existing PSAs'!AE105)</f>
        <v>0</v>
      </c>
      <c r="AA108" s="166">
        <f>IF($D108="No",0,'C. Details of Existing PSAs'!AF105)</f>
        <v>0</v>
      </c>
      <c r="AB108" s="166">
        <f>IF($D108="No",0,'C. Details of Existing PSAs'!AG105)</f>
        <v>0</v>
      </c>
      <c r="AC108" s="166">
        <f>IF($D108="No",0,'C. Details of Existing PSAs'!AH105)</f>
        <v>0</v>
      </c>
      <c r="AD108" s="166">
        <f>IF($D108="No",0,'C. Details of Existing PSAs'!AI105)</f>
        <v>0</v>
      </c>
      <c r="AE108" s="166">
        <f>IF($D108="No",0,'C. Details of Existing PSAs'!AJ105)</f>
        <v>0</v>
      </c>
      <c r="AF108" s="166"/>
      <c r="AG108" s="16" t="str">
        <f t="shared" si="33"/>
        <v>FALSE</v>
      </c>
    </row>
    <row r="109" spans="3:33" ht="28.8" x14ac:dyDescent="0.3">
      <c r="C109" s="7">
        <f t="shared" ref="C109:I109" si="50">C108</f>
        <v>50</v>
      </c>
      <c r="D109" s="7">
        <f t="shared" si="50"/>
        <v>0</v>
      </c>
      <c r="E109" s="16" t="str">
        <f>'C. Details of Existing PSAs'!O106</f>
        <v>MWh</v>
      </c>
      <c r="F109" s="146" t="str">
        <f t="shared" si="50"/>
        <v>Distribution Utility 2 (DU2)</v>
      </c>
      <c r="G109" s="146">
        <f t="shared" si="50"/>
        <v>0</v>
      </c>
      <c r="H109" s="108">
        <f t="shared" si="50"/>
        <v>0</v>
      </c>
      <c r="I109">
        <f t="shared" si="50"/>
        <v>0</v>
      </c>
      <c r="J109" s="16" t="s">
        <v>173</v>
      </c>
      <c r="K109" s="166">
        <f>IF($D109="No",0,'C. Details of Existing PSAs'!P106)</f>
        <v>0</v>
      </c>
      <c r="L109" s="166">
        <f>IF($D109="No",0,'C. Details of Existing PSAs'!Q106)</f>
        <v>0</v>
      </c>
      <c r="M109" s="166">
        <f>IF($D109="No",0,'C. Details of Existing PSAs'!R106)</f>
        <v>0</v>
      </c>
      <c r="N109" s="166">
        <f>IF($D109="No",0,'C. Details of Existing PSAs'!S106)</f>
        <v>0</v>
      </c>
      <c r="O109" s="166">
        <f>IF($D109="No",0,'C. Details of Existing PSAs'!T106)</f>
        <v>0</v>
      </c>
      <c r="P109" s="166">
        <f>IF($D109="No",0,'C. Details of Existing PSAs'!U106)</f>
        <v>0</v>
      </c>
      <c r="Q109" s="166">
        <f>IF($D109="No",0,'C. Details of Existing PSAs'!V106)</f>
        <v>0</v>
      </c>
      <c r="R109" s="166">
        <f>IF($D109="No",0,'C. Details of Existing PSAs'!W106)</f>
        <v>0</v>
      </c>
      <c r="S109" s="166">
        <f>IF($D109="No",0,'C. Details of Existing PSAs'!X106)</f>
        <v>0</v>
      </c>
      <c r="T109" s="166">
        <f>IF($D109="No",0,'C. Details of Existing PSAs'!Y106)</f>
        <v>0</v>
      </c>
      <c r="U109" s="166">
        <f>IF($D109="No",0,'C. Details of Existing PSAs'!Z106)</f>
        <v>0</v>
      </c>
      <c r="V109" s="166">
        <f>IF($D109="No",0,'C. Details of Existing PSAs'!AA106)</f>
        <v>0</v>
      </c>
      <c r="W109" s="166">
        <f>IF($D109="No",0,'C. Details of Existing PSAs'!AB106)</f>
        <v>0</v>
      </c>
      <c r="X109" s="166">
        <f>IF($D109="No",0,'C. Details of Existing PSAs'!AC106)</f>
        <v>0</v>
      </c>
      <c r="Y109" s="166">
        <f>IF($D109="No",0,'C. Details of Existing PSAs'!AD106)</f>
        <v>0</v>
      </c>
      <c r="Z109" s="166">
        <f>IF($D109="No",0,'C. Details of Existing PSAs'!AE106)</f>
        <v>0</v>
      </c>
      <c r="AA109" s="166">
        <f>IF($D109="No",0,'C. Details of Existing PSAs'!AF106)</f>
        <v>0</v>
      </c>
      <c r="AB109" s="166">
        <f>IF($D109="No",0,'C. Details of Existing PSAs'!AG106)</f>
        <v>0</v>
      </c>
      <c r="AC109" s="166">
        <f>IF($D109="No",0,'C. Details of Existing PSAs'!AH106)</f>
        <v>0</v>
      </c>
      <c r="AD109" s="166">
        <f>IF($D109="No",0,'C. Details of Existing PSAs'!AI106)</f>
        <v>0</v>
      </c>
      <c r="AE109" s="166">
        <f>IF($D109="No",0,'C. Details of Existing PSAs'!AJ106)</f>
        <v>0</v>
      </c>
      <c r="AF109" s="166"/>
      <c r="AG109" s="16" t="str">
        <f t="shared" si="33"/>
        <v>FALSE</v>
      </c>
    </row>
    <row r="110" spans="3:33" ht="28.8" x14ac:dyDescent="0.3">
      <c r="C110" s="7">
        <f>'C. Details of Existing PSAs'!C107</f>
        <v>51</v>
      </c>
      <c r="D110" s="7">
        <f>'C. Details of Existing PSAs'!I107</f>
        <v>0</v>
      </c>
      <c r="E110" s="16" t="str">
        <f>'C. Details of Existing PSAs'!O107</f>
        <v>MW</v>
      </c>
      <c r="F110" s="146" t="str">
        <f>'C. Details of Existing PSAs'!D107</f>
        <v>Distribution Utility 2 (DU2)</v>
      </c>
      <c r="G110" s="146">
        <f>'C. Details of Existing PSAs'!E107</f>
        <v>0</v>
      </c>
      <c r="H110" s="108">
        <f>'C. Details of Existing PSAs'!F107</f>
        <v>0</v>
      </c>
      <c r="I110">
        <f>'C. Details of Existing PSAs'!G107</f>
        <v>0</v>
      </c>
      <c r="J110" s="16" t="s">
        <v>173</v>
      </c>
      <c r="K110" s="166">
        <f>IF($D110="No",0,'C. Details of Existing PSAs'!P107)</f>
        <v>0</v>
      </c>
      <c r="L110" s="166">
        <f>IF($D110="No",0,'C. Details of Existing PSAs'!Q107)</f>
        <v>0</v>
      </c>
      <c r="M110" s="166">
        <f>IF($D110="No",0,'C. Details of Existing PSAs'!R107)</f>
        <v>0</v>
      </c>
      <c r="N110" s="166">
        <f>IF($D110="No",0,'C. Details of Existing PSAs'!S107)</f>
        <v>0</v>
      </c>
      <c r="O110" s="166">
        <f>IF($D110="No",0,'C. Details of Existing PSAs'!T107)</f>
        <v>0</v>
      </c>
      <c r="P110" s="166">
        <f>IF($D110="No",0,'C. Details of Existing PSAs'!U107)</f>
        <v>0</v>
      </c>
      <c r="Q110" s="166">
        <f>IF($D110="No",0,'C. Details of Existing PSAs'!V107)</f>
        <v>0</v>
      </c>
      <c r="R110" s="166">
        <f>IF($D110="No",0,'C. Details of Existing PSAs'!W107)</f>
        <v>0</v>
      </c>
      <c r="S110" s="166">
        <f>IF($D110="No",0,'C. Details of Existing PSAs'!X107)</f>
        <v>0</v>
      </c>
      <c r="T110" s="166">
        <f>IF($D110="No",0,'C. Details of Existing PSAs'!Y107)</f>
        <v>0</v>
      </c>
      <c r="U110" s="166">
        <f>IF($D110="No",0,'C. Details of Existing PSAs'!Z107)</f>
        <v>0</v>
      </c>
      <c r="V110" s="166">
        <f>IF($D110="No",0,'C. Details of Existing PSAs'!AA107)</f>
        <v>0</v>
      </c>
      <c r="W110" s="166">
        <f>IF($D110="No",0,'C. Details of Existing PSAs'!AB107)</f>
        <v>0</v>
      </c>
      <c r="X110" s="166">
        <f>IF($D110="No",0,'C. Details of Existing PSAs'!AC107)</f>
        <v>0</v>
      </c>
      <c r="Y110" s="166">
        <f>IF($D110="No",0,'C. Details of Existing PSAs'!AD107)</f>
        <v>0</v>
      </c>
      <c r="Z110" s="166">
        <f>IF($D110="No",0,'C. Details of Existing PSAs'!AE107)</f>
        <v>0</v>
      </c>
      <c r="AA110" s="166">
        <f>IF($D110="No",0,'C. Details of Existing PSAs'!AF107)</f>
        <v>0</v>
      </c>
      <c r="AB110" s="166">
        <f>IF($D110="No",0,'C. Details of Existing PSAs'!AG107)</f>
        <v>0</v>
      </c>
      <c r="AC110" s="166">
        <f>IF($D110="No",0,'C. Details of Existing PSAs'!AH107)</f>
        <v>0</v>
      </c>
      <c r="AD110" s="166">
        <f>IF($D110="No",0,'C. Details of Existing PSAs'!AI107)</f>
        <v>0</v>
      </c>
      <c r="AE110" s="166">
        <f>IF($D110="No",0,'C. Details of Existing PSAs'!AJ107)</f>
        <v>0</v>
      </c>
      <c r="AF110" s="166"/>
      <c r="AG110" s="16" t="str">
        <f t="shared" si="33"/>
        <v>FALSE</v>
      </c>
    </row>
    <row r="111" spans="3:33" ht="28.8" x14ac:dyDescent="0.3">
      <c r="C111" s="7">
        <f t="shared" ref="C111:I111" si="51">C110</f>
        <v>51</v>
      </c>
      <c r="D111" s="7">
        <f t="shared" si="51"/>
        <v>0</v>
      </c>
      <c r="E111" s="16" t="str">
        <f>'C. Details of Existing PSAs'!O108</f>
        <v>MWh</v>
      </c>
      <c r="F111" s="146" t="str">
        <f t="shared" si="51"/>
        <v>Distribution Utility 2 (DU2)</v>
      </c>
      <c r="G111" s="146">
        <f t="shared" si="51"/>
        <v>0</v>
      </c>
      <c r="H111" s="108">
        <f t="shared" si="51"/>
        <v>0</v>
      </c>
      <c r="I111">
        <f t="shared" si="51"/>
        <v>0</v>
      </c>
      <c r="J111" s="16" t="s">
        <v>173</v>
      </c>
      <c r="K111" s="166">
        <f>IF($D111="No",0,'C. Details of Existing PSAs'!P108)</f>
        <v>0</v>
      </c>
      <c r="L111" s="166">
        <f>IF($D111="No",0,'C. Details of Existing PSAs'!Q108)</f>
        <v>0</v>
      </c>
      <c r="M111" s="166">
        <f>IF($D111="No",0,'C. Details of Existing PSAs'!R108)</f>
        <v>0</v>
      </c>
      <c r="N111" s="166">
        <f>IF($D111="No",0,'C. Details of Existing PSAs'!S108)</f>
        <v>0</v>
      </c>
      <c r="O111" s="166">
        <f>IF($D111="No",0,'C. Details of Existing PSAs'!T108)</f>
        <v>0</v>
      </c>
      <c r="P111" s="166">
        <f>IF($D111="No",0,'C. Details of Existing PSAs'!U108)</f>
        <v>0</v>
      </c>
      <c r="Q111" s="166">
        <f>IF($D111="No",0,'C. Details of Existing PSAs'!V108)</f>
        <v>0</v>
      </c>
      <c r="R111" s="166">
        <f>IF($D111="No",0,'C. Details of Existing PSAs'!W108)</f>
        <v>0</v>
      </c>
      <c r="S111" s="166">
        <f>IF($D111="No",0,'C. Details of Existing PSAs'!X108)</f>
        <v>0</v>
      </c>
      <c r="T111" s="166">
        <f>IF($D111="No",0,'C. Details of Existing PSAs'!Y108)</f>
        <v>0</v>
      </c>
      <c r="U111" s="166">
        <f>IF($D111="No",0,'C. Details of Existing PSAs'!Z108)</f>
        <v>0</v>
      </c>
      <c r="V111" s="166">
        <f>IF($D111="No",0,'C. Details of Existing PSAs'!AA108)</f>
        <v>0</v>
      </c>
      <c r="W111" s="166">
        <f>IF($D111="No",0,'C. Details of Existing PSAs'!AB108)</f>
        <v>0</v>
      </c>
      <c r="X111" s="166">
        <f>IF($D111="No",0,'C. Details of Existing PSAs'!AC108)</f>
        <v>0</v>
      </c>
      <c r="Y111" s="166">
        <f>IF($D111="No",0,'C. Details of Existing PSAs'!AD108)</f>
        <v>0</v>
      </c>
      <c r="Z111" s="166">
        <f>IF($D111="No",0,'C. Details of Existing PSAs'!AE108)</f>
        <v>0</v>
      </c>
      <c r="AA111" s="166">
        <f>IF($D111="No",0,'C. Details of Existing PSAs'!AF108)</f>
        <v>0</v>
      </c>
      <c r="AB111" s="166">
        <f>IF($D111="No",0,'C. Details of Existing PSAs'!AG108)</f>
        <v>0</v>
      </c>
      <c r="AC111" s="166">
        <f>IF($D111="No",0,'C. Details of Existing PSAs'!AH108)</f>
        <v>0</v>
      </c>
      <c r="AD111" s="166">
        <f>IF($D111="No",0,'C. Details of Existing PSAs'!AI108)</f>
        <v>0</v>
      </c>
      <c r="AE111" s="166">
        <f>IF($D111="No",0,'C. Details of Existing PSAs'!AJ108)</f>
        <v>0</v>
      </c>
      <c r="AF111" s="166"/>
      <c r="AG111" s="16" t="str">
        <f t="shared" si="33"/>
        <v>FALSE</v>
      </c>
    </row>
    <row r="112" spans="3:33" ht="28.8" x14ac:dyDescent="0.3">
      <c r="C112" s="7">
        <f>'C. Details of Existing PSAs'!C109</f>
        <v>52</v>
      </c>
      <c r="D112" s="7">
        <f>'C. Details of Existing PSAs'!I109</f>
        <v>0</v>
      </c>
      <c r="E112" s="16" t="str">
        <f>'C. Details of Existing PSAs'!O109</f>
        <v>MW</v>
      </c>
      <c r="F112" s="146" t="str">
        <f>'C. Details of Existing PSAs'!D109</f>
        <v>Distribution Utility 2 (DU2)</v>
      </c>
      <c r="G112" s="146">
        <f>'C. Details of Existing PSAs'!E109</f>
        <v>0</v>
      </c>
      <c r="H112" s="108">
        <f>'C. Details of Existing PSAs'!F109</f>
        <v>0</v>
      </c>
      <c r="I112">
        <f>'C. Details of Existing PSAs'!G109</f>
        <v>0</v>
      </c>
      <c r="J112" s="16" t="s">
        <v>173</v>
      </c>
      <c r="K112" s="166">
        <f>IF($D112="No",0,'C. Details of Existing PSAs'!P109)</f>
        <v>0</v>
      </c>
      <c r="L112" s="166">
        <f>IF($D112="No",0,'C. Details of Existing PSAs'!Q109)</f>
        <v>0</v>
      </c>
      <c r="M112" s="166">
        <f>IF($D112="No",0,'C. Details of Existing PSAs'!R109)</f>
        <v>0</v>
      </c>
      <c r="N112" s="166">
        <f>IF($D112="No",0,'C. Details of Existing PSAs'!S109)</f>
        <v>0</v>
      </c>
      <c r="O112" s="166">
        <f>IF($D112="No",0,'C. Details of Existing PSAs'!T109)</f>
        <v>0</v>
      </c>
      <c r="P112" s="166">
        <f>IF($D112="No",0,'C. Details of Existing PSAs'!U109)</f>
        <v>0</v>
      </c>
      <c r="Q112" s="166">
        <f>IF($D112="No",0,'C. Details of Existing PSAs'!V109)</f>
        <v>0</v>
      </c>
      <c r="R112" s="166">
        <f>IF($D112="No",0,'C. Details of Existing PSAs'!W109)</f>
        <v>0</v>
      </c>
      <c r="S112" s="166">
        <f>IF($D112="No",0,'C. Details of Existing PSAs'!X109)</f>
        <v>0</v>
      </c>
      <c r="T112" s="166">
        <f>IF($D112="No",0,'C. Details of Existing PSAs'!Y109)</f>
        <v>0</v>
      </c>
      <c r="U112" s="166">
        <f>IF($D112="No",0,'C. Details of Existing PSAs'!Z109)</f>
        <v>0</v>
      </c>
      <c r="V112" s="166">
        <f>IF($D112="No",0,'C. Details of Existing PSAs'!AA109)</f>
        <v>0</v>
      </c>
      <c r="W112" s="166">
        <f>IF($D112="No",0,'C. Details of Existing PSAs'!AB109)</f>
        <v>0</v>
      </c>
      <c r="X112" s="166">
        <f>IF($D112="No",0,'C. Details of Existing PSAs'!AC109)</f>
        <v>0</v>
      </c>
      <c r="Y112" s="166">
        <f>IF($D112="No",0,'C. Details of Existing PSAs'!AD109)</f>
        <v>0</v>
      </c>
      <c r="Z112" s="166">
        <f>IF($D112="No",0,'C. Details of Existing PSAs'!AE109)</f>
        <v>0</v>
      </c>
      <c r="AA112" s="166">
        <f>IF($D112="No",0,'C. Details of Existing PSAs'!AF109)</f>
        <v>0</v>
      </c>
      <c r="AB112" s="166">
        <f>IF($D112="No",0,'C. Details of Existing PSAs'!AG109)</f>
        <v>0</v>
      </c>
      <c r="AC112" s="166">
        <f>IF($D112="No",0,'C. Details of Existing PSAs'!AH109)</f>
        <v>0</v>
      </c>
      <c r="AD112" s="166">
        <f>IF($D112="No",0,'C. Details of Existing PSAs'!AI109)</f>
        <v>0</v>
      </c>
      <c r="AE112" s="166">
        <f>IF($D112="No",0,'C. Details of Existing PSAs'!AJ109)</f>
        <v>0</v>
      </c>
      <c r="AF112" s="166"/>
      <c r="AG112" s="16" t="str">
        <f t="shared" si="33"/>
        <v>FALSE</v>
      </c>
    </row>
    <row r="113" spans="3:33" ht="28.8" x14ac:dyDescent="0.3">
      <c r="C113" s="7">
        <f t="shared" ref="C113:I113" si="52">C112</f>
        <v>52</v>
      </c>
      <c r="D113" s="7">
        <f t="shared" si="52"/>
        <v>0</v>
      </c>
      <c r="E113" s="16" t="str">
        <f>'C. Details of Existing PSAs'!O110</f>
        <v>MWh</v>
      </c>
      <c r="F113" s="146" t="str">
        <f t="shared" si="52"/>
        <v>Distribution Utility 2 (DU2)</v>
      </c>
      <c r="G113" s="146">
        <f t="shared" si="52"/>
        <v>0</v>
      </c>
      <c r="H113" s="108">
        <f t="shared" si="52"/>
        <v>0</v>
      </c>
      <c r="I113">
        <f t="shared" si="52"/>
        <v>0</v>
      </c>
      <c r="J113" s="16" t="s">
        <v>173</v>
      </c>
      <c r="K113" s="166">
        <f>IF($D113="No",0,'C. Details of Existing PSAs'!P110)</f>
        <v>0</v>
      </c>
      <c r="L113" s="166">
        <f>IF($D113="No",0,'C. Details of Existing PSAs'!Q110)</f>
        <v>0</v>
      </c>
      <c r="M113" s="166">
        <f>IF($D113="No",0,'C. Details of Existing PSAs'!R110)</f>
        <v>0</v>
      </c>
      <c r="N113" s="166">
        <f>IF($D113="No",0,'C. Details of Existing PSAs'!S110)</f>
        <v>0</v>
      </c>
      <c r="O113" s="166">
        <f>IF($D113="No",0,'C. Details of Existing PSAs'!T110)</f>
        <v>0</v>
      </c>
      <c r="P113" s="166">
        <f>IF($D113="No",0,'C. Details of Existing PSAs'!U110)</f>
        <v>0</v>
      </c>
      <c r="Q113" s="166">
        <f>IF($D113="No",0,'C. Details of Existing PSAs'!V110)</f>
        <v>0</v>
      </c>
      <c r="R113" s="166">
        <f>IF($D113="No",0,'C. Details of Existing PSAs'!W110)</f>
        <v>0</v>
      </c>
      <c r="S113" s="166">
        <f>IF($D113="No",0,'C. Details of Existing PSAs'!X110)</f>
        <v>0</v>
      </c>
      <c r="T113" s="166">
        <f>IF($D113="No",0,'C. Details of Existing PSAs'!Y110)</f>
        <v>0</v>
      </c>
      <c r="U113" s="166">
        <f>IF($D113="No",0,'C. Details of Existing PSAs'!Z110)</f>
        <v>0</v>
      </c>
      <c r="V113" s="166">
        <f>IF($D113="No",0,'C. Details of Existing PSAs'!AA110)</f>
        <v>0</v>
      </c>
      <c r="W113" s="166">
        <f>IF($D113="No",0,'C. Details of Existing PSAs'!AB110)</f>
        <v>0</v>
      </c>
      <c r="X113" s="166">
        <f>IF($D113="No",0,'C. Details of Existing PSAs'!AC110)</f>
        <v>0</v>
      </c>
      <c r="Y113" s="166">
        <f>IF($D113="No",0,'C. Details of Existing PSAs'!AD110)</f>
        <v>0</v>
      </c>
      <c r="Z113" s="166">
        <f>IF($D113="No",0,'C. Details of Existing PSAs'!AE110)</f>
        <v>0</v>
      </c>
      <c r="AA113" s="166">
        <f>IF($D113="No",0,'C. Details of Existing PSAs'!AF110)</f>
        <v>0</v>
      </c>
      <c r="AB113" s="166">
        <f>IF($D113="No",0,'C. Details of Existing PSAs'!AG110)</f>
        <v>0</v>
      </c>
      <c r="AC113" s="166">
        <f>IF($D113="No",0,'C. Details of Existing PSAs'!AH110)</f>
        <v>0</v>
      </c>
      <c r="AD113" s="166">
        <f>IF($D113="No",0,'C. Details of Existing PSAs'!AI110)</f>
        <v>0</v>
      </c>
      <c r="AE113" s="166">
        <f>IF($D113="No",0,'C. Details of Existing PSAs'!AJ110)</f>
        <v>0</v>
      </c>
      <c r="AF113" s="166"/>
      <c r="AG113" s="16" t="str">
        <f t="shared" si="33"/>
        <v>FALSE</v>
      </c>
    </row>
    <row r="114" spans="3:33" ht="28.8" x14ac:dyDescent="0.3">
      <c r="C114" s="7">
        <f>'C. Details of Existing PSAs'!C111</f>
        <v>53</v>
      </c>
      <c r="D114" s="7">
        <f>'C. Details of Existing PSAs'!I111</f>
        <v>0</v>
      </c>
      <c r="E114" s="16" t="str">
        <f>'C. Details of Existing PSAs'!O111</f>
        <v>MW</v>
      </c>
      <c r="F114" s="146" t="str">
        <f>'C. Details of Existing PSAs'!D111</f>
        <v>Distribution Utility 2 (DU2)</v>
      </c>
      <c r="G114" s="146">
        <f>'C. Details of Existing PSAs'!E111</f>
        <v>0</v>
      </c>
      <c r="H114" s="108">
        <f>'C. Details of Existing PSAs'!F111</f>
        <v>0</v>
      </c>
      <c r="I114">
        <f>'C. Details of Existing PSAs'!G111</f>
        <v>0</v>
      </c>
      <c r="J114" s="16" t="s">
        <v>173</v>
      </c>
      <c r="K114" s="166">
        <f>IF($D114="No",0,'C. Details of Existing PSAs'!P111)</f>
        <v>0</v>
      </c>
      <c r="L114" s="166">
        <f>IF($D114="No",0,'C. Details of Existing PSAs'!Q111)</f>
        <v>0</v>
      </c>
      <c r="M114" s="166">
        <f>IF($D114="No",0,'C. Details of Existing PSAs'!R111)</f>
        <v>0</v>
      </c>
      <c r="N114" s="166">
        <f>IF($D114="No",0,'C. Details of Existing PSAs'!S111)</f>
        <v>0</v>
      </c>
      <c r="O114" s="166">
        <f>IF($D114="No",0,'C. Details of Existing PSAs'!T111)</f>
        <v>0</v>
      </c>
      <c r="P114" s="166">
        <f>IF($D114="No",0,'C. Details of Existing PSAs'!U111)</f>
        <v>0</v>
      </c>
      <c r="Q114" s="166">
        <f>IF($D114="No",0,'C. Details of Existing PSAs'!V111)</f>
        <v>0</v>
      </c>
      <c r="R114" s="166">
        <f>IF($D114="No",0,'C. Details of Existing PSAs'!W111)</f>
        <v>0</v>
      </c>
      <c r="S114" s="166">
        <f>IF($D114="No",0,'C. Details of Existing PSAs'!X111)</f>
        <v>0</v>
      </c>
      <c r="T114" s="166">
        <f>IF($D114="No",0,'C. Details of Existing PSAs'!Y111)</f>
        <v>0</v>
      </c>
      <c r="U114" s="166">
        <f>IF($D114="No",0,'C. Details of Existing PSAs'!Z111)</f>
        <v>0</v>
      </c>
      <c r="V114" s="166">
        <f>IF($D114="No",0,'C. Details of Existing PSAs'!AA111)</f>
        <v>0</v>
      </c>
      <c r="W114" s="166">
        <f>IF($D114="No",0,'C. Details of Existing PSAs'!AB111)</f>
        <v>0</v>
      </c>
      <c r="X114" s="166">
        <f>IF($D114="No",0,'C. Details of Existing PSAs'!AC111)</f>
        <v>0</v>
      </c>
      <c r="Y114" s="166">
        <f>IF($D114="No",0,'C. Details of Existing PSAs'!AD111)</f>
        <v>0</v>
      </c>
      <c r="Z114" s="166">
        <f>IF($D114="No",0,'C. Details of Existing PSAs'!AE111)</f>
        <v>0</v>
      </c>
      <c r="AA114" s="166">
        <f>IF($D114="No",0,'C. Details of Existing PSAs'!AF111)</f>
        <v>0</v>
      </c>
      <c r="AB114" s="166">
        <f>IF($D114="No",0,'C. Details of Existing PSAs'!AG111)</f>
        <v>0</v>
      </c>
      <c r="AC114" s="166">
        <f>IF($D114="No",0,'C. Details of Existing PSAs'!AH111)</f>
        <v>0</v>
      </c>
      <c r="AD114" s="166">
        <f>IF($D114="No",0,'C. Details of Existing PSAs'!AI111)</f>
        <v>0</v>
      </c>
      <c r="AE114" s="166">
        <f>IF($D114="No",0,'C. Details of Existing PSAs'!AJ111)</f>
        <v>0</v>
      </c>
      <c r="AF114" s="166"/>
      <c r="AG114" s="16" t="str">
        <f t="shared" si="33"/>
        <v>FALSE</v>
      </c>
    </row>
    <row r="115" spans="3:33" ht="28.8" x14ac:dyDescent="0.3">
      <c r="C115" s="7">
        <f t="shared" ref="C115:I115" si="53">C114</f>
        <v>53</v>
      </c>
      <c r="D115" s="7">
        <f t="shared" si="53"/>
        <v>0</v>
      </c>
      <c r="E115" s="16" t="str">
        <f>'C. Details of Existing PSAs'!O112</f>
        <v>MWh</v>
      </c>
      <c r="F115" s="146" t="str">
        <f t="shared" si="53"/>
        <v>Distribution Utility 2 (DU2)</v>
      </c>
      <c r="G115" s="146">
        <f t="shared" si="53"/>
        <v>0</v>
      </c>
      <c r="H115" s="108">
        <f t="shared" si="53"/>
        <v>0</v>
      </c>
      <c r="I115">
        <f t="shared" si="53"/>
        <v>0</v>
      </c>
      <c r="J115" s="16" t="s">
        <v>173</v>
      </c>
      <c r="K115" s="166">
        <f>IF($D115="No",0,'C. Details of Existing PSAs'!P112)</f>
        <v>0</v>
      </c>
      <c r="L115" s="166">
        <f>IF($D115="No",0,'C. Details of Existing PSAs'!Q112)</f>
        <v>0</v>
      </c>
      <c r="M115" s="166">
        <f>IF($D115="No",0,'C. Details of Existing PSAs'!R112)</f>
        <v>0</v>
      </c>
      <c r="N115" s="166">
        <f>IF($D115="No",0,'C. Details of Existing PSAs'!S112)</f>
        <v>0</v>
      </c>
      <c r="O115" s="166">
        <f>IF($D115="No",0,'C. Details of Existing PSAs'!T112)</f>
        <v>0</v>
      </c>
      <c r="P115" s="166">
        <f>IF($D115="No",0,'C. Details of Existing PSAs'!U112)</f>
        <v>0</v>
      </c>
      <c r="Q115" s="166">
        <f>IF($D115="No",0,'C. Details of Existing PSAs'!V112)</f>
        <v>0</v>
      </c>
      <c r="R115" s="166">
        <f>IF($D115="No",0,'C. Details of Existing PSAs'!W112)</f>
        <v>0</v>
      </c>
      <c r="S115" s="166">
        <f>IF($D115="No",0,'C. Details of Existing PSAs'!X112)</f>
        <v>0</v>
      </c>
      <c r="T115" s="166">
        <f>IF($D115="No",0,'C. Details of Existing PSAs'!Y112)</f>
        <v>0</v>
      </c>
      <c r="U115" s="166">
        <f>IF($D115="No",0,'C. Details of Existing PSAs'!Z112)</f>
        <v>0</v>
      </c>
      <c r="V115" s="166">
        <f>IF($D115="No",0,'C. Details of Existing PSAs'!AA112)</f>
        <v>0</v>
      </c>
      <c r="W115" s="166">
        <f>IF($D115="No",0,'C. Details of Existing PSAs'!AB112)</f>
        <v>0</v>
      </c>
      <c r="X115" s="166">
        <f>IF($D115="No",0,'C. Details of Existing PSAs'!AC112)</f>
        <v>0</v>
      </c>
      <c r="Y115" s="166">
        <f>IF($D115="No",0,'C. Details of Existing PSAs'!AD112)</f>
        <v>0</v>
      </c>
      <c r="Z115" s="166">
        <f>IF($D115="No",0,'C. Details of Existing PSAs'!AE112)</f>
        <v>0</v>
      </c>
      <c r="AA115" s="166">
        <f>IF($D115="No",0,'C. Details of Existing PSAs'!AF112)</f>
        <v>0</v>
      </c>
      <c r="AB115" s="166">
        <f>IF($D115="No",0,'C. Details of Existing PSAs'!AG112)</f>
        <v>0</v>
      </c>
      <c r="AC115" s="166">
        <f>IF($D115="No",0,'C. Details of Existing PSAs'!AH112)</f>
        <v>0</v>
      </c>
      <c r="AD115" s="166">
        <f>IF($D115="No",0,'C. Details of Existing PSAs'!AI112)</f>
        <v>0</v>
      </c>
      <c r="AE115" s="166">
        <f>IF($D115="No",0,'C. Details of Existing PSAs'!AJ112)</f>
        <v>0</v>
      </c>
      <c r="AF115" s="166"/>
      <c r="AG115" s="16" t="str">
        <f t="shared" si="33"/>
        <v>FALSE</v>
      </c>
    </row>
    <row r="116" spans="3:33" ht="28.8" x14ac:dyDescent="0.3">
      <c r="C116" s="7">
        <f>'C. Details of Existing PSAs'!C113</f>
        <v>54</v>
      </c>
      <c r="D116" s="7">
        <f>'C. Details of Existing PSAs'!I113</f>
        <v>0</v>
      </c>
      <c r="E116" s="16" t="str">
        <f>'C. Details of Existing PSAs'!O113</f>
        <v>MW</v>
      </c>
      <c r="F116" s="146" t="str">
        <f>'C. Details of Existing PSAs'!D113</f>
        <v>Distribution Utility 2 (DU2)</v>
      </c>
      <c r="G116" s="146">
        <f>'C. Details of Existing PSAs'!E113</f>
        <v>0</v>
      </c>
      <c r="H116" s="108">
        <f>'C. Details of Existing PSAs'!F113</f>
        <v>0</v>
      </c>
      <c r="I116">
        <f>'C. Details of Existing PSAs'!G113</f>
        <v>0</v>
      </c>
      <c r="J116" s="16" t="s">
        <v>173</v>
      </c>
      <c r="K116" s="166">
        <f>IF($D116="No",0,'C. Details of Existing PSAs'!P113)</f>
        <v>0</v>
      </c>
      <c r="L116" s="166">
        <f>IF($D116="No",0,'C. Details of Existing PSAs'!Q113)</f>
        <v>0</v>
      </c>
      <c r="M116" s="166">
        <f>IF($D116="No",0,'C. Details of Existing PSAs'!R113)</f>
        <v>0</v>
      </c>
      <c r="N116" s="166">
        <f>IF($D116="No",0,'C. Details of Existing PSAs'!S113)</f>
        <v>0</v>
      </c>
      <c r="O116" s="166">
        <f>IF($D116="No",0,'C. Details of Existing PSAs'!T113)</f>
        <v>0</v>
      </c>
      <c r="P116" s="166">
        <f>IF($D116="No",0,'C. Details of Existing PSAs'!U113)</f>
        <v>0</v>
      </c>
      <c r="Q116" s="166">
        <f>IF($D116="No",0,'C. Details of Existing PSAs'!V113)</f>
        <v>0</v>
      </c>
      <c r="R116" s="166">
        <f>IF($D116="No",0,'C. Details of Existing PSAs'!W113)</f>
        <v>0</v>
      </c>
      <c r="S116" s="166">
        <f>IF($D116="No",0,'C. Details of Existing PSAs'!X113)</f>
        <v>0</v>
      </c>
      <c r="T116" s="166">
        <f>IF($D116="No",0,'C. Details of Existing PSAs'!Y113)</f>
        <v>0</v>
      </c>
      <c r="U116" s="166">
        <f>IF($D116="No",0,'C. Details of Existing PSAs'!Z113)</f>
        <v>0</v>
      </c>
      <c r="V116" s="166">
        <f>IF($D116="No",0,'C. Details of Existing PSAs'!AA113)</f>
        <v>0</v>
      </c>
      <c r="W116" s="166">
        <f>IF($D116="No",0,'C. Details of Existing PSAs'!AB113)</f>
        <v>0</v>
      </c>
      <c r="X116" s="166">
        <f>IF($D116="No",0,'C. Details of Existing PSAs'!AC113)</f>
        <v>0</v>
      </c>
      <c r="Y116" s="166">
        <f>IF($D116="No",0,'C. Details of Existing PSAs'!AD113)</f>
        <v>0</v>
      </c>
      <c r="Z116" s="166">
        <f>IF($D116="No",0,'C. Details of Existing PSAs'!AE113)</f>
        <v>0</v>
      </c>
      <c r="AA116" s="166">
        <f>IF($D116="No",0,'C. Details of Existing PSAs'!AF113)</f>
        <v>0</v>
      </c>
      <c r="AB116" s="166">
        <f>IF($D116="No",0,'C. Details of Existing PSAs'!AG113)</f>
        <v>0</v>
      </c>
      <c r="AC116" s="166">
        <f>IF($D116="No",0,'C. Details of Existing PSAs'!AH113)</f>
        <v>0</v>
      </c>
      <c r="AD116" s="166">
        <f>IF($D116="No",0,'C. Details of Existing PSAs'!AI113)</f>
        <v>0</v>
      </c>
      <c r="AE116" s="166">
        <f>IF($D116="No",0,'C. Details of Existing PSAs'!AJ113)</f>
        <v>0</v>
      </c>
      <c r="AF116" s="166"/>
      <c r="AG116" s="16" t="str">
        <f t="shared" si="33"/>
        <v>FALSE</v>
      </c>
    </row>
    <row r="117" spans="3:33" ht="28.8" x14ac:dyDescent="0.3">
      <c r="C117" s="7">
        <f t="shared" ref="C117:I117" si="54">C116</f>
        <v>54</v>
      </c>
      <c r="D117" s="7">
        <f t="shared" si="54"/>
        <v>0</v>
      </c>
      <c r="E117" s="16" t="str">
        <f>'C. Details of Existing PSAs'!O114</f>
        <v>MWh</v>
      </c>
      <c r="F117" s="146" t="str">
        <f t="shared" si="54"/>
        <v>Distribution Utility 2 (DU2)</v>
      </c>
      <c r="G117" s="146">
        <f t="shared" si="54"/>
        <v>0</v>
      </c>
      <c r="H117" s="108">
        <f t="shared" si="54"/>
        <v>0</v>
      </c>
      <c r="I117">
        <f t="shared" si="54"/>
        <v>0</v>
      </c>
      <c r="J117" s="16" t="s">
        <v>173</v>
      </c>
      <c r="K117" s="166">
        <f>IF($D117="No",0,'C. Details of Existing PSAs'!P114)</f>
        <v>0</v>
      </c>
      <c r="L117" s="166">
        <f>IF($D117="No",0,'C. Details of Existing PSAs'!Q114)</f>
        <v>0</v>
      </c>
      <c r="M117" s="166">
        <f>IF($D117="No",0,'C. Details of Existing PSAs'!R114)</f>
        <v>0</v>
      </c>
      <c r="N117" s="166">
        <f>IF($D117="No",0,'C. Details of Existing PSAs'!S114)</f>
        <v>0</v>
      </c>
      <c r="O117" s="166">
        <f>IF($D117="No",0,'C. Details of Existing PSAs'!T114)</f>
        <v>0</v>
      </c>
      <c r="P117" s="166">
        <f>IF($D117="No",0,'C. Details of Existing PSAs'!U114)</f>
        <v>0</v>
      </c>
      <c r="Q117" s="166">
        <f>IF($D117="No",0,'C. Details of Existing PSAs'!V114)</f>
        <v>0</v>
      </c>
      <c r="R117" s="166">
        <f>IF($D117="No",0,'C. Details of Existing PSAs'!W114)</f>
        <v>0</v>
      </c>
      <c r="S117" s="166">
        <f>IF($D117="No",0,'C. Details of Existing PSAs'!X114)</f>
        <v>0</v>
      </c>
      <c r="T117" s="166">
        <f>IF($D117="No",0,'C. Details of Existing PSAs'!Y114)</f>
        <v>0</v>
      </c>
      <c r="U117" s="166">
        <f>IF($D117="No",0,'C. Details of Existing PSAs'!Z114)</f>
        <v>0</v>
      </c>
      <c r="V117" s="166">
        <f>IF($D117="No",0,'C. Details of Existing PSAs'!AA114)</f>
        <v>0</v>
      </c>
      <c r="W117" s="166">
        <f>IF($D117="No",0,'C. Details of Existing PSAs'!AB114)</f>
        <v>0</v>
      </c>
      <c r="X117" s="166">
        <f>IF($D117="No",0,'C. Details of Existing PSAs'!AC114)</f>
        <v>0</v>
      </c>
      <c r="Y117" s="166">
        <f>IF($D117="No",0,'C. Details of Existing PSAs'!AD114)</f>
        <v>0</v>
      </c>
      <c r="Z117" s="166">
        <f>IF($D117="No",0,'C. Details of Existing PSAs'!AE114)</f>
        <v>0</v>
      </c>
      <c r="AA117" s="166">
        <f>IF($D117="No",0,'C. Details of Existing PSAs'!AF114)</f>
        <v>0</v>
      </c>
      <c r="AB117" s="166">
        <f>IF($D117="No",0,'C. Details of Existing PSAs'!AG114)</f>
        <v>0</v>
      </c>
      <c r="AC117" s="166">
        <f>IF($D117="No",0,'C. Details of Existing PSAs'!AH114)</f>
        <v>0</v>
      </c>
      <c r="AD117" s="166">
        <f>IF($D117="No",0,'C. Details of Existing PSAs'!AI114)</f>
        <v>0</v>
      </c>
      <c r="AE117" s="166">
        <f>IF($D117="No",0,'C. Details of Existing PSAs'!AJ114)</f>
        <v>0</v>
      </c>
      <c r="AF117" s="166"/>
      <c r="AG117" s="16" t="str">
        <f t="shared" si="33"/>
        <v>FALSE</v>
      </c>
    </row>
    <row r="118" spans="3:33" ht="28.8" x14ac:dyDescent="0.3">
      <c r="C118" s="7">
        <f>'C. Details of Existing PSAs'!C115</f>
        <v>55</v>
      </c>
      <c r="D118" s="7">
        <f>'C. Details of Existing PSAs'!I115</f>
        <v>0</v>
      </c>
      <c r="E118" s="16" t="str">
        <f>'C. Details of Existing PSAs'!O115</f>
        <v>MW</v>
      </c>
      <c r="F118" s="146" t="str">
        <f>'C. Details of Existing PSAs'!D115</f>
        <v>Distribution Utility 2 (DU2)</v>
      </c>
      <c r="G118" s="146">
        <f>'C. Details of Existing PSAs'!E115</f>
        <v>0</v>
      </c>
      <c r="H118" s="108">
        <f>'C. Details of Existing PSAs'!F115</f>
        <v>0</v>
      </c>
      <c r="I118">
        <f>'C. Details of Existing PSAs'!G115</f>
        <v>0</v>
      </c>
      <c r="J118" s="16" t="s">
        <v>173</v>
      </c>
      <c r="K118" s="166">
        <f>IF($D118="No",0,'C. Details of Existing PSAs'!P115)</f>
        <v>0</v>
      </c>
      <c r="L118" s="166">
        <f>IF($D118="No",0,'C. Details of Existing PSAs'!Q115)</f>
        <v>0</v>
      </c>
      <c r="M118" s="166">
        <f>IF($D118="No",0,'C. Details of Existing PSAs'!R115)</f>
        <v>0</v>
      </c>
      <c r="N118" s="166">
        <f>IF($D118="No",0,'C. Details of Existing PSAs'!S115)</f>
        <v>0</v>
      </c>
      <c r="O118" s="166">
        <f>IF($D118="No",0,'C. Details of Existing PSAs'!T115)</f>
        <v>0</v>
      </c>
      <c r="P118" s="166">
        <f>IF($D118="No",0,'C. Details of Existing PSAs'!U115)</f>
        <v>0</v>
      </c>
      <c r="Q118" s="166">
        <f>IF($D118="No",0,'C. Details of Existing PSAs'!V115)</f>
        <v>0</v>
      </c>
      <c r="R118" s="166">
        <f>IF($D118="No",0,'C. Details of Existing PSAs'!W115)</f>
        <v>0</v>
      </c>
      <c r="S118" s="166">
        <f>IF($D118="No",0,'C. Details of Existing PSAs'!X115)</f>
        <v>0</v>
      </c>
      <c r="T118" s="166">
        <f>IF($D118="No",0,'C. Details of Existing PSAs'!Y115)</f>
        <v>0</v>
      </c>
      <c r="U118" s="166">
        <f>IF($D118="No",0,'C. Details of Existing PSAs'!Z115)</f>
        <v>0</v>
      </c>
      <c r="V118" s="166">
        <f>IF($D118="No",0,'C. Details of Existing PSAs'!AA115)</f>
        <v>0</v>
      </c>
      <c r="W118" s="166">
        <f>IF($D118="No",0,'C. Details of Existing PSAs'!AB115)</f>
        <v>0</v>
      </c>
      <c r="X118" s="166">
        <f>IF($D118="No",0,'C. Details of Existing PSAs'!AC115)</f>
        <v>0</v>
      </c>
      <c r="Y118" s="166">
        <f>IF($D118="No",0,'C. Details of Existing PSAs'!AD115)</f>
        <v>0</v>
      </c>
      <c r="Z118" s="166">
        <f>IF($D118="No",0,'C. Details of Existing PSAs'!AE115)</f>
        <v>0</v>
      </c>
      <c r="AA118" s="166">
        <f>IF($D118="No",0,'C. Details of Existing PSAs'!AF115)</f>
        <v>0</v>
      </c>
      <c r="AB118" s="166">
        <f>IF($D118="No",0,'C. Details of Existing PSAs'!AG115)</f>
        <v>0</v>
      </c>
      <c r="AC118" s="166">
        <f>IF($D118="No",0,'C. Details of Existing PSAs'!AH115)</f>
        <v>0</v>
      </c>
      <c r="AD118" s="166">
        <f>IF($D118="No",0,'C. Details of Existing PSAs'!AI115)</f>
        <v>0</v>
      </c>
      <c r="AE118" s="166">
        <f>IF($D118="No",0,'C. Details of Existing PSAs'!AJ115)</f>
        <v>0</v>
      </c>
      <c r="AF118" s="166"/>
      <c r="AG118" s="16" t="str">
        <f t="shared" si="33"/>
        <v>FALSE</v>
      </c>
    </row>
    <row r="119" spans="3:33" ht="28.8" x14ac:dyDescent="0.3">
      <c r="C119" s="7">
        <f t="shared" ref="C119:I119" si="55">C118</f>
        <v>55</v>
      </c>
      <c r="D119" s="7">
        <f t="shared" si="55"/>
        <v>0</v>
      </c>
      <c r="E119" s="16" t="str">
        <f>'C. Details of Existing PSAs'!O116</f>
        <v>MWh</v>
      </c>
      <c r="F119" s="146" t="str">
        <f t="shared" si="55"/>
        <v>Distribution Utility 2 (DU2)</v>
      </c>
      <c r="G119" s="146">
        <f t="shared" si="55"/>
        <v>0</v>
      </c>
      <c r="H119" s="108">
        <f t="shared" si="55"/>
        <v>0</v>
      </c>
      <c r="I119">
        <f t="shared" si="55"/>
        <v>0</v>
      </c>
      <c r="J119" s="16" t="s">
        <v>173</v>
      </c>
      <c r="K119" s="166">
        <f>IF($D119="No",0,'C. Details of Existing PSAs'!P116)</f>
        <v>0</v>
      </c>
      <c r="L119" s="166">
        <f>IF($D119="No",0,'C. Details of Existing PSAs'!Q116)</f>
        <v>0</v>
      </c>
      <c r="M119" s="166">
        <f>IF($D119="No",0,'C. Details of Existing PSAs'!R116)</f>
        <v>0</v>
      </c>
      <c r="N119" s="166">
        <f>IF($D119="No",0,'C. Details of Existing PSAs'!S116)</f>
        <v>0</v>
      </c>
      <c r="O119" s="166">
        <f>IF($D119="No",0,'C. Details of Existing PSAs'!T116)</f>
        <v>0</v>
      </c>
      <c r="P119" s="166">
        <f>IF($D119="No",0,'C. Details of Existing PSAs'!U116)</f>
        <v>0</v>
      </c>
      <c r="Q119" s="166">
        <f>IF($D119="No",0,'C. Details of Existing PSAs'!V116)</f>
        <v>0</v>
      </c>
      <c r="R119" s="166">
        <f>IF($D119="No",0,'C. Details of Existing PSAs'!W116)</f>
        <v>0</v>
      </c>
      <c r="S119" s="166">
        <f>IF($D119="No",0,'C. Details of Existing PSAs'!X116)</f>
        <v>0</v>
      </c>
      <c r="T119" s="166">
        <f>IF($D119="No",0,'C. Details of Existing PSAs'!Y116)</f>
        <v>0</v>
      </c>
      <c r="U119" s="166">
        <f>IF($D119="No",0,'C. Details of Existing PSAs'!Z116)</f>
        <v>0</v>
      </c>
      <c r="V119" s="166">
        <f>IF($D119="No",0,'C. Details of Existing PSAs'!AA116)</f>
        <v>0</v>
      </c>
      <c r="W119" s="166">
        <f>IF($D119="No",0,'C. Details of Existing PSAs'!AB116)</f>
        <v>0</v>
      </c>
      <c r="X119" s="166">
        <f>IF($D119="No",0,'C. Details of Existing PSAs'!AC116)</f>
        <v>0</v>
      </c>
      <c r="Y119" s="166">
        <f>IF($D119="No",0,'C. Details of Existing PSAs'!AD116)</f>
        <v>0</v>
      </c>
      <c r="Z119" s="166">
        <f>IF($D119="No",0,'C. Details of Existing PSAs'!AE116)</f>
        <v>0</v>
      </c>
      <c r="AA119" s="166">
        <f>IF($D119="No",0,'C. Details of Existing PSAs'!AF116)</f>
        <v>0</v>
      </c>
      <c r="AB119" s="166">
        <f>IF($D119="No",0,'C. Details of Existing PSAs'!AG116)</f>
        <v>0</v>
      </c>
      <c r="AC119" s="166">
        <f>IF($D119="No",0,'C. Details of Existing PSAs'!AH116)</f>
        <v>0</v>
      </c>
      <c r="AD119" s="166">
        <f>IF($D119="No",0,'C. Details of Existing PSAs'!AI116)</f>
        <v>0</v>
      </c>
      <c r="AE119" s="166">
        <f>IF($D119="No",0,'C. Details of Existing PSAs'!AJ116)</f>
        <v>0</v>
      </c>
      <c r="AF119" s="166"/>
      <c r="AG119" s="16" t="str">
        <f t="shared" si="33"/>
        <v>FALSE</v>
      </c>
    </row>
    <row r="120" spans="3:33" ht="28.8" x14ac:dyDescent="0.3">
      <c r="C120" s="7">
        <f>'C. Details of Existing PSAs'!C117</f>
        <v>56</v>
      </c>
      <c r="D120" s="7">
        <f>'C. Details of Existing PSAs'!I117</f>
        <v>0</v>
      </c>
      <c r="E120" s="16" t="str">
        <f>'C. Details of Existing PSAs'!O117</f>
        <v>MW</v>
      </c>
      <c r="F120" s="146" t="str">
        <f>'C. Details of Existing PSAs'!D117</f>
        <v>Distribution Utility 2 (DU2)</v>
      </c>
      <c r="G120" s="146">
        <f>'C. Details of Existing PSAs'!E117</f>
        <v>0</v>
      </c>
      <c r="H120" s="108">
        <f>'C. Details of Existing PSAs'!F117</f>
        <v>0</v>
      </c>
      <c r="I120">
        <f>'C. Details of Existing PSAs'!G117</f>
        <v>0</v>
      </c>
      <c r="J120" s="16" t="s">
        <v>173</v>
      </c>
      <c r="K120" s="166">
        <f>IF($D120="No",0,'C. Details of Existing PSAs'!P117)</f>
        <v>0</v>
      </c>
      <c r="L120" s="166">
        <f>IF($D120="No",0,'C. Details of Existing PSAs'!Q117)</f>
        <v>0</v>
      </c>
      <c r="M120" s="166">
        <f>IF($D120="No",0,'C. Details of Existing PSAs'!R117)</f>
        <v>0</v>
      </c>
      <c r="N120" s="166">
        <f>IF($D120="No",0,'C. Details of Existing PSAs'!S117)</f>
        <v>0</v>
      </c>
      <c r="O120" s="166">
        <f>IF($D120="No",0,'C. Details of Existing PSAs'!T117)</f>
        <v>0</v>
      </c>
      <c r="P120" s="166">
        <f>IF($D120="No",0,'C. Details of Existing PSAs'!U117)</f>
        <v>0</v>
      </c>
      <c r="Q120" s="166">
        <f>IF($D120="No",0,'C. Details of Existing PSAs'!V117)</f>
        <v>0</v>
      </c>
      <c r="R120" s="166">
        <f>IF($D120="No",0,'C. Details of Existing PSAs'!W117)</f>
        <v>0</v>
      </c>
      <c r="S120" s="166">
        <f>IF($D120="No",0,'C. Details of Existing PSAs'!X117)</f>
        <v>0</v>
      </c>
      <c r="T120" s="166">
        <f>IF($D120="No",0,'C. Details of Existing PSAs'!Y117)</f>
        <v>0</v>
      </c>
      <c r="U120" s="166">
        <f>IF($D120="No",0,'C. Details of Existing PSAs'!Z117)</f>
        <v>0</v>
      </c>
      <c r="V120" s="166">
        <f>IF($D120="No",0,'C. Details of Existing PSAs'!AA117)</f>
        <v>0</v>
      </c>
      <c r="W120" s="166">
        <f>IF($D120="No",0,'C. Details of Existing PSAs'!AB117)</f>
        <v>0</v>
      </c>
      <c r="X120" s="166">
        <f>IF($D120="No",0,'C. Details of Existing PSAs'!AC117)</f>
        <v>0</v>
      </c>
      <c r="Y120" s="166">
        <f>IF($D120="No",0,'C. Details of Existing PSAs'!AD117)</f>
        <v>0</v>
      </c>
      <c r="Z120" s="166">
        <f>IF($D120="No",0,'C. Details of Existing PSAs'!AE117)</f>
        <v>0</v>
      </c>
      <c r="AA120" s="166">
        <f>IF($D120="No",0,'C. Details of Existing PSAs'!AF117)</f>
        <v>0</v>
      </c>
      <c r="AB120" s="166">
        <f>IF($D120="No",0,'C. Details of Existing PSAs'!AG117)</f>
        <v>0</v>
      </c>
      <c r="AC120" s="166">
        <f>IF($D120="No",0,'C. Details of Existing PSAs'!AH117)</f>
        <v>0</v>
      </c>
      <c r="AD120" s="166">
        <f>IF($D120="No",0,'C. Details of Existing PSAs'!AI117)</f>
        <v>0</v>
      </c>
      <c r="AE120" s="166">
        <f>IF($D120="No",0,'C. Details of Existing PSAs'!AJ117)</f>
        <v>0</v>
      </c>
      <c r="AF120" s="166"/>
      <c r="AG120" s="16" t="str">
        <f t="shared" si="33"/>
        <v>FALSE</v>
      </c>
    </row>
    <row r="121" spans="3:33" ht="28.8" x14ac:dyDescent="0.3">
      <c r="C121" s="7">
        <f t="shared" ref="C121:I121" si="56">C120</f>
        <v>56</v>
      </c>
      <c r="D121" s="7">
        <f t="shared" si="56"/>
        <v>0</v>
      </c>
      <c r="E121" s="16" t="str">
        <f>'C. Details of Existing PSAs'!O118</f>
        <v>MWh</v>
      </c>
      <c r="F121" s="146" t="str">
        <f t="shared" si="56"/>
        <v>Distribution Utility 2 (DU2)</v>
      </c>
      <c r="G121" s="146">
        <f t="shared" si="56"/>
        <v>0</v>
      </c>
      <c r="H121" s="108">
        <f t="shared" si="56"/>
        <v>0</v>
      </c>
      <c r="I121">
        <f t="shared" si="56"/>
        <v>0</v>
      </c>
      <c r="J121" s="16" t="s">
        <v>173</v>
      </c>
      <c r="K121" s="166">
        <f>IF($D121="No",0,'C. Details of Existing PSAs'!P118)</f>
        <v>0</v>
      </c>
      <c r="L121" s="166">
        <f>IF($D121="No",0,'C. Details of Existing PSAs'!Q118)</f>
        <v>0</v>
      </c>
      <c r="M121" s="166">
        <f>IF($D121="No",0,'C. Details of Existing PSAs'!R118)</f>
        <v>0</v>
      </c>
      <c r="N121" s="166">
        <f>IF($D121="No",0,'C. Details of Existing PSAs'!S118)</f>
        <v>0</v>
      </c>
      <c r="O121" s="166">
        <f>IF($D121="No",0,'C. Details of Existing PSAs'!T118)</f>
        <v>0</v>
      </c>
      <c r="P121" s="166">
        <f>IF($D121="No",0,'C. Details of Existing PSAs'!U118)</f>
        <v>0</v>
      </c>
      <c r="Q121" s="166">
        <f>IF($D121="No",0,'C. Details of Existing PSAs'!V118)</f>
        <v>0</v>
      </c>
      <c r="R121" s="166">
        <f>IF($D121="No",0,'C. Details of Existing PSAs'!W118)</f>
        <v>0</v>
      </c>
      <c r="S121" s="166">
        <f>IF($D121="No",0,'C. Details of Existing PSAs'!X118)</f>
        <v>0</v>
      </c>
      <c r="T121" s="166">
        <f>IF($D121="No",0,'C. Details of Existing PSAs'!Y118)</f>
        <v>0</v>
      </c>
      <c r="U121" s="166">
        <f>IF($D121="No",0,'C. Details of Existing PSAs'!Z118)</f>
        <v>0</v>
      </c>
      <c r="V121" s="166">
        <f>IF($D121="No",0,'C. Details of Existing PSAs'!AA118)</f>
        <v>0</v>
      </c>
      <c r="W121" s="166">
        <f>IF($D121="No",0,'C. Details of Existing PSAs'!AB118)</f>
        <v>0</v>
      </c>
      <c r="X121" s="166">
        <f>IF($D121="No",0,'C. Details of Existing PSAs'!AC118)</f>
        <v>0</v>
      </c>
      <c r="Y121" s="166">
        <f>IF($D121="No",0,'C. Details of Existing PSAs'!AD118)</f>
        <v>0</v>
      </c>
      <c r="Z121" s="166">
        <f>IF($D121="No",0,'C. Details of Existing PSAs'!AE118)</f>
        <v>0</v>
      </c>
      <c r="AA121" s="166">
        <f>IF($D121="No",0,'C. Details of Existing PSAs'!AF118)</f>
        <v>0</v>
      </c>
      <c r="AB121" s="166">
        <f>IF($D121="No",0,'C. Details of Existing PSAs'!AG118)</f>
        <v>0</v>
      </c>
      <c r="AC121" s="166">
        <f>IF($D121="No",0,'C. Details of Existing PSAs'!AH118)</f>
        <v>0</v>
      </c>
      <c r="AD121" s="166">
        <f>IF($D121="No",0,'C. Details of Existing PSAs'!AI118)</f>
        <v>0</v>
      </c>
      <c r="AE121" s="166">
        <f>IF($D121="No",0,'C. Details of Existing PSAs'!AJ118)</f>
        <v>0</v>
      </c>
      <c r="AF121" s="166"/>
      <c r="AG121" s="16" t="str">
        <f t="shared" si="33"/>
        <v>FALSE</v>
      </c>
    </row>
    <row r="122" spans="3:33" ht="28.8" x14ac:dyDescent="0.3">
      <c r="C122" s="7">
        <f>'C. Details of Existing PSAs'!C119</f>
        <v>57</v>
      </c>
      <c r="D122" s="7">
        <f>'C. Details of Existing PSAs'!I119</f>
        <v>0</v>
      </c>
      <c r="E122" s="16" t="str">
        <f>'C. Details of Existing PSAs'!O119</f>
        <v>MW</v>
      </c>
      <c r="F122" s="146" t="str">
        <f>'C. Details of Existing PSAs'!D119</f>
        <v>Distribution Utility 2 (DU2)</v>
      </c>
      <c r="G122" s="146">
        <f>'C. Details of Existing PSAs'!E119</f>
        <v>0</v>
      </c>
      <c r="H122" s="108">
        <f>'C. Details of Existing PSAs'!F119</f>
        <v>0</v>
      </c>
      <c r="I122">
        <f>'C. Details of Existing PSAs'!G119</f>
        <v>0</v>
      </c>
      <c r="J122" s="16" t="s">
        <v>173</v>
      </c>
      <c r="K122" s="166">
        <f>IF($D122="No",0,'C. Details of Existing PSAs'!P119)</f>
        <v>0</v>
      </c>
      <c r="L122" s="166">
        <f>IF($D122="No",0,'C. Details of Existing PSAs'!Q119)</f>
        <v>0</v>
      </c>
      <c r="M122" s="166">
        <f>IF($D122="No",0,'C. Details of Existing PSAs'!R119)</f>
        <v>0</v>
      </c>
      <c r="N122" s="166">
        <f>IF($D122="No",0,'C. Details of Existing PSAs'!S119)</f>
        <v>0</v>
      </c>
      <c r="O122" s="166">
        <f>IF($D122="No",0,'C. Details of Existing PSAs'!T119)</f>
        <v>0</v>
      </c>
      <c r="P122" s="166">
        <f>IF($D122="No",0,'C. Details of Existing PSAs'!U119)</f>
        <v>0</v>
      </c>
      <c r="Q122" s="166">
        <f>IF($D122="No",0,'C. Details of Existing PSAs'!V119)</f>
        <v>0</v>
      </c>
      <c r="R122" s="166">
        <f>IF($D122="No",0,'C. Details of Existing PSAs'!W119)</f>
        <v>0</v>
      </c>
      <c r="S122" s="166">
        <f>IF($D122="No",0,'C. Details of Existing PSAs'!X119)</f>
        <v>0</v>
      </c>
      <c r="T122" s="166">
        <f>IF($D122="No",0,'C. Details of Existing PSAs'!Y119)</f>
        <v>0</v>
      </c>
      <c r="U122" s="166">
        <f>IF($D122="No",0,'C. Details of Existing PSAs'!Z119)</f>
        <v>0</v>
      </c>
      <c r="V122" s="166">
        <f>IF($D122="No",0,'C. Details of Existing PSAs'!AA119)</f>
        <v>0</v>
      </c>
      <c r="W122" s="166">
        <f>IF($D122="No",0,'C. Details of Existing PSAs'!AB119)</f>
        <v>0</v>
      </c>
      <c r="X122" s="166">
        <f>IF($D122="No",0,'C. Details of Existing PSAs'!AC119)</f>
        <v>0</v>
      </c>
      <c r="Y122" s="166">
        <f>IF($D122="No",0,'C. Details of Existing PSAs'!AD119)</f>
        <v>0</v>
      </c>
      <c r="Z122" s="166">
        <f>IF($D122="No",0,'C. Details of Existing PSAs'!AE119)</f>
        <v>0</v>
      </c>
      <c r="AA122" s="166">
        <f>IF($D122="No",0,'C. Details of Existing PSAs'!AF119)</f>
        <v>0</v>
      </c>
      <c r="AB122" s="166">
        <f>IF($D122="No",0,'C. Details of Existing PSAs'!AG119)</f>
        <v>0</v>
      </c>
      <c r="AC122" s="166">
        <f>IF($D122="No",0,'C. Details of Existing PSAs'!AH119)</f>
        <v>0</v>
      </c>
      <c r="AD122" s="166">
        <f>IF($D122="No",0,'C. Details of Existing PSAs'!AI119)</f>
        <v>0</v>
      </c>
      <c r="AE122" s="166">
        <f>IF($D122="No",0,'C. Details of Existing PSAs'!AJ119)</f>
        <v>0</v>
      </c>
      <c r="AF122" s="166"/>
      <c r="AG122" s="16" t="str">
        <f t="shared" si="33"/>
        <v>FALSE</v>
      </c>
    </row>
    <row r="123" spans="3:33" ht="28.8" x14ac:dyDescent="0.3">
      <c r="C123" s="7">
        <f t="shared" ref="C123:I123" si="57">C122</f>
        <v>57</v>
      </c>
      <c r="D123" s="7">
        <f t="shared" si="57"/>
        <v>0</v>
      </c>
      <c r="E123" s="16" t="str">
        <f>'C. Details of Existing PSAs'!O120</f>
        <v>MWh</v>
      </c>
      <c r="F123" s="146" t="str">
        <f t="shared" si="57"/>
        <v>Distribution Utility 2 (DU2)</v>
      </c>
      <c r="G123" s="146">
        <f t="shared" si="57"/>
        <v>0</v>
      </c>
      <c r="H123" s="108">
        <f t="shared" si="57"/>
        <v>0</v>
      </c>
      <c r="I123">
        <f t="shared" si="57"/>
        <v>0</v>
      </c>
      <c r="J123" s="16" t="s">
        <v>173</v>
      </c>
      <c r="K123" s="166">
        <f>IF($D123="No",0,'C. Details of Existing PSAs'!P120)</f>
        <v>0</v>
      </c>
      <c r="L123" s="166">
        <f>IF($D123="No",0,'C. Details of Existing PSAs'!Q120)</f>
        <v>0</v>
      </c>
      <c r="M123" s="166">
        <f>IF($D123="No",0,'C. Details of Existing PSAs'!R120)</f>
        <v>0</v>
      </c>
      <c r="N123" s="166">
        <f>IF($D123="No",0,'C. Details of Existing PSAs'!S120)</f>
        <v>0</v>
      </c>
      <c r="O123" s="166">
        <f>IF($D123="No",0,'C. Details of Existing PSAs'!T120)</f>
        <v>0</v>
      </c>
      <c r="P123" s="166">
        <f>IF($D123="No",0,'C. Details of Existing PSAs'!U120)</f>
        <v>0</v>
      </c>
      <c r="Q123" s="166">
        <f>IF($D123="No",0,'C. Details of Existing PSAs'!V120)</f>
        <v>0</v>
      </c>
      <c r="R123" s="166">
        <f>IF($D123="No",0,'C. Details of Existing PSAs'!W120)</f>
        <v>0</v>
      </c>
      <c r="S123" s="166">
        <f>IF($D123="No",0,'C. Details of Existing PSAs'!X120)</f>
        <v>0</v>
      </c>
      <c r="T123" s="166">
        <f>IF($D123="No",0,'C. Details of Existing PSAs'!Y120)</f>
        <v>0</v>
      </c>
      <c r="U123" s="166">
        <f>IF($D123="No",0,'C. Details of Existing PSAs'!Z120)</f>
        <v>0</v>
      </c>
      <c r="V123" s="166">
        <f>IF($D123="No",0,'C. Details of Existing PSAs'!AA120)</f>
        <v>0</v>
      </c>
      <c r="W123" s="166">
        <f>IF($D123="No",0,'C. Details of Existing PSAs'!AB120)</f>
        <v>0</v>
      </c>
      <c r="X123" s="166">
        <f>IF($D123="No",0,'C. Details of Existing PSAs'!AC120)</f>
        <v>0</v>
      </c>
      <c r="Y123" s="166">
        <f>IF($D123="No",0,'C. Details of Existing PSAs'!AD120)</f>
        <v>0</v>
      </c>
      <c r="Z123" s="166">
        <f>IF($D123="No",0,'C. Details of Existing PSAs'!AE120)</f>
        <v>0</v>
      </c>
      <c r="AA123" s="166">
        <f>IF($D123="No",0,'C. Details of Existing PSAs'!AF120)</f>
        <v>0</v>
      </c>
      <c r="AB123" s="166">
        <f>IF($D123="No",0,'C. Details of Existing PSAs'!AG120)</f>
        <v>0</v>
      </c>
      <c r="AC123" s="166">
        <f>IF($D123="No",0,'C. Details of Existing PSAs'!AH120)</f>
        <v>0</v>
      </c>
      <c r="AD123" s="166">
        <f>IF($D123="No",0,'C. Details of Existing PSAs'!AI120)</f>
        <v>0</v>
      </c>
      <c r="AE123" s="166">
        <f>IF($D123="No",0,'C. Details of Existing PSAs'!AJ120)</f>
        <v>0</v>
      </c>
      <c r="AF123" s="166"/>
      <c r="AG123" s="16" t="str">
        <f t="shared" si="33"/>
        <v>FALSE</v>
      </c>
    </row>
    <row r="124" spans="3:33" ht="28.8" x14ac:dyDescent="0.3">
      <c r="C124" s="7">
        <f>'C. Details of Existing PSAs'!C121</f>
        <v>58</v>
      </c>
      <c r="D124" s="7">
        <f>'C. Details of Existing PSAs'!I121</f>
        <v>0</v>
      </c>
      <c r="E124" s="16" t="str">
        <f>'C. Details of Existing PSAs'!O121</f>
        <v>MW</v>
      </c>
      <c r="F124" s="146" t="str">
        <f>'C. Details of Existing PSAs'!D121</f>
        <v>Distribution Utility 2 (DU2)</v>
      </c>
      <c r="G124" s="146">
        <f>'C. Details of Existing PSAs'!E121</f>
        <v>0</v>
      </c>
      <c r="H124" s="108">
        <f>'C. Details of Existing PSAs'!F121</f>
        <v>0</v>
      </c>
      <c r="I124">
        <f>'C. Details of Existing PSAs'!G121</f>
        <v>0</v>
      </c>
      <c r="J124" s="16" t="s">
        <v>173</v>
      </c>
      <c r="K124" s="166">
        <f>IF($D124="No",0,'C. Details of Existing PSAs'!P121)</f>
        <v>0</v>
      </c>
      <c r="L124" s="166">
        <f>IF($D124="No",0,'C. Details of Existing PSAs'!Q121)</f>
        <v>0</v>
      </c>
      <c r="M124" s="166">
        <f>IF($D124="No",0,'C. Details of Existing PSAs'!R121)</f>
        <v>0</v>
      </c>
      <c r="N124" s="166">
        <f>IF($D124="No",0,'C. Details of Existing PSAs'!S121)</f>
        <v>0</v>
      </c>
      <c r="O124" s="166">
        <f>IF($D124="No",0,'C. Details of Existing PSAs'!T121)</f>
        <v>0</v>
      </c>
      <c r="P124" s="166">
        <f>IF($D124="No",0,'C. Details of Existing PSAs'!U121)</f>
        <v>0</v>
      </c>
      <c r="Q124" s="166">
        <f>IF($D124="No",0,'C. Details of Existing PSAs'!V121)</f>
        <v>0</v>
      </c>
      <c r="R124" s="166">
        <f>IF($D124="No",0,'C. Details of Existing PSAs'!W121)</f>
        <v>0</v>
      </c>
      <c r="S124" s="166">
        <f>IF($D124="No",0,'C. Details of Existing PSAs'!X121)</f>
        <v>0</v>
      </c>
      <c r="T124" s="166">
        <f>IF($D124="No",0,'C. Details of Existing PSAs'!Y121)</f>
        <v>0</v>
      </c>
      <c r="U124" s="166">
        <f>IF($D124="No",0,'C. Details of Existing PSAs'!Z121)</f>
        <v>0</v>
      </c>
      <c r="V124" s="166">
        <f>IF($D124="No",0,'C. Details of Existing PSAs'!AA121)</f>
        <v>0</v>
      </c>
      <c r="W124" s="166">
        <f>IF($D124="No",0,'C. Details of Existing PSAs'!AB121)</f>
        <v>0</v>
      </c>
      <c r="X124" s="166">
        <f>IF($D124="No",0,'C. Details of Existing PSAs'!AC121)</f>
        <v>0</v>
      </c>
      <c r="Y124" s="166">
        <f>IF($D124="No",0,'C. Details of Existing PSAs'!AD121)</f>
        <v>0</v>
      </c>
      <c r="Z124" s="166">
        <f>IF($D124="No",0,'C. Details of Existing PSAs'!AE121)</f>
        <v>0</v>
      </c>
      <c r="AA124" s="166">
        <f>IF($D124="No",0,'C. Details of Existing PSAs'!AF121)</f>
        <v>0</v>
      </c>
      <c r="AB124" s="166">
        <f>IF($D124="No",0,'C. Details of Existing PSAs'!AG121)</f>
        <v>0</v>
      </c>
      <c r="AC124" s="166">
        <f>IF($D124="No",0,'C. Details of Existing PSAs'!AH121)</f>
        <v>0</v>
      </c>
      <c r="AD124" s="166">
        <f>IF($D124="No",0,'C. Details of Existing PSAs'!AI121)</f>
        <v>0</v>
      </c>
      <c r="AE124" s="166">
        <f>IF($D124="No",0,'C. Details of Existing PSAs'!AJ121)</f>
        <v>0</v>
      </c>
      <c r="AF124" s="166"/>
      <c r="AG124" s="16" t="str">
        <f t="shared" si="33"/>
        <v>FALSE</v>
      </c>
    </row>
    <row r="125" spans="3:33" ht="28.8" x14ac:dyDescent="0.3">
      <c r="C125" s="7">
        <f t="shared" ref="C125:I125" si="58">C124</f>
        <v>58</v>
      </c>
      <c r="D125" s="7">
        <f t="shared" si="58"/>
        <v>0</v>
      </c>
      <c r="E125" s="16" t="str">
        <f>'C. Details of Existing PSAs'!O122</f>
        <v>MWh</v>
      </c>
      <c r="F125" s="146" t="str">
        <f t="shared" si="58"/>
        <v>Distribution Utility 2 (DU2)</v>
      </c>
      <c r="G125" s="146">
        <f t="shared" si="58"/>
        <v>0</v>
      </c>
      <c r="H125" s="108">
        <f t="shared" si="58"/>
        <v>0</v>
      </c>
      <c r="I125">
        <f t="shared" si="58"/>
        <v>0</v>
      </c>
      <c r="J125" s="16" t="s">
        <v>173</v>
      </c>
      <c r="K125" s="166">
        <f>IF($D125="No",0,'C. Details of Existing PSAs'!P122)</f>
        <v>0</v>
      </c>
      <c r="L125" s="166">
        <f>IF($D125="No",0,'C. Details of Existing PSAs'!Q122)</f>
        <v>0</v>
      </c>
      <c r="M125" s="166">
        <f>IF($D125="No",0,'C. Details of Existing PSAs'!R122)</f>
        <v>0</v>
      </c>
      <c r="N125" s="166">
        <f>IF($D125="No",0,'C. Details of Existing PSAs'!S122)</f>
        <v>0</v>
      </c>
      <c r="O125" s="166">
        <f>IF($D125="No",0,'C. Details of Existing PSAs'!T122)</f>
        <v>0</v>
      </c>
      <c r="P125" s="166">
        <f>IF($D125="No",0,'C. Details of Existing PSAs'!U122)</f>
        <v>0</v>
      </c>
      <c r="Q125" s="166">
        <f>IF($D125="No",0,'C. Details of Existing PSAs'!V122)</f>
        <v>0</v>
      </c>
      <c r="R125" s="166">
        <f>IF($D125="No",0,'C. Details of Existing PSAs'!W122)</f>
        <v>0</v>
      </c>
      <c r="S125" s="166">
        <f>IF($D125="No",0,'C. Details of Existing PSAs'!X122)</f>
        <v>0</v>
      </c>
      <c r="T125" s="166">
        <f>IF($D125="No",0,'C. Details of Existing PSAs'!Y122)</f>
        <v>0</v>
      </c>
      <c r="U125" s="166">
        <f>IF($D125="No",0,'C. Details of Existing PSAs'!Z122)</f>
        <v>0</v>
      </c>
      <c r="V125" s="166">
        <f>IF($D125="No",0,'C. Details of Existing PSAs'!AA122)</f>
        <v>0</v>
      </c>
      <c r="W125" s="166">
        <f>IF($D125="No",0,'C. Details of Existing PSAs'!AB122)</f>
        <v>0</v>
      </c>
      <c r="X125" s="166">
        <f>IF($D125="No",0,'C. Details of Existing PSAs'!AC122)</f>
        <v>0</v>
      </c>
      <c r="Y125" s="166">
        <f>IF($D125="No",0,'C. Details of Existing PSAs'!AD122)</f>
        <v>0</v>
      </c>
      <c r="Z125" s="166">
        <f>IF($D125="No",0,'C. Details of Existing PSAs'!AE122)</f>
        <v>0</v>
      </c>
      <c r="AA125" s="166">
        <f>IF($D125="No",0,'C. Details of Existing PSAs'!AF122)</f>
        <v>0</v>
      </c>
      <c r="AB125" s="166">
        <f>IF($D125="No",0,'C. Details of Existing PSAs'!AG122)</f>
        <v>0</v>
      </c>
      <c r="AC125" s="166">
        <f>IF($D125="No",0,'C. Details of Existing PSAs'!AH122)</f>
        <v>0</v>
      </c>
      <c r="AD125" s="166">
        <f>IF($D125="No",0,'C. Details of Existing PSAs'!AI122)</f>
        <v>0</v>
      </c>
      <c r="AE125" s="166">
        <f>IF($D125="No",0,'C. Details of Existing PSAs'!AJ122)</f>
        <v>0</v>
      </c>
      <c r="AF125" s="166"/>
      <c r="AG125" s="16" t="str">
        <f t="shared" si="33"/>
        <v>FALSE</v>
      </c>
    </row>
    <row r="126" spans="3:33" ht="28.8" x14ac:dyDescent="0.3">
      <c r="C126" s="7">
        <f>'C. Details of Existing PSAs'!C123</f>
        <v>59</v>
      </c>
      <c r="D126" s="7">
        <f>'C. Details of Existing PSAs'!I123</f>
        <v>0</v>
      </c>
      <c r="E126" s="16" t="str">
        <f>'C. Details of Existing PSAs'!O123</f>
        <v>MW</v>
      </c>
      <c r="F126" s="146" t="str">
        <f>'C. Details of Existing PSAs'!D123</f>
        <v>Distribution Utility 2 (DU2)</v>
      </c>
      <c r="G126" s="146">
        <f>'C. Details of Existing PSAs'!E123</f>
        <v>0</v>
      </c>
      <c r="H126" s="108">
        <f>'C. Details of Existing PSAs'!F123</f>
        <v>0</v>
      </c>
      <c r="I126">
        <f>'C. Details of Existing PSAs'!G123</f>
        <v>0</v>
      </c>
      <c r="J126" s="16" t="s">
        <v>173</v>
      </c>
      <c r="K126" s="166">
        <f>IF($D126="No",0,'C. Details of Existing PSAs'!P123)</f>
        <v>0</v>
      </c>
      <c r="L126" s="166">
        <f>IF($D126="No",0,'C. Details of Existing PSAs'!Q123)</f>
        <v>0</v>
      </c>
      <c r="M126" s="166">
        <f>IF($D126="No",0,'C. Details of Existing PSAs'!R123)</f>
        <v>0</v>
      </c>
      <c r="N126" s="166">
        <f>IF($D126="No",0,'C. Details of Existing PSAs'!S123)</f>
        <v>0</v>
      </c>
      <c r="O126" s="166">
        <f>IF($D126="No",0,'C. Details of Existing PSAs'!T123)</f>
        <v>0</v>
      </c>
      <c r="P126" s="166">
        <f>IF($D126="No",0,'C. Details of Existing PSAs'!U123)</f>
        <v>0</v>
      </c>
      <c r="Q126" s="166">
        <f>IF($D126="No",0,'C. Details of Existing PSAs'!V123)</f>
        <v>0</v>
      </c>
      <c r="R126" s="166">
        <f>IF($D126="No",0,'C. Details of Existing PSAs'!W123)</f>
        <v>0</v>
      </c>
      <c r="S126" s="166">
        <f>IF($D126="No",0,'C. Details of Existing PSAs'!X123)</f>
        <v>0</v>
      </c>
      <c r="T126" s="166">
        <f>IF($D126="No",0,'C. Details of Existing PSAs'!Y123)</f>
        <v>0</v>
      </c>
      <c r="U126" s="166">
        <f>IF($D126="No",0,'C. Details of Existing PSAs'!Z123)</f>
        <v>0</v>
      </c>
      <c r="V126" s="166">
        <f>IF($D126="No",0,'C. Details of Existing PSAs'!AA123)</f>
        <v>0</v>
      </c>
      <c r="W126" s="166">
        <f>IF($D126="No",0,'C. Details of Existing PSAs'!AB123)</f>
        <v>0</v>
      </c>
      <c r="X126" s="166">
        <f>IF($D126="No",0,'C. Details of Existing PSAs'!AC123)</f>
        <v>0</v>
      </c>
      <c r="Y126" s="166">
        <f>IF($D126="No",0,'C. Details of Existing PSAs'!AD123)</f>
        <v>0</v>
      </c>
      <c r="Z126" s="166">
        <f>IF($D126="No",0,'C. Details of Existing PSAs'!AE123)</f>
        <v>0</v>
      </c>
      <c r="AA126" s="166">
        <f>IF($D126="No",0,'C. Details of Existing PSAs'!AF123)</f>
        <v>0</v>
      </c>
      <c r="AB126" s="166">
        <f>IF($D126="No",0,'C. Details of Existing PSAs'!AG123)</f>
        <v>0</v>
      </c>
      <c r="AC126" s="166">
        <f>IF($D126="No",0,'C. Details of Existing PSAs'!AH123)</f>
        <v>0</v>
      </c>
      <c r="AD126" s="166">
        <f>IF($D126="No",0,'C. Details of Existing PSAs'!AI123)</f>
        <v>0</v>
      </c>
      <c r="AE126" s="166">
        <f>IF($D126="No",0,'C. Details of Existing PSAs'!AJ123)</f>
        <v>0</v>
      </c>
      <c r="AF126" s="166"/>
      <c r="AG126" s="16" t="str">
        <f t="shared" si="33"/>
        <v>FALSE</v>
      </c>
    </row>
    <row r="127" spans="3:33" ht="28.8" x14ac:dyDescent="0.3">
      <c r="C127" s="7">
        <f t="shared" ref="C127:I127" si="59">C126</f>
        <v>59</v>
      </c>
      <c r="D127" s="7">
        <f t="shared" si="59"/>
        <v>0</v>
      </c>
      <c r="E127" s="16" t="str">
        <f>'C. Details of Existing PSAs'!O124</f>
        <v>MWh</v>
      </c>
      <c r="F127" s="146" t="str">
        <f t="shared" si="59"/>
        <v>Distribution Utility 2 (DU2)</v>
      </c>
      <c r="G127" s="146">
        <f t="shared" si="59"/>
        <v>0</v>
      </c>
      <c r="H127" s="108">
        <f t="shared" si="59"/>
        <v>0</v>
      </c>
      <c r="I127">
        <f t="shared" si="59"/>
        <v>0</v>
      </c>
      <c r="J127" s="16" t="s">
        <v>173</v>
      </c>
      <c r="K127" s="166">
        <f>IF($D127="No",0,'C. Details of Existing PSAs'!P124)</f>
        <v>0</v>
      </c>
      <c r="L127" s="166">
        <f>IF($D127="No",0,'C. Details of Existing PSAs'!Q124)</f>
        <v>0</v>
      </c>
      <c r="M127" s="166">
        <f>IF($D127="No",0,'C. Details of Existing PSAs'!R124)</f>
        <v>0</v>
      </c>
      <c r="N127" s="166">
        <f>IF($D127="No",0,'C. Details of Existing PSAs'!S124)</f>
        <v>0</v>
      </c>
      <c r="O127" s="166">
        <f>IF($D127="No",0,'C. Details of Existing PSAs'!T124)</f>
        <v>0</v>
      </c>
      <c r="P127" s="166">
        <f>IF($D127="No",0,'C. Details of Existing PSAs'!U124)</f>
        <v>0</v>
      </c>
      <c r="Q127" s="166">
        <f>IF($D127="No",0,'C. Details of Existing PSAs'!V124)</f>
        <v>0</v>
      </c>
      <c r="R127" s="166">
        <f>IF($D127="No",0,'C. Details of Existing PSAs'!W124)</f>
        <v>0</v>
      </c>
      <c r="S127" s="166">
        <f>IF($D127="No",0,'C. Details of Existing PSAs'!X124)</f>
        <v>0</v>
      </c>
      <c r="T127" s="166">
        <f>IF($D127="No",0,'C. Details of Existing PSAs'!Y124)</f>
        <v>0</v>
      </c>
      <c r="U127" s="166">
        <f>IF($D127="No",0,'C. Details of Existing PSAs'!Z124)</f>
        <v>0</v>
      </c>
      <c r="V127" s="166">
        <f>IF($D127="No",0,'C. Details of Existing PSAs'!AA124)</f>
        <v>0</v>
      </c>
      <c r="W127" s="166">
        <f>IF($D127="No",0,'C. Details of Existing PSAs'!AB124)</f>
        <v>0</v>
      </c>
      <c r="X127" s="166">
        <f>IF($D127="No",0,'C. Details of Existing PSAs'!AC124)</f>
        <v>0</v>
      </c>
      <c r="Y127" s="166">
        <f>IF($D127="No",0,'C. Details of Existing PSAs'!AD124)</f>
        <v>0</v>
      </c>
      <c r="Z127" s="166">
        <f>IF($D127="No",0,'C. Details of Existing PSAs'!AE124)</f>
        <v>0</v>
      </c>
      <c r="AA127" s="166">
        <f>IF($D127="No",0,'C. Details of Existing PSAs'!AF124)</f>
        <v>0</v>
      </c>
      <c r="AB127" s="166">
        <f>IF($D127="No",0,'C. Details of Existing PSAs'!AG124)</f>
        <v>0</v>
      </c>
      <c r="AC127" s="166">
        <f>IF($D127="No",0,'C. Details of Existing PSAs'!AH124)</f>
        <v>0</v>
      </c>
      <c r="AD127" s="166">
        <f>IF($D127="No",0,'C. Details of Existing PSAs'!AI124)</f>
        <v>0</v>
      </c>
      <c r="AE127" s="166">
        <f>IF($D127="No",0,'C. Details of Existing PSAs'!AJ124)</f>
        <v>0</v>
      </c>
      <c r="AF127" s="166"/>
      <c r="AG127" s="16" t="str">
        <f t="shared" si="33"/>
        <v>FALSE</v>
      </c>
    </row>
    <row r="128" spans="3:33" ht="28.8" x14ac:dyDescent="0.3">
      <c r="C128" s="7">
        <f>'C. Details of Existing PSAs'!C125</f>
        <v>60</v>
      </c>
      <c r="D128" s="7">
        <f>'C. Details of Existing PSAs'!I125</f>
        <v>0</v>
      </c>
      <c r="E128" s="16" t="str">
        <f>'C. Details of Existing PSAs'!O125</f>
        <v>MW</v>
      </c>
      <c r="F128" s="146" t="str">
        <f>'C. Details of Existing PSAs'!D125</f>
        <v>Distribution Utility 2 (DU2)</v>
      </c>
      <c r="G128" s="146">
        <f>'C. Details of Existing PSAs'!E125</f>
        <v>0</v>
      </c>
      <c r="H128" s="108">
        <f>'C. Details of Existing PSAs'!F125</f>
        <v>0</v>
      </c>
      <c r="I128">
        <f>'C. Details of Existing PSAs'!G125</f>
        <v>0</v>
      </c>
      <c r="J128" s="16" t="s">
        <v>173</v>
      </c>
      <c r="K128" s="166">
        <f>IF($D128="No",0,'C. Details of Existing PSAs'!P125)</f>
        <v>0</v>
      </c>
      <c r="L128" s="166">
        <f>IF($D128="No",0,'C. Details of Existing PSAs'!Q125)</f>
        <v>0</v>
      </c>
      <c r="M128" s="166">
        <f>IF($D128="No",0,'C. Details of Existing PSAs'!R125)</f>
        <v>0</v>
      </c>
      <c r="N128" s="166">
        <f>IF($D128="No",0,'C. Details of Existing PSAs'!S125)</f>
        <v>0</v>
      </c>
      <c r="O128" s="166">
        <f>IF($D128="No",0,'C. Details of Existing PSAs'!T125)</f>
        <v>0</v>
      </c>
      <c r="P128" s="166">
        <f>IF($D128="No",0,'C. Details of Existing PSAs'!U125)</f>
        <v>0</v>
      </c>
      <c r="Q128" s="166">
        <f>IF($D128="No",0,'C. Details of Existing PSAs'!V125)</f>
        <v>0</v>
      </c>
      <c r="R128" s="166">
        <f>IF($D128="No",0,'C. Details of Existing PSAs'!W125)</f>
        <v>0</v>
      </c>
      <c r="S128" s="166">
        <f>IF($D128="No",0,'C. Details of Existing PSAs'!X125)</f>
        <v>0</v>
      </c>
      <c r="T128" s="166">
        <f>IF($D128="No",0,'C. Details of Existing PSAs'!Y125)</f>
        <v>0</v>
      </c>
      <c r="U128" s="166">
        <f>IF($D128="No",0,'C. Details of Existing PSAs'!Z125)</f>
        <v>0</v>
      </c>
      <c r="V128" s="166">
        <f>IF($D128="No",0,'C. Details of Existing PSAs'!AA125)</f>
        <v>0</v>
      </c>
      <c r="W128" s="166">
        <f>IF($D128="No",0,'C. Details of Existing PSAs'!AB125)</f>
        <v>0</v>
      </c>
      <c r="X128" s="166">
        <f>IF($D128="No",0,'C. Details of Existing PSAs'!AC125)</f>
        <v>0</v>
      </c>
      <c r="Y128" s="166">
        <f>IF($D128="No",0,'C. Details of Existing PSAs'!AD125)</f>
        <v>0</v>
      </c>
      <c r="Z128" s="166">
        <f>IF($D128="No",0,'C. Details of Existing PSAs'!AE125)</f>
        <v>0</v>
      </c>
      <c r="AA128" s="166">
        <f>IF($D128="No",0,'C. Details of Existing PSAs'!AF125)</f>
        <v>0</v>
      </c>
      <c r="AB128" s="166">
        <f>IF($D128="No",0,'C. Details of Existing PSAs'!AG125)</f>
        <v>0</v>
      </c>
      <c r="AC128" s="166">
        <f>IF($D128="No",0,'C. Details of Existing PSAs'!AH125)</f>
        <v>0</v>
      </c>
      <c r="AD128" s="166">
        <f>IF($D128="No",0,'C. Details of Existing PSAs'!AI125)</f>
        <v>0</v>
      </c>
      <c r="AE128" s="166">
        <f>IF($D128="No",0,'C. Details of Existing PSAs'!AJ125)</f>
        <v>0</v>
      </c>
      <c r="AF128" s="166"/>
      <c r="AG128" s="16" t="str">
        <f t="shared" si="33"/>
        <v>FALSE</v>
      </c>
    </row>
    <row r="129" spans="3:33" ht="29.4" thickBot="1" x14ac:dyDescent="0.35">
      <c r="C129" s="7">
        <f t="shared" ref="C129:I129" si="60">C128</f>
        <v>60</v>
      </c>
      <c r="D129" s="7">
        <f t="shared" si="60"/>
        <v>0</v>
      </c>
      <c r="E129" s="16" t="str">
        <f>'C. Details of Existing PSAs'!O126</f>
        <v>MWh</v>
      </c>
      <c r="F129" s="146" t="str">
        <f t="shared" si="60"/>
        <v>Distribution Utility 2 (DU2)</v>
      </c>
      <c r="G129" s="146">
        <f t="shared" si="60"/>
        <v>0</v>
      </c>
      <c r="H129" s="108">
        <f t="shared" si="60"/>
        <v>0</v>
      </c>
      <c r="I129">
        <f t="shared" si="60"/>
        <v>0</v>
      </c>
      <c r="J129" s="16" t="s">
        <v>173</v>
      </c>
      <c r="K129" s="166">
        <f>IF($D129="No",0,'C. Details of Existing PSAs'!P126)</f>
        <v>0</v>
      </c>
      <c r="L129" s="166">
        <f>IF($D129="No",0,'C. Details of Existing PSAs'!Q126)</f>
        <v>0</v>
      </c>
      <c r="M129" s="166">
        <f>IF($D129="No",0,'C. Details of Existing PSAs'!R126)</f>
        <v>0</v>
      </c>
      <c r="N129" s="166">
        <f>IF($D129="No",0,'C. Details of Existing PSAs'!S126)</f>
        <v>0</v>
      </c>
      <c r="O129" s="166">
        <f>IF($D129="No",0,'C. Details of Existing PSAs'!T126)</f>
        <v>0</v>
      </c>
      <c r="P129" s="166">
        <f>IF($D129="No",0,'C. Details of Existing PSAs'!U126)</f>
        <v>0</v>
      </c>
      <c r="Q129" s="166">
        <f>IF($D129="No",0,'C. Details of Existing PSAs'!V126)</f>
        <v>0</v>
      </c>
      <c r="R129" s="166">
        <f>IF($D129="No",0,'C. Details of Existing PSAs'!W126)</f>
        <v>0</v>
      </c>
      <c r="S129" s="166">
        <f>IF($D129="No",0,'C. Details of Existing PSAs'!X126)</f>
        <v>0</v>
      </c>
      <c r="T129" s="166">
        <f>IF($D129="No",0,'C. Details of Existing PSAs'!Y126)</f>
        <v>0</v>
      </c>
      <c r="U129" s="166">
        <f>IF($D129="No",0,'C. Details of Existing PSAs'!Z126)</f>
        <v>0</v>
      </c>
      <c r="V129" s="166">
        <f>IF($D129="No",0,'C. Details of Existing PSAs'!AA126)</f>
        <v>0</v>
      </c>
      <c r="W129" s="166">
        <f>IF($D129="No",0,'C. Details of Existing PSAs'!AB126)</f>
        <v>0</v>
      </c>
      <c r="X129" s="166">
        <f>IF($D129="No",0,'C. Details of Existing PSAs'!AC126)</f>
        <v>0</v>
      </c>
      <c r="Y129" s="166">
        <f>IF($D129="No",0,'C. Details of Existing PSAs'!AD126)</f>
        <v>0</v>
      </c>
      <c r="Z129" s="166">
        <f>IF($D129="No",0,'C. Details of Existing PSAs'!AE126)</f>
        <v>0</v>
      </c>
      <c r="AA129" s="166">
        <f>IF($D129="No",0,'C. Details of Existing PSAs'!AF126)</f>
        <v>0</v>
      </c>
      <c r="AB129" s="166">
        <f>IF($D129="No",0,'C. Details of Existing PSAs'!AG126)</f>
        <v>0</v>
      </c>
      <c r="AC129" s="166">
        <f>IF($D129="No",0,'C. Details of Existing PSAs'!AH126)</f>
        <v>0</v>
      </c>
      <c r="AD129" s="166">
        <f>IF($D129="No",0,'C. Details of Existing PSAs'!AI126)</f>
        <v>0</v>
      </c>
      <c r="AE129" s="166">
        <f>IF($D129="No",0,'C. Details of Existing PSAs'!AJ126)</f>
        <v>0</v>
      </c>
      <c r="AF129" s="166"/>
      <c r="AG129" s="16" t="str">
        <f t="shared" si="33"/>
        <v>FALSE</v>
      </c>
    </row>
    <row r="130" spans="3:33" ht="28.8" x14ac:dyDescent="0.3">
      <c r="C130" s="168" t="s">
        <v>0</v>
      </c>
      <c r="D130" s="468"/>
      <c r="E130" s="172" t="s">
        <v>143</v>
      </c>
      <c r="F130" s="169" t="str">
        <f>'C. Details of Existing PSAs'!D7</f>
        <v>Distribution Utility 1 (DU1)</v>
      </c>
      <c r="G130" s="169">
        <f>'C. Details of Existing PSAs'!E7</f>
        <v>0</v>
      </c>
      <c r="H130" s="170" t="str">
        <f>F130</f>
        <v>Distribution Utility 1 (DU1)</v>
      </c>
      <c r="I130" s="171">
        <f>G130</f>
        <v>0</v>
      </c>
      <c r="J130" s="468" t="s">
        <v>173</v>
      </c>
      <c r="K130" s="179">
        <f>SUMIFS(K$10:K$129,$F$10:$F$129,$F130,$G$10:$G$129,$G130,$E$10:$E$129,$E130)</f>
        <v>0</v>
      </c>
      <c r="L130" s="179">
        <f>SUMIFS(L$10:L$129,$F$10:$F$129,$F130,$G$10:$G$129,$G130,$E$10:$E$129,$E130)</f>
        <v>0</v>
      </c>
      <c r="M130" s="179">
        <f>SUMIFS(M$10:M$129,$F$10:$F$129,$F130,$G$10:$G$129,$G130,$E$10:$E$129,$E130)</f>
        <v>0</v>
      </c>
      <c r="N130" s="179">
        <f>SUMIFS(N$10:N$129,$F$10:$F$129,$F130,$G$10:$G$129,$G130,$E$10:$E$129,$E130)</f>
        <v>0</v>
      </c>
      <c r="O130" s="179">
        <f>SUMIFS(O$10:O$129,$F$10:$F$129,$F130,$G$10:$G$129,$G130,$E$10:$E$129,$E130)</f>
        <v>0</v>
      </c>
      <c r="P130" s="179">
        <f>SUMIFS(P$10:P$129,$F$10:$F$129,$F130,$G$10:$G$129,$G130,$E$10:$E$129,$E130)</f>
        <v>0</v>
      </c>
      <c r="Q130" s="179">
        <f>SUMIFS(Q$10:Q$129,$F$10:$F$129,$F130,$G$10:$G$129,$G130,$E$10:$E$129,$E130)</f>
        <v>0</v>
      </c>
      <c r="R130" s="179">
        <f>SUMIFS(R$10:R$129,$F$10:$F$129,$F130,$G$10:$G$129,$G130,$E$10:$E$129,$E130)</f>
        <v>0</v>
      </c>
      <c r="S130" s="179">
        <f>SUMIFS(S$10:S$129,$F$10:$F$129,$F130,$G$10:$G$129,$G130,$E$10:$E$129,$E130)</f>
        <v>0</v>
      </c>
      <c r="T130" s="179">
        <f>SUMIFS(T$10:T$129,$F$10:$F$129,$F130,$G$10:$G$129,$G130,$E$10:$E$129,$E130)</f>
        <v>0</v>
      </c>
      <c r="U130" s="179">
        <f>SUMIFS(U$10:U$129,$F$10:$F$129,$F130,$G$10:$G$129,$G130,$E$10:$E$129,$E130)</f>
        <v>0</v>
      </c>
      <c r="V130" s="179">
        <f>SUMIFS(V$10:V$129,$F$10:$F$129,$F130,$G$10:$G$129,$G130,$E$10:$E$129,$E130)</f>
        <v>0</v>
      </c>
      <c r="W130" s="179">
        <f>SUMIFS(W$10:W$129,$F$10:$F$129,$F130,$G$10:$G$129,$G130,$E$10:$E$129,$E130)</f>
        <v>0</v>
      </c>
      <c r="X130" s="179">
        <f>SUMIFS(X$10:X$129,$F$10:$F$129,$F130,$G$10:$G$129,$G130,$E$10:$E$129,$E130)</f>
        <v>0</v>
      </c>
      <c r="Y130" s="179">
        <f>SUMIFS(Y$10:Y$129,$F$10:$F$129,$F130,$G$10:$G$129,$G130,$E$10:$E$129,$E130)</f>
        <v>0</v>
      </c>
      <c r="Z130" s="179">
        <f>SUMIFS(Z$10:Z$129,$F$10:$F$129,$F130,$G$10:$G$129,$G130,$E$10:$E$129,$E130)</f>
        <v>0</v>
      </c>
      <c r="AA130" s="179">
        <f>SUMIFS(AA$10:AA$129,$F$10:$F$129,$F130,$G$10:$G$129,$G130,$E$10:$E$129,$E130)</f>
        <v>0</v>
      </c>
      <c r="AB130" s="179">
        <f>SUMIFS(AB$10:AB$129,$F$10:$F$129,$F130,$G$10:$G$129,$G130,$E$10:$E$129,$E130)</f>
        <v>0</v>
      </c>
      <c r="AC130" s="179">
        <f>SUMIFS(AC$10:AC$129,$F$10:$F$129,$F130,$G$10:$G$129,$G130,$E$10:$E$129,$E130)</f>
        <v>0</v>
      </c>
      <c r="AD130" s="179">
        <f>SUMIFS(AD$10:AD$129,$F$10:$F$129,$F130,$G$10:$G$129,$G130,$E$10:$E$129,$E130)</f>
        <v>0</v>
      </c>
      <c r="AE130" s="188">
        <f>SUMIFS(AE$10:AE$129,$F$10:$F$129,$F130,$G$10:$G$129,$G130,$E$10:$E$129,$E130)</f>
        <v>0</v>
      </c>
      <c r="AF130" s="396"/>
      <c r="AG130" s="395"/>
    </row>
    <row r="131" spans="3:33" ht="29.4" thickBot="1" x14ac:dyDescent="0.35">
      <c r="C131" s="173" t="s">
        <v>0</v>
      </c>
      <c r="D131" s="187"/>
      <c r="E131" s="177" t="s">
        <v>143</v>
      </c>
      <c r="F131" s="174" t="str">
        <f>'C. Details of Existing PSAs'!D67</f>
        <v>Distribution Utility 2 (DU2)</v>
      </c>
      <c r="G131" s="174">
        <f>'C. Details of Existing PSAs'!E67</f>
        <v>0</v>
      </c>
      <c r="H131" s="175" t="str">
        <f>F131</f>
        <v>Distribution Utility 2 (DU2)</v>
      </c>
      <c r="I131" s="176">
        <f>G131</f>
        <v>0</v>
      </c>
      <c r="J131" s="187" t="s">
        <v>173</v>
      </c>
      <c r="K131" s="180">
        <f>SUMIFS(K$10:K$129,$F$10:$F$129,$F131,$G$10:$G$129,$G131,$E$10:$E$129,$E131)</f>
        <v>0</v>
      </c>
      <c r="L131" s="180">
        <f>SUMIFS(L$10:L$129,$F$10:$F$129,$F131,$G$10:$G$129,$G131,$E$10:$E$129,$E131)</f>
        <v>0</v>
      </c>
      <c r="M131" s="180">
        <f>SUMIFS(M$10:M$129,$F$10:$F$129,$F131,$G$10:$G$129,$G131,$E$10:$E$129,$E131)</f>
        <v>0</v>
      </c>
      <c r="N131" s="180">
        <f>SUMIFS(N$10:N$129,$F$10:$F$129,$F131,$G$10:$G$129,$G131,$E$10:$E$129,$E131)</f>
        <v>0</v>
      </c>
      <c r="O131" s="180">
        <f>SUMIFS(O$10:O$129,$F$10:$F$129,$F131,$G$10:$G$129,$G131,$E$10:$E$129,$E131)</f>
        <v>0</v>
      </c>
      <c r="P131" s="180">
        <f>SUMIFS(P$10:P$129,$F$10:$F$129,$F131,$G$10:$G$129,$G131,$E$10:$E$129,$E131)</f>
        <v>0</v>
      </c>
      <c r="Q131" s="180">
        <f>SUMIFS(Q$10:Q$129,$F$10:$F$129,$F131,$G$10:$G$129,$G131,$E$10:$E$129,$E131)</f>
        <v>0</v>
      </c>
      <c r="R131" s="180">
        <f>SUMIFS(R$10:R$129,$F$10:$F$129,$F131,$G$10:$G$129,$G131,$E$10:$E$129,$E131)</f>
        <v>0</v>
      </c>
      <c r="S131" s="180">
        <f>SUMIFS(S$10:S$129,$F$10:$F$129,$F131,$G$10:$G$129,$G131,$E$10:$E$129,$E131)</f>
        <v>0</v>
      </c>
      <c r="T131" s="180">
        <f>SUMIFS(T$10:T$129,$F$10:$F$129,$F131,$G$10:$G$129,$G131,$E$10:$E$129,$E131)</f>
        <v>0</v>
      </c>
      <c r="U131" s="180">
        <f>SUMIFS(U$10:U$129,$F$10:$F$129,$F131,$G$10:$G$129,$G131,$E$10:$E$129,$E131)</f>
        <v>0</v>
      </c>
      <c r="V131" s="180">
        <f>SUMIFS(V$10:V$129,$F$10:$F$129,$F131,$G$10:$G$129,$G131,$E$10:$E$129,$E131)</f>
        <v>0</v>
      </c>
      <c r="W131" s="180">
        <f>SUMIFS(W$10:W$129,$F$10:$F$129,$F131,$G$10:$G$129,$G131,$E$10:$E$129,$E131)</f>
        <v>0</v>
      </c>
      <c r="X131" s="180">
        <f>SUMIFS(X$10:X$129,$F$10:$F$129,$F131,$G$10:$G$129,$G131,$E$10:$E$129,$E131)</f>
        <v>0</v>
      </c>
      <c r="Y131" s="180">
        <f>SUMIFS(Y$10:Y$129,$F$10:$F$129,$F131,$G$10:$G$129,$G131,$E$10:$E$129,$E131)</f>
        <v>0</v>
      </c>
      <c r="Z131" s="180">
        <f>SUMIFS(Z$10:Z$129,$F$10:$F$129,$F131,$G$10:$G$129,$G131,$E$10:$E$129,$E131)</f>
        <v>0</v>
      </c>
      <c r="AA131" s="180">
        <f>SUMIFS(AA$10:AA$129,$F$10:$F$129,$F131,$G$10:$G$129,$G131,$E$10:$E$129,$E131)</f>
        <v>0</v>
      </c>
      <c r="AB131" s="180">
        <f>SUMIFS(AB$10:AB$129,$F$10:$F$129,$F131,$G$10:$G$129,$G131,$E$10:$E$129,$E131)</f>
        <v>0</v>
      </c>
      <c r="AC131" s="180">
        <f>SUMIFS(AC$10:AC$129,$F$10:$F$129,$F131,$G$10:$G$129,$G131,$E$10:$E$129,$E131)</f>
        <v>0</v>
      </c>
      <c r="AD131" s="180">
        <f>SUMIFS(AD$10:AD$129,$F$10:$F$129,$F131,$G$10:$G$129,$G131,$E$10:$E$129,$E131)</f>
        <v>0</v>
      </c>
      <c r="AE131" s="189">
        <f>SUMIFS(AE$10:AE$129,$F$10:$F$129,$F131,$G$10:$G$129,$G131,$E$10:$E$129,$E131)</f>
        <v>0</v>
      </c>
      <c r="AF131" s="396"/>
      <c r="AG131" s="395"/>
    </row>
    <row r="132" spans="3:33" x14ac:dyDescent="0.3">
      <c r="I132" t="s">
        <v>146</v>
      </c>
      <c r="K132" s="167">
        <f>'C. Details of Existing PSAs'!P137</f>
        <v>0</v>
      </c>
      <c r="L132" s="16">
        <f>'C. Details of Existing PSAs'!Q137</f>
        <v>0</v>
      </c>
      <c r="M132" s="16">
        <f>'C. Details of Existing PSAs'!R137</f>
        <v>0</v>
      </c>
      <c r="N132" s="16">
        <f>'C. Details of Existing PSAs'!S137</f>
        <v>0</v>
      </c>
      <c r="O132" s="16">
        <f>'C. Details of Existing PSAs'!T137</f>
        <v>0</v>
      </c>
      <c r="P132" s="16">
        <f>'C. Details of Existing PSAs'!U137</f>
        <v>0</v>
      </c>
      <c r="Q132" s="16">
        <f>'C. Details of Existing PSAs'!V137</f>
        <v>0</v>
      </c>
      <c r="R132" s="16">
        <f>'C. Details of Existing PSAs'!W137</f>
        <v>0</v>
      </c>
      <c r="S132" s="16">
        <f>'C. Details of Existing PSAs'!X137</f>
        <v>0</v>
      </c>
      <c r="T132" s="16">
        <f>'C. Details of Existing PSAs'!Y137</f>
        <v>0</v>
      </c>
      <c r="U132" s="16">
        <f>'C. Details of Existing PSAs'!Z137</f>
        <v>0</v>
      </c>
      <c r="V132" s="16">
        <f>'C. Details of Existing PSAs'!AA137</f>
        <v>0</v>
      </c>
      <c r="W132" s="16">
        <f>'C. Details of Existing PSAs'!AB137</f>
        <v>0</v>
      </c>
      <c r="X132" s="16">
        <f>'C. Details of Existing PSAs'!AC137</f>
        <v>0</v>
      </c>
      <c r="Y132" s="16">
        <f>'C. Details of Existing PSAs'!AD137</f>
        <v>0</v>
      </c>
      <c r="Z132" s="16">
        <f>'C. Details of Existing PSAs'!AE137</f>
        <v>0</v>
      </c>
      <c r="AA132" s="16">
        <f>'C. Details of Existing PSAs'!AF137</f>
        <v>0</v>
      </c>
      <c r="AB132" s="16">
        <f>'C. Details of Existing PSAs'!AG137</f>
        <v>0</v>
      </c>
      <c r="AC132" s="16">
        <f>'C. Details of Existing PSAs'!AH137</f>
        <v>0</v>
      </c>
      <c r="AD132" s="16">
        <f>'C. Details of Existing PSAs'!AI137</f>
        <v>0</v>
      </c>
      <c r="AE132" s="16">
        <f>'C. Details of Existing PSAs'!AJ137</f>
        <v>0</v>
      </c>
    </row>
    <row r="133" spans="3:33" x14ac:dyDescent="0.3">
      <c r="F133" s="146"/>
      <c r="G133" s="146"/>
      <c r="I133" t="s">
        <v>155</v>
      </c>
      <c r="K133" s="166">
        <f>K132-K130-K131</f>
        <v>0</v>
      </c>
      <c r="L133" s="166">
        <f t="shared" ref="L133:AE133" si="61">L132-L130-L131</f>
        <v>0</v>
      </c>
      <c r="M133" s="166">
        <f t="shared" si="61"/>
        <v>0</v>
      </c>
      <c r="N133" s="166">
        <f t="shared" si="61"/>
        <v>0</v>
      </c>
      <c r="O133" s="166">
        <f t="shared" si="61"/>
        <v>0</v>
      </c>
      <c r="P133" s="166">
        <f t="shared" si="61"/>
        <v>0</v>
      </c>
      <c r="Q133" s="166">
        <f t="shared" si="61"/>
        <v>0</v>
      </c>
      <c r="R133" s="166">
        <f t="shared" si="61"/>
        <v>0</v>
      </c>
      <c r="S133" s="166">
        <f t="shared" si="61"/>
        <v>0</v>
      </c>
      <c r="T133" s="166">
        <f t="shared" si="61"/>
        <v>0</v>
      </c>
      <c r="U133" s="166">
        <f t="shared" si="61"/>
        <v>0</v>
      </c>
      <c r="V133" s="166">
        <f t="shared" si="61"/>
        <v>0</v>
      </c>
      <c r="W133" s="166">
        <f t="shared" si="61"/>
        <v>0</v>
      </c>
      <c r="X133" s="166">
        <f t="shared" si="61"/>
        <v>0</v>
      </c>
      <c r="Y133" s="166">
        <f t="shared" si="61"/>
        <v>0</v>
      </c>
      <c r="Z133" s="166">
        <f t="shared" si="61"/>
        <v>0</v>
      </c>
      <c r="AA133" s="166">
        <f t="shared" si="61"/>
        <v>0</v>
      </c>
      <c r="AB133" s="166">
        <f t="shared" si="61"/>
        <v>0</v>
      </c>
      <c r="AC133" s="166">
        <f t="shared" si="61"/>
        <v>0</v>
      </c>
      <c r="AD133" s="166">
        <f t="shared" si="61"/>
        <v>0</v>
      </c>
      <c r="AE133" s="166">
        <f t="shared" si="61"/>
        <v>0</v>
      </c>
      <c r="AF133" s="166"/>
    </row>
    <row r="135" spans="3:33" x14ac:dyDescent="0.3">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row>
    <row r="136" spans="3:33" x14ac:dyDescent="0.3">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row>
    <row r="137" spans="3:33" x14ac:dyDescent="0.3">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row>
    <row r="138" spans="3:33" x14ac:dyDescent="0.3">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row>
    <row r="139" spans="3:33" x14ac:dyDescent="0.3">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row>
    <row r="140" spans="3:33" x14ac:dyDescent="0.3">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row>
    <row r="141" spans="3:33" x14ac:dyDescent="0.3">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row>
    <row r="142" spans="3:33" x14ac:dyDescent="0.3">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row>
    <row r="143" spans="3:33" x14ac:dyDescent="0.3">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row>
    <row r="144" spans="3:33" x14ac:dyDescent="0.3">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row>
    <row r="145" spans="11:32" x14ac:dyDescent="0.3">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row>
    <row r="146" spans="11:32" x14ac:dyDescent="0.3">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row>
    <row r="147" spans="11:32" x14ac:dyDescent="0.3">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row>
    <row r="148" spans="11:32" x14ac:dyDescent="0.3">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row>
    <row r="149" spans="11:32" x14ac:dyDescent="0.3">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row>
    <row r="150" spans="11:32" x14ac:dyDescent="0.3">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row>
    <row r="151" spans="11:32" x14ac:dyDescent="0.3">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row>
    <row r="152" spans="11:32" x14ac:dyDescent="0.3">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row>
    <row r="153" spans="11:32" x14ac:dyDescent="0.3">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row>
    <row r="154" spans="11:32" x14ac:dyDescent="0.3">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row>
    <row r="155" spans="11:32" x14ac:dyDescent="0.3">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row>
    <row r="156" spans="11:32" x14ac:dyDescent="0.3">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row>
    <row r="157" spans="11:32" x14ac:dyDescent="0.3">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row>
    <row r="158" spans="11:32" x14ac:dyDescent="0.3">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row>
    <row r="159" spans="11:32" x14ac:dyDescent="0.3">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row>
    <row r="160" spans="11:32" x14ac:dyDescent="0.3">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row>
    <row r="161" spans="11:32" x14ac:dyDescent="0.3">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row>
    <row r="162" spans="11:32" x14ac:dyDescent="0.3">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row>
    <row r="163" spans="11:32" x14ac:dyDescent="0.3">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row>
    <row r="164" spans="11:32" x14ac:dyDescent="0.3">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row>
    <row r="165" spans="11:32" x14ac:dyDescent="0.3">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row>
    <row r="166" spans="11:32" x14ac:dyDescent="0.3">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row>
    <row r="167" spans="11:32" x14ac:dyDescent="0.3">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row>
    <row r="168" spans="11:32" x14ac:dyDescent="0.3">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row>
    <row r="169" spans="11:32" x14ac:dyDescent="0.3">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row>
    <row r="170" spans="11:32" x14ac:dyDescent="0.3">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row>
    <row r="171" spans="11:32" x14ac:dyDescent="0.3">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row>
    <row r="172" spans="11:32" x14ac:dyDescent="0.3">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row>
    <row r="173" spans="11:32" x14ac:dyDescent="0.3">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row>
    <row r="174" spans="11:32" x14ac:dyDescent="0.3">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row>
    <row r="175" spans="11:32" x14ac:dyDescent="0.3">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row>
    <row r="176" spans="11:32" x14ac:dyDescent="0.3">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row>
    <row r="177" spans="11:32" x14ac:dyDescent="0.3">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row>
    <row r="178" spans="11:32" x14ac:dyDescent="0.3">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row>
    <row r="179" spans="11:32" x14ac:dyDescent="0.3">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row>
    <row r="180" spans="11:32" x14ac:dyDescent="0.3">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row>
    <row r="181" spans="11:32" x14ac:dyDescent="0.3">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row>
    <row r="182" spans="11:32" x14ac:dyDescent="0.3">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row>
    <row r="183" spans="11:32" x14ac:dyDescent="0.3">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row>
    <row r="184" spans="11:32" x14ac:dyDescent="0.3">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row>
    <row r="185" spans="11:32" x14ac:dyDescent="0.3">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row>
    <row r="186" spans="11:32" x14ac:dyDescent="0.3">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row>
    <row r="187" spans="11:32" x14ac:dyDescent="0.3">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row>
    <row r="188" spans="11:32" x14ac:dyDescent="0.3">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row>
    <row r="189" spans="11:32" x14ac:dyDescent="0.3">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row>
    <row r="190" spans="11:32" x14ac:dyDescent="0.3">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row>
    <row r="191" spans="11:32" x14ac:dyDescent="0.3">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row>
    <row r="192" spans="11:32" x14ac:dyDescent="0.3">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row>
    <row r="193" spans="11:32" x14ac:dyDescent="0.3">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row>
    <row r="194" spans="11:32" x14ac:dyDescent="0.3">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row>
    <row r="195" spans="11:32" x14ac:dyDescent="0.3">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row>
    <row r="196" spans="11:32" x14ac:dyDescent="0.3">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row>
    <row r="197" spans="11:32" x14ac:dyDescent="0.3">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row>
    <row r="198" spans="11:32" x14ac:dyDescent="0.3">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row>
    <row r="199" spans="11:32" x14ac:dyDescent="0.3">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row>
    <row r="200" spans="11:32" x14ac:dyDescent="0.3">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row>
  </sheetData>
  <autoFilter ref="C9:AG129" xr:uid="{9E80321D-744E-4BFE-8748-CFE258CD5A2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2EC4-C4EE-48EF-8E7D-BD3FF3DC3F6A}">
  <dimension ref="B3:AG200"/>
  <sheetViews>
    <sheetView topLeftCell="F125" workbookViewId="0">
      <selection activeCell="AG11" sqref="AG11:AG129"/>
    </sheetView>
  </sheetViews>
  <sheetFormatPr defaultRowHeight="14.4" x14ac:dyDescent="0.3"/>
  <cols>
    <col min="3" max="4" width="8.88671875" style="7"/>
    <col min="5" max="5" width="8.44140625" style="16" bestFit="1" customWidth="1"/>
    <col min="6" max="7" width="25.77734375" style="7" customWidth="1"/>
    <col min="8" max="8" width="25.21875" style="108" customWidth="1"/>
    <col min="9" max="9" width="36.5546875" customWidth="1"/>
    <col min="10" max="10" width="8.77734375" style="16" customWidth="1"/>
    <col min="11" max="32" width="12.77734375" style="16" customWidth="1"/>
    <col min="33" max="33" width="8.88671875" style="16"/>
  </cols>
  <sheetData>
    <row r="3" spans="2:33" ht="15" thickBot="1" x14ac:dyDescent="0.35"/>
    <row r="4" spans="2:33" ht="24" x14ac:dyDescent="0.3">
      <c r="B4" s="165" t="s">
        <v>178</v>
      </c>
      <c r="C4" s="181" t="s">
        <v>67</v>
      </c>
      <c r="D4" s="182"/>
      <c r="E4" s="183" t="s">
        <v>179</v>
      </c>
      <c r="F4" s="182" t="s">
        <v>135</v>
      </c>
      <c r="G4" s="182" t="s">
        <v>147</v>
      </c>
      <c r="H4" s="182" t="s">
        <v>134</v>
      </c>
      <c r="I4" s="182" t="s">
        <v>68</v>
      </c>
      <c r="J4" s="182"/>
      <c r="K4" s="182" t="str">
        <f>'C. Details of Existing PSAs'!P6</f>
        <v>Year 0</v>
      </c>
      <c r="L4" s="182">
        <f>'C. Details of Existing PSAs'!Q6</f>
        <v>0</v>
      </c>
      <c r="M4" s="182">
        <f>'C. Details of Existing PSAs'!R6</f>
        <v>1</v>
      </c>
      <c r="N4" s="182">
        <f>'C. Details of Existing PSAs'!S6</f>
        <v>2</v>
      </c>
      <c r="O4" s="182">
        <f>'C. Details of Existing PSAs'!T6</f>
        <v>3</v>
      </c>
      <c r="P4" s="182">
        <f>'C. Details of Existing PSAs'!U6</f>
        <v>4</v>
      </c>
      <c r="Q4" s="182">
        <f>'C. Details of Existing PSAs'!V6</f>
        <v>5</v>
      </c>
      <c r="R4" s="182">
        <f>'C. Details of Existing PSAs'!W6</f>
        <v>6</v>
      </c>
      <c r="S4" s="182">
        <f>'C. Details of Existing PSAs'!X6</f>
        <v>7</v>
      </c>
      <c r="T4" s="182">
        <f>'C. Details of Existing PSAs'!Y6</f>
        <v>8</v>
      </c>
      <c r="U4" s="182">
        <f>'C. Details of Existing PSAs'!Z6</f>
        <v>9</v>
      </c>
      <c r="V4" s="182">
        <f>'C. Details of Existing PSAs'!AA6</f>
        <v>10</v>
      </c>
      <c r="W4" s="182">
        <f>'C. Details of Existing PSAs'!AB6</f>
        <v>11</v>
      </c>
      <c r="X4" s="182">
        <f>'C. Details of Existing PSAs'!AC6</f>
        <v>12</v>
      </c>
      <c r="Y4" s="182">
        <f>'C. Details of Existing PSAs'!AD6</f>
        <v>13</v>
      </c>
      <c r="Z4" s="182">
        <f>'C. Details of Existing PSAs'!AE6</f>
        <v>14</v>
      </c>
      <c r="AA4" s="182">
        <f>'C. Details of Existing PSAs'!AF6</f>
        <v>15</v>
      </c>
      <c r="AB4" s="182">
        <f>'C. Details of Existing PSAs'!AG6</f>
        <v>16</v>
      </c>
      <c r="AC4" s="182">
        <f>'C. Details of Existing PSAs'!AH6</f>
        <v>17</v>
      </c>
      <c r="AD4" s="182">
        <f>'C. Details of Existing PSAs'!AI6</f>
        <v>18</v>
      </c>
      <c r="AE4" s="184">
        <f>'C. Details of Existing PSAs'!AJ6</f>
        <v>19</v>
      </c>
      <c r="AF4" s="394"/>
      <c r="AG4" s="147" t="s">
        <v>148</v>
      </c>
    </row>
    <row r="5" spans="2:33" ht="28.8" x14ac:dyDescent="0.3">
      <c r="C5" s="185">
        <v>1</v>
      </c>
      <c r="D5" s="467"/>
      <c r="E5" s="16" t="s">
        <v>143</v>
      </c>
      <c r="F5" s="146" t="str">
        <f>'C. Details of Existing PSAs'!D7</f>
        <v>Distribution Utility 1 (DU1)</v>
      </c>
      <c r="G5" s="146">
        <f>'C. Details of Existing PSAs'!E7</f>
        <v>0</v>
      </c>
      <c r="H5" s="108" t="str">
        <f>F5</f>
        <v>Distribution Utility 1 (DU1)</v>
      </c>
      <c r="I5">
        <f>G5</f>
        <v>0</v>
      </c>
      <c r="K5" s="16" t="e">
        <f>'Individual RPSn'!I130</f>
        <v>#DIV/0!</v>
      </c>
      <c r="L5" s="16" t="e">
        <f>'Individual RPSn'!J130</f>
        <v>#DIV/0!</v>
      </c>
      <c r="M5" s="16" t="e">
        <f>'Individual RPSn'!K130</f>
        <v>#DIV/0!</v>
      </c>
      <c r="N5" s="16" t="e">
        <f>'Individual RPSn'!L130</f>
        <v>#DIV/0!</v>
      </c>
      <c r="O5" s="16" t="e">
        <f>'Individual RPSn'!M130</f>
        <v>#DIV/0!</v>
      </c>
      <c r="P5" s="16" t="e">
        <f>'Individual RPSn'!N130</f>
        <v>#DIV/0!</v>
      </c>
      <c r="Q5" s="16" t="e">
        <f>'Individual RPSn'!O130</f>
        <v>#DIV/0!</v>
      </c>
      <c r="R5" s="16" t="e">
        <f>'Individual RPSn'!P130</f>
        <v>#DIV/0!</v>
      </c>
      <c r="S5" s="16" t="e">
        <f>'Individual RPSn'!Q130</f>
        <v>#DIV/0!</v>
      </c>
      <c r="T5" s="16" t="e">
        <f>'Individual RPSn'!R130</f>
        <v>#DIV/0!</v>
      </c>
      <c r="U5" s="16" t="e">
        <f>'Individual RPSn'!S130</f>
        <v>#DIV/0!</v>
      </c>
      <c r="V5" s="16" t="e">
        <f>'Individual RPSn'!T130</f>
        <v>#DIV/0!</v>
      </c>
      <c r="W5" s="16" t="e">
        <f>'Individual RPSn'!U130</f>
        <v>#DIV/0!</v>
      </c>
      <c r="X5" s="16" t="e">
        <f>'Individual RPSn'!V130</f>
        <v>#DIV/0!</v>
      </c>
      <c r="Y5" s="16" t="e">
        <f>'Individual RPSn'!W130</f>
        <v>#DIV/0!</v>
      </c>
      <c r="Z5" s="16" t="e">
        <f>'Individual RPSn'!X130</f>
        <v>#DIV/0!</v>
      </c>
      <c r="AA5" s="16" t="e">
        <f>'Individual RPSn'!Y130</f>
        <v>#DIV/0!</v>
      </c>
      <c r="AB5" s="16" t="e">
        <f>'Individual RPSn'!Z130</f>
        <v>#DIV/0!</v>
      </c>
      <c r="AC5" s="16" t="e">
        <f>'Individual RPSn'!AA130</f>
        <v>#DIV/0!</v>
      </c>
      <c r="AD5" s="16" t="e">
        <f>'Individual RPSn'!AB130</f>
        <v>#DIV/0!</v>
      </c>
      <c r="AE5" s="186" t="e">
        <f>'Individual RPSn'!AC130</f>
        <v>#DIV/0!</v>
      </c>
      <c r="AF5" s="395"/>
    </row>
    <row r="6" spans="2:33" ht="29.4" thickBot="1" x14ac:dyDescent="0.35">
      <c r="C6" s="173">
        <v>2</v>
      </c>
      <c r="D6" s="187"/>
      <c r="E6" s="177" t="s">
        <v>143</v>
      </c>
      <c r="F6" s="174" t="str">
        <f>'C. Details of Existing PSAs'!D67</f>
        <v>Distribution Utility 2 (DU2)</v>
      </c>
      <c r="G6" s="174">
        <f>'C. Details of Existing PSAs'!E67</f>
        <v>0</v>
      </c>
      <c r="H6" s="175" t="str">
        <f>F6</f>
        <v>Distribution Utility 2 (DU2)</v>
      </c>
      <c r="I6" s="150">
        <f>G6</f>
        <v>0</v>
      </c>
      <c r="J6" s="177"/>
      <c r="K6" s="177" t="e">
        <f>'Individual RPSn'!I131</f>
        <v>#DIV/0!</v>
      </c>
      <c r="L6" s="177" t="e">
        <f>'Individual RPSn'!J131</f>
        <v>#DIV/0!</v>
      </c>
      <c r="M6" s="177" t="e">
        <f>'Individual RPSn'!K131</f>
        <v>#DIV/0!</v>
      </c>
      <c r="N6" s="177" t="e">
        <f>'Individual RPSn'!L131</f>
        <v>#DIV/0!</v>
      </c>
      <c r="O6" s="177" t="e">
        <f>'Individual RPSn'!M131</f>
        <v>#DIV/0!</v>
      </c>
      <c r="P6" s="177" t="e">
        <f>'Individual RPSn'!N131</f>
        <v>#DIV/0!</v>
      </c>
      <c r="Q6" s="177" t="e">
        <f>'Individual RPSn'!O131</f>
        <v>#DIV/0!</v>
      </c>
      <c r="R6" s="177" t="e">
        <f>'Individual RPSn'!P131</f>
        <v>#DIV/0!</v>
      </c>
      <c r="S6" s="177" t="e">
        <f>'Individual RPSn'!Q131</f>
        <v>#DIV/0!</v>
      </c>
      <c r="T6" s="177" t="e">
        <f>'Individual RPSn'!R131</f>
        <v>#DIV/0!</v>
      </c>
      <c r="U6" s="177" t="e">
        <f>'Individual RPSn'!S131</f>
        <v>#DIV/0!</v>
      </c>
      <c r="V6" s="177" t="e">
        <f>'Individual RPSn'!T131</f>
        <v>#DIV/0!</v>
      </c>
      <c r="W6" s="177" t="e">
        <f>'Individual RPSn'!U131</f>
        <v>#DIV/0!</v>
      </c>
      <c r="X6" s="177" t="e">
        <f>'Individual RPSn'!V131</f>
        <v>#DIV/0!</v>
      </c>
      <c r="Y6" s="177" t="e">
        <f>'Individual RPSn'!W131</f>
        <v>#DIV/0!</v>
      </c>
      <c r="Z6" s="177" t="e">
        <f>'Individual RPSn'!X131</f>
        <v>#DIV/0!</v>
      </c>
      <c r="AA6" s="177" t="e">
        <f>'Individual RPSn'!Y131</f>
        <v>#DIV/0!</v>
      </c>
      <c r="AB6" s="177" t="e">
        <f>'Individual RPSn'!Z131</f>
        <v>#DIV/0!</v>
      </c>
      <c r="AC6" s="177" t="e">
        <f>'Individual RPSn'!AA131</f>
        <v>#DIV/0!</v>
      </c>
      <c r="AD6" s="177" t="e">
        <f>'Individual RPSn'!AB131</f>
        <v>#DIV/0!</v>
      </c>
      <c r="AE6" s="178" t="e">
        <f>'Individual RPSn'!AC131</f>
        <v>#DIV/0!</v>
      </c>
      <c r="AF6" s="395"/>
    </row>
    <row r="9" spans="2:33" s="147" customFormat="1" ht="24" x14ac:dyDescent="0.3">
      <c r="B9" s="165" t="s">
        <v>152</v>
      </c>
      <c r="C9" s="147" t="s">
        <v>67</v>
      </c>
      <c r="D9" s="147" t="s">
        <v>75</v>
      </c>
      <c r="E9" s="165" t="s">
        <v>189</v>
      </c>
      <c r="F9" s="147" t="s">
        <v>135</v>
      </c>
      <c r="G9" s="147" t="s">
        <v>147</v>
      </c>
      <c r="H9" s="147" t="s">
        <v>134</v>
      </c>
      <c r="I9" s="147" t="s">
        <v>68</v>
      </c>
      <c r="J9" s="147" t="s">
        <v>173</v>
      </c>
      <c r="K9" s="147" t="str">
        <f>'C. Details of Existing PSAs'!P6</f>
        <v>Year 0</v>
      </c>
      <c r="L9" s="147">
        <f>'C. Details of Existing PSAs'!Q6</f>
        <v>0</v>
      </c>
      <c r="M9" s="147">
        <f>'C. Details of Existing PSAs'!R6</f>
        <v>1</v>
      </c>
      <c r="N9" s="147">
        <f>'C. Details of Existing PSAs'!S6</f>
        <v>2</v>
      </c>
      <c r="O9" s="147">
        <f>'C. Details of Existing PSAs'!T6</f>
        <v>3</v>
      </c>
      <c r="P9" s="147">
        <f>'C. Details of Existing PSAs'!U6</f>
        <v>4</v>
      </c>
      <c r="Q9" s="147">
        <f>'C. Details of Existing PSAs'!V6</f>
        <v>5</v>
      </c>
      <c r="R9" s="147">
        <f>'C. Details of Existing PSAs'!W6</f>
        <v>6</v>
      </c>
      <c r="S9" s="147">
        <f>'C. Details of Existing PSAs'!X6</f>
        <v>7</v>
      </c>
      <c r="T9" s="147">
        <f>'C. Details of Existing PSAs'!Y6</f>
        <v>8</v>
      </c>
      <c r="U9" s="147">
        <f>'C. Details of Existing PSAs'!Z6</f>
        <v>9</v>
      </c>
      <c r="V9" s="147">
        <f>'C. Details of Existing PSAs'!AA6</f>
        <v>10</v>
      </c>
      <c r="W9" s="147">
        <f>'C. Details of Existing PSAs'!AB6</f>
        <v>11</v>
      </c>
      <c r="X9" s="147">
        <f>'C. Details of Existing PSAs'!AC6</f>
        <v>12</v>
      </c>
      <c r="Y9" s="147">
        <f>'C. Details of Existing PSAs'!AD6</f>
        <v>13</v>
      </c>
      <c r="Z9" s="147">
        <f>'C. Details of Existing PSAs'!AE6</f>
        <v>14</v>
      </c>
      <c r="AA9" s="147">
        <f>'C. Details of Existing PSAs'!AF6</f>
        <v>15</v>
      </c>
      <c r="AB9" s="147">
        <f>'C. Details of Existing PSAs'!AG6</f>
        <v>16</v>
      </c>
      <c r="AC9" s="147">
        <f>'C. Details of Existing PSAs'!AH6</f>
        <v>17</v>
      </c>
      <c r="AD9" s="147">
        <f>'C. Details of Existing PSAs'!AI6</f>
        <v>18</v>
      </c>
      <c r="AE9" s="147">
        <f>'C. Details of Existing PSAs'!AJ6</f>
        <v>19</v>
      </c>
      <c r="AG9" s="147" t="s">
        <v>148</v>
      </c>
    </row>
    <row r="10" spans="2:33" ht="28.8" x14ac:dyDescent="0.3">
      <c r="C10" s="7">
        <f>'E. Details of New PSAs'!C7</f>
        <v>1</v>
      </c>
      <c r="D10" s="7">
        <f>'E. Details of New PSAs'!I7</f>
        <v>0</v>
      </c>
      <c r="E10" s="16" t="str">
        <f>'E. Details of New PSAs'!O7</f>
        <v>MW</v>
      </c>
      <c r="F10" s="146" t="str">
        <f>'E. Details of New PSAs'!D7</f>
        <v>Distribution Utility 1 (DU1)</v>
      </c>
      <c r="G10" s="146">
        <f>'E. Details of New PSAs'!E7</f>
        <v>0</v>
      </c>
      <c r="H10" s="108">
        <f>'E. Details of New PSAs'!F7</f>
        <v>0</v>
      </c>
      <c r="I10">
        <f>'E. Details of New PSAs'!G7</f>
        <v>0</v>
      </c>
      <c r="J10" s="16" t="s">
        <v>173</v>
      </c>
      <c r="K10" s="166">
        <f>IF($D10="No",0,'E. Details of New PSAs'!P7)</f>
        <v>0</v>
      </c>
      <c r="L10" s="166">
        <f>IF($D10="No",0,'E. Details of New PSAs'!Q7)</f>
        <v>0</v>
      </c>
      <c r="M10" s="166">
        <f>IF($D10="No",0,'E. Details of New PSAs'!R7)</f>
        <v>0</v>
      </c>
      <c r="N10" s="166">
        <f>IF($D10="No",0,'E. Details of New PSAs'!S7)</f>
        <v>0</v>
      </c>
      <c r="O10" s="166">
        <f>IF($D10="No",0,'E. Details of New PSAs'!T7)</f>
        <v>0</v>
      </c>
      <c r="P10" s="166">
        <f>IF($D10="No",0,'E. Details of New PSAs'!U7)</f>
        <v>0</v>
      </c>
      <c r="Q10" s="166">
        <f>IF($D10="No",0,'E. Details of New PSAs'!V7)</f>
        <v>0</v>
      </c>
      <c r="R10" s="166">
        <f>IF($D10="No",0,'E. Details of New PSAs'!W7)</f>
        <v>0</v>
      </c>
      <c r="S10" s="166">
        <f>IF($D10="No",0,'E. Details of New PSAs'!X7)</f>
        <v>0</v>
      </c>
      <c r="T10" s="166">
        <f>IF($D10="No",0,'E. Details of New PSAs'!Y7)</f>
        <v>0</v>
      </c>
      <c r="U10" s="166">
        <f>IF($D10="No",0,'E. Details of New PSAs'!Z7)</f>
        <v>0</v>
      </c>
      <c r="V10" s="166">
        <f>IF($D10="No",0,'E. Details of New PSAs'!AA7)</f>
        <v>0</v>
      </c>
      <c r="W10" s="166">
        <f>IF($D10="No",0,'E. Details of New PSAs'!AB7)</f>
        <v>0</v>
      </c>
      <c r="X10" s="166">
        <f>IF($D10="No",0,'E. Details of New PSAs'!AC7)</f>
        <v>0</v>
      </c>
      <c r="Y10" s="166">
        <f>IF($D10="No",0,'E. Details of New PSAs'!AD7)</f>
        <v>0</v>
      </c>
      <c r="Z10" s="166">
        <f>IF($D10="No",0,'E. Details of New PSAs'!AE7)</f>
        <v>0</v>
      </c>
      <c r="AA10" s="166">
        <f>IF($D10="No",0,'E. Details of New PSAs'!AF7)</f>
        <v>0</v>
      </c>
      <c r="AB10" s="166">
        <f>IF($D10="No",0,'E. Details of New PSAs'!AG7)</f>
        <v>0</v>
      </c>
      <c r="AC10" s="166">
        <f>IF($D10="No",0,'E. Details of New PSAs'!AH7)</f>
        <v>0</v>
      </c>
      <c r="AD10" s="166">
        <f>IF($D10="No",0,'E. Details of New PSAs'!AI7)</f>
        <v>0</v>
      </c>
      <c r="AE10" s="166">
        <f>IF($D10="No",0,'E. Details of New PSAs'!AJ7)</f>
        <v>0</v>
      </c>
      <c r="AF10" s="166"/>
      <c r="AG10" s="16" t="str">
        <f>IF((SUM(K10:AE10)&gt;0)*(D10="Yes")*(E10="MWh"),"TRUE","FALSE")</f>
        <v>FALSE</v>
      </c>
    </row>
    <row r="11" spans="2:33" ht="28.8" x14ac:dyDescent="0.3">
      <c r="C11" s="7">
        <f>C10</f>
        <v>1</v>
      </c>
      <c r="D11" s="7">
        <f>D10</f>
        <v>0</v>
      </c>
      <c r="E11" s="16" t="str">
        <f>'E. Details of New PSAs'!O8</f>
        <v>MWh</v>
      </c>
      <c r="F11" s="146" t="str">
        <f>F10</f>
        <v>Distribution Utility 1 (DU1)</v>
      </c>
      <c r="G11" s="146">
        <f>G10</f>
        <v>0</v>
      </c>
      <c r="H11" s="108">
        <f>H10</f>
        <v>0</v>
      </c>
      <c r="I11">
        <f>I10</f>
        <v>0</v>
      </c>
      <c r="J11" s="16" t="s">
        <v>173</v>
      </c>
      <c r="K11" s="166">
        <f>IF($D11="No",0,'E. Details of New PSAs'!P8)</f>
        <v>0</v>
      </c>
      <c r="L11" s="166">
        <f>IF($D11="No",0,'E. Details of New PSAs'!Q8)</f>
        <v>0</v>
      </c>
      <c r="M11" s="166">
        <f>IF($D11="No",0,'E. Details of New PSAs'!R8)</f>
        <v>0</v>
      </c>
      <c r="N11" s="166">
        <f>IF($D11="No",0,'E. Details of New PSAs'!S8)</f>
        <v>0</v>
      </c>
      <c r="O11" s="166">
        <f>IF($D11="No",0,'E. Details of New PSAs'!T8)</f>
        <v>0</v>
      </c>
      <c r="P11" s="166">
        <f>IF($D11="No",0,'E. Details of New PSAs'!U8)</f>
        <v>0</v>
      </c>
      <c r="Q11" s="166">
        <f>IF($D11="No",0,'E. Details of New PSAs'!V8)</f>
        <v>0</v>
      </c>
      <c r="R11" s="166">
        <f>IF($D11="No",0,'E. Details of New PSAs'!W8)</f>
        <v>0</v>
      </c>
      <c r="S11" s="166">
        <f>IF($D11="No",0,'E. Details of New PSAs'!X8)</f>
        <v>0</v>
      </c>
      <c r="T11" s="166">
        <f>IF($D11="No",0,'E. Details of New PSAs'!Y8)</f>
        <v>0</v>
      </c>
      <c r="U11" s="166">
        <f>IF($D11="No",0,'E. Details of New PSAs'!Z8)</f>
        <v>0</v>
      </c>
      <c r="V11" s="166">
        <f>IF($D11="No",0,'E. Details of New PSAs'!AA8)</f>
        <v>0</v>
      </c>
      <c r="W11" s="166">
        <f>IF($D11="No",0,'E. Details of New PSAs'!AB8)</f>
        <v>0</v>
      </c>
      <c r="X11" s="166">
        <f>IF($D11="No",0,'E. Details of New PSAs'!AC8)</f>
        <v>0</v>
      </c>
      <c r="Y11" s="166">
        <f>IF($D11="No",0,'E. Details of New PSAs'!AD8)</f>
        <v>0</v>
      </c>
      <c r="Z11" s="166">
        <f>IF($D11="No",0,'E. Details of New PSAs'!AE8)</f>
        <v>0</v>
      </c>
      <c r="AA11" s="166">
        <f>IF($D11="No",0,'E. Details of New PSAs'!AF8)</f>
        <v>0</v>
      </c>
      <c r="AB11" s="166">
        <f>IF($D11="No",0,'E. Details of New PSAs'!AG8)</f>
        <v>0</v>
      </c>
      <c r="AC11" s="166">
        <f>IF($D11="No",0,'E. Details of New PSAs'!AH8)</f>
        <v>0</v>
      </c>
      <c r="AD11" s="166">
        <f>IF($D11="No",0,'E. Details of New PSAs'!AI8)</f>
        <v>0</v>
      </c>
      <c r="AE11" s="166">
        <f>IF($D11="No",0,'E. Details of New PSAs'!AJ8)</f>
        <v>0</v>
      </c>
      <c r="AF11" s="166"/>
      <c r="AG11" s="16" t="str">
        <f t="shared" ref="AG11:AG74" si="0">IF((SUM(K11:AE11)&gt;0)*(D11="Yes")*(E11="MWh"),"TRUE","FALSE")</f>
        <v>FALSE</v>
      </c>
    </row>
    <row r="12" spans="2:33" ht="28.8" x14ac:dyDescent="0.3">
      <c r="C12" s="7">
        <f>'E. Details of New PSAs'!C9</f>
        <v>2</v>
      </c>
      <c r="D12" s="7">
        <f>'E. Details of New PSAs'!I9</f>
        <v>0</v>
      </c>
      <c r="E12" s="16" t="str">
        <f>'E. Details of New PSAs'!O9</f>
        <v>MW</v>
      </c>
      <c r="F12" s="146" t="str">
        <f>'E. Details of New PSAs'!D9</f>
        <v>Distribution Utility 1 (DU1)</v>
      </c>
      <c r="G12" s="146">
        <f>'E. Details of New PSAs'!E9</f>
        <v>0</v>
      </c>
      <c r="H12" s="108">
        <f>'E. Details of New PSAs'!F9</f>
        <v>0</v>
      </c>
      <c r="I12">
        <f>'E. Details of New PSAs'!G9</f>
        <v>0</v>
      </c>
      <c r="J12" s="16" t="s">
        <v>173</v>
      </c>
      <c r="K12" s="166">
        <f>IF($D12="No",0,'E. Details of New PSAs'!P9)</f>
        <v>0</v>
      </c>
      <c r="L12" s="166">
        <f>IF($D12="No",0,'E. Details of New PSAs'!Q9)</f>
        <v>0</v>
      </c>
      <c r="M12" s="166">
        <f>IF($D12="No",0,'E. Details of New PSAs'!R9)</f>
        <v>0</v>
      </c>
      <c r="N12" s="166">
        <f>IF($D12="No",0,'E. Details of New PSAs'!S9)</f>
        <v>0</v>
      </c>
      <c r="O12" s="166">
        <f>IF($D12="No",0,'E. Details of New PSAs'!T9)</f>
        <v>0</v>
      </c>
      <c r="P12" s="166">
        <f>IF($D12="No",0,'E. Details of New PSAs'!U9)</f>
        <v>0</v>
      </c>
      <c r="Q12" s="166">
        <f>IF($D12="No",0,'E. Details of New PSAs'!V9)</f>
        <v>0</v>
      </c>
      <c r="R12" s="166">
        <f>IF($D12="No",0,'E. Details of New PSAs'!W9)</f>
        <v>0</v>
      </c>
      <c r="S12" s="166">
        <f>IF($D12="No",0,'E. Details of New PSAs'!X9)</f>
        <v>0</v>
      </c>
      <c r="T12" s="166">
        <f>IF($D12="No",0,'E. Details of New PSAs'!Y9)</f>
        <v>0</v>
      </c>
      <c r="U12" s="166">
        <f>IF($D12="No",0,'E. Details of New PSAs'!Z9)</f>
        <v>0</v>
      </c>
      <c r="V12" s="166">
        <f>IF($D12="No",0,'E. Details of New PSAs'!AA9)</f>
        <v>0</v>
      </c>
      <c r="W12" s="166">
        <f>IF($D12="No",0,'E. Details of New PSAs'!AB9)</f>
        <v>0</v>
      </c>
      <c r="X12" s="166">
        <f>IF($D12="No",0,'E. Details of New PSAs'!AC9)</f>
        <v>0</v>
      </c>
      <c r="Y12" s="166">
        <f>IF($D12="No",0,'E. Details of New PSAs'!AD9)</f>
        <v>0</v>
      </c>
      <c r="Z12" s="166">
        <f>IF($D12="No",0,'E. Details of New PSAs'!AE9)</f>
        <v>0</v>
      </c>
      <c r="AA12" s="166">
        <f>IF($D12="No",0,'E. Details of New PSAs'!AF9)</f>
        <v>0</v>
      </c>
      <c r="AB12" s="166">
        <f>IF($D12="No",0,'E. Details of New PSAs'!AG9)</f>
        <v>0</v>
      </c>
      <c r="AC12" s="166">
        <f>IF($D12="No",0,'E. Details of New PSAs'!AH9)</f>
        <v>0</v>
      </c>
      <c r="AD12" s="166">
        <f>IF($D12="No",0,'E. Details of New PSAs'!AI9)</f>
        <v>0</v>
      </c>
      <c r="AE12" s="166">
        <f>IF($D12="No",0,'E. Details of New PSAs'!AJ9)</f>
        <v>0</v>
      </c>
      <c r="AF12" s="166"/>
      <c r="AG12" s="16" t="str">
        <f t="shared" si="0"/>
        <v>FALSE</v>
      </c>
    </row>
    <row r="13" spans="2:33" ht="28.8" x14ac:dyDescent="0.3">
      <c r="C13" s="7">
        <f t="shared" ref="C13" si="1">C12</f>
        <v>2</v>
      </c>
      <c r="D13" s="7">
        <f t="shared" ref="D13" si="2">D12</f>
        <v>0</v>
      </c>
      <c r="E13" s="16" t="str">
        <f>'E. Details of New PSAs'!O10</f>
        <v>MWh</v>
      </c>
      <c r="F13" s="146" t="str">
        <f t="shared" ref="F13:F44" si="3">F12</f>
        <v>Distribution Utility 1 (DU1)</v>
      </c>
      <c r="G13" s="146">
        <f t="shared" ref="G13:G44" si="4">G12</f>
        <v>0</v>
      </c>
      <c r="H13" s="108">
        <f t="shared" ref="H13:H44" si="5">H12</f>
        <v>0</v>
      </c>
      <c r="I13">
        <f t="shared" ref="I13:I44" si="6">I12</f>
        <v>0</v>
      </c>
      <c r="J13" s="16" t="s">
        <v>173</v>
      </c>
      <c r="K13" s="166">
        <f>IF($D13="No",0,'E. Details of New PSAs'!P10)</f>
        <v>0</v>
      </c>
      <c r="L13" s="166">
        <f>IF($D13="No",0,'E. Details of New PSAs'!Q10)</f>
        <v>0</v>
      </c>
      <c r="M13" s="166">
        <f>IF($D13="No",0,'E. Details of New PSAs'!R10)</f>
        <v>0</v>
      </c>
      <c r="N13" s="166">
        <f>IF($D13="No",0,'E. Details of New PSAs'!S10)</f>
        <v>0</v>
      </c>
      <c r="O13" s="166">
        <f>IF($D13="No",0,'E. Details of New PSAs'!T10)</f>
        <v>0</v>
      </c>
      <c r="P13" s="166">
        <f>IF($D13="No",0,'E. Details of New PSAs'!U10)</f>
        <v>0</v>
      </c>
      <c r="Q13" s="166">
        <f>IF($D13="No",0,'E. Details of New PSAs'!V10)</f>
        <v>0</v>
      </c>
      <c r="R13" s="166">
        <f>IF($D13="No",0,'E. Details of New PSAs'!W10)</f>
        <v>0</v>
      </c>
      <c r="S13" s="166">
        <f>IF($D13="No",0,'E. Details of New PSAs'!X10)</f>
        <v>0</v>
      </c>
      <c r="T13" s="166">
        <f>IF($D13="No",0,'E. Details of New PSAs'!Y10)</f>
        <v>0</v>
      </c>
      <c r="U13" s="166">
        <f>IF($D13="No",0,'E. Details of New PSAs'!Z10)</f>
        <v>0</v>
      </c>
      <c r="V13" s="166">
        <f>IF($D13="No",0,'E. Details of New PSAs'!AA10)</f>
        <v>0</v>
      </c>
      <c r="W13" s="166">
        <f>IF($D13="No",0,'E. Details of New PSAs'!AB10)</f>
        <v>0</v>
      </c>
      <c r="X13" s="166">
        <f>IF($D13="No",0,'E. Details of New PSAs'!AC10)</f>
        <v>0</v>
      </c>
      <c r="Y13" s="166">
        <f>IF($D13="No",0,'E. Details of New PSAs'!AD10)</f>
        <v>0</v>
      </c>
      <c r="Z13" s="166">
        <f>IF($D13="No",0,'E. Details of New PSAs'!AE10)</f>
        <v>0</v>
      </c>
      <c r="AA13" s="166">
        <f>IF($D13="No",0,'E. Details of New PSAs'!AF10)</f>
        <v>0</v>
      </c>
      <c r="AB13" s="166">
        <f>IF($D13="No",0,'E. Details of New PSAs'!AG10)</f>
        <v>0</v>
      </c>
      <c r="AC13" s="166">
        <f>IF($D13="No",0,'E. Details of New PSAs'!AH10)</f>
        <v>0</v>
      </c>
      <c r="AD13" s="166">
        <f>IF($D13="No",0,'E. Details of New PSAs'!AI10)</f>
        <v>0</v>
      </c>
      <c r="AE13" s="166">
        <f>IF($D13="No",0,'E. Details of New PSAs'!AJ10)</f>
        <v>0</v>
      </c>
      <c r="AF13" s="166"/>
      <c r="AG13" s="16" t="str">
        <f t="shared" si="0"/>
        <v>FALSE</v>
      </c>
    </row>
    <row r="14" spans="2:33" ht="28.8" x14ac:dyDescent="0.3">
      <c r="C14" s="7">
        <f>'E. Details of New PSAs'!C11</f>
        <v>3</v>
      </c>
      <c r="D14" s="7">
        <f>'E. Details of New PSAs'!I11</f>
        <v>0</v>
      </c>
      <c r="E14" s="16" t="str">
        <f>'E. Details of New PSAs'!O11</f>
        <v>MW</v>
      </c>
      <c r="F14" s="146" t="str">
        <f>'E. Details of New PSAs'!D11</f>
        <v>Distribution Utility 1 (DU1)</v>
      </c>
      <c r="G14" s="146">
        <f>'E. Details of New PSAs'!E11</f>
        <v>0</v>
      </c>
      <c r="H14" s="108">
        <f>'E. Details of New PSAs'!F11</f>
        <v>0</v>
      </c>
      <c r="I14">
        <f>'E. Details of New PSAs'!G11</f>
        <v>0</v>
      </c>
      <c r="J14" s="16" t="s">
        <v>173</v>
      </c>
      <c r="K14" s="166">
        <f>IF($D14="No",0,'E. Details of New PSAs'!P11)</f>
        <v>0</v>
      </c>
      <c r="L14" s="166">
        <f>IF($D14="No",0,'E. Details of New PSAs'!Q11)</f>
        <v>0</v>
      </c>
      <c r="M14" s="166">
        <f>IF($D14="No",0,'E. Details of New PSAs'!R11)</f>
        <v>0</v>
      </c>
      <c r="N14" s="166">
        <f>IF($D14="No",0,'E. Details of New PSAs'!S11)</f>
        <v>0</v>
      </c>
      <c r="O14" s="166">
        <f>IF($D14="No",0,'E. Details of New PSAs'!T11)</f>
        <v>0</v>
      </c>
      <c r="P14" s="166">
        <f>IF($D14="No",0,'E. Details of New PSAs'!U11)</f>
        <v>0</v>
      </c>
      <c r="Q14" s="166">
        <f>IF($D14="No",0,'E. Details of New PSAs'!V11)</f>
        <v>0</v>
      </c>
      <c r="R14" s="166">
        <f>IF($D14="No",0,'E. Details of New PSAs'!W11)</f>
        <v>0</v>
      </c>
      <c r="S14" s="166">
        <f>IF($D14="No",0,'E. Details of New PSAs'!X11)</f>
        <v>0</v>
      </c>
      <c r="T14" s="166">
        <f>IF($D14="No",0,'E. Details of New PSAs'!Y11)</f>
        <v>0</v>
      </c>
      <c r="U14" s="166">
        <f>IF($D14="No",0,'E. Details of New PSAs'!Z11)</f>
        <v>0</v>
      </c>
      <c r="V14" s="166">
        <f>IF($D14="No",0,'E. Details of New PSAs'!AA11)</f>
        <v>0</v>
      </c>
      <c r="W14" s="166">
        <f>IF($D14="No",0,'E. Details of New PSAs'!AB11)</f>
        <v>0</v>
      </c>
      <c r="X14" s="166">
        <f>IF($D14="No",0,'E. Details of New PSAs'!AC11)</f>
        <v>0</v>
      </c>
      <c r="Y14" s="166">
        <f>IF($D14="No",0,'E. Details of New PSAs'!AD11)</f>
        <v>0</v>
      </c>
      <c r="Z14" s="166">
        <f>IF($D14="No",0,'E. Details of New PSAs'!AE11)</f>
        <v>0</v>
      </c>
      <c r="AA14" s="166">
        <f>IF($D14="No",0,'E. Details of New PSAs'!AF11)</f>
        <v>0</v>
      </c>
      <c r="AB14" s="166">
        <f>IF($D14="No",0,'E. Details of New PSAs'!AG11)</f>
        <v>0</v>
      </c>
      <c r="AC14" s="166">
        <f>IF($D14="No",0,'E. Details of New PSAs'!AH11)</f>
        <v>0</v>
      </c>
      <c r="AD14" s="166">
        <f>IF($D14="No",0,'E. Details of New PSAs'!AI11)</f>
        <v>0</v>
      </c>
      <c r="AE14" s="166">
        <f>IF($D14="No",0,'E. Details of New PSAs'!AJ11)</f>
        <v>0</v>
      </c>
      <c r="AF14" s="166"/>
      <c r="AG14" s="16" t="str">
        <f t="shared" si="0"/>
        <v>FALSE</v>
      </c>
    </row>
    <row r="15" spans="2:33" ht="28.8" x14ac:dyDescent="0.3">
      <c r="C15" s="7">
        <f t="shared" ref="C15" si="7">C14</f>
        <v>3</v>
      </c>
      <c r="D15" s="7">
        <f t="shared" ref="D15" si="8">D14</f>
        <v>0</v>
      </c>
      <c r="E15" s="16" t="str">
        <f>'E. Details of New PSAs'!O12</f>
        <v>MWh</v>
      </c>
      <c r="F15" s="146" t="str">
        <f t="shared" ref="F15:F46" si="9">F14</f>
        <v>Distribution Utility 1 (DU1)</v>
      </c>
      <c r="G15" s="146">
        <f t="shared" ref="G15:G46" si="10">G14</f>
        <v>0</v>
      </c>
      <c r="H15" s="108">
        <f t="shared" ref="H15:H46" si="11">H14</f>
        <v>0</v>
      </c>
      <c r="I15">
        <f t="shared" ref="I15:I46" si="12">I14</f>
        <v>0</v>
      </c>
      <c r="J15" s="16" t="s">
        <v>173</v>
      </c>
      <c r="K15" s="166">
        <f>IF($D15="No",0,'E. Details of New PSAs'!P12)</f>
        <v>0</v>
      </c>
      <c r="L15" s="166">
        <f>IF($D15="No",0,'E. Details of New PSAs'!Q12)</f>
        <v>0</v>
      </c>
      <c r="M15" s="166">
        <f>IF($D15="No",0,'E. Details of New PSAs'!R12)</f>
        <v>0</v>
      </c>
      <c r="N15" s="166">
        <f>IF($D15="No",0,'E. Details of New PSAs'!S12)</f>
        <v>0</v>
      </c>
      <c r="O15" s="166">
        <f>IF($D15="No",0,'E. Details of New PSAs'!T12)</f>
        <v>0</v>
      </c>
      <c r="P15" s="166">
        <f>IF($D15="No",0,'E. Details of New PSAs'!U12)</f>
        <v>0</v>
      </c>
      <c r="Q15" s="166">
        <f>IF($D15="No",0,'E. Details of New PSAs'!V12)</f>
        <v>0</v>
      </c>
      <c r="R15" s="166">
        <f>IF($D15="No",0,'E. Details of New PSAs'!W12)</f>
        <v>0</v>
      </c>
      <c r="S15" s="166">
        <f>IF($D15="No",0,'E. Details of New PSAs'!X12)</f>
        <v>0</v>
      </c>
      <c r="T15" s="166">
        <f>IF($D15="No",0,'E. Details of New PSAs'!Y12)</f>
        <v>0</v>
      </c>
      <c r="U15" s="166">
        <f>IF($D15="No",0,'E. Details of New PSAs'!Z12)</f>
        <v>0</v>
      </c>
      <c r="V15" s="166">
        <f>IF($D15="No",0,'E. Details of New PSAs'!AA12)</f>
        <v>0</v>
      </c>
      <c r="W15" s="166">
        <f>IF($D15="No",0,'E. Details of New PSAs'!AB12)</f>
        <v>0</v>
      </c>
      <c r="X15" s="166">
        <f>IF($D15="No",0,'E. Details of New PSAs'!AC12)</f>
        <v>0</v>
      </c>
      <c r="Y15" s="166">
        <f>IF($D15="No",0,'E. Details of New PSAs'!AD12)</f>
        <v>0</v>
      </c>
      <c r="Z15" s="166">
        <f>IF($D15="No",0,'E. Details of New PSAs'!AE12)</f>
        <v>0</v>
      </c>
      <c r="AA15" s="166">
        <f>IF($D15="No",0,'E. Details of New PSAs'!AF12)</f>
        <v>0</v>
      </c>
      <c r="AB15" s="166">
        <f>IF($D15="No",0,'E. Details of New PSAs'!AG12)</f>
        <v>0</v>
      </c>
      <c r="AC15" s="166">
        <f>IF($D15="No",0,'E. Details of New PSAs'!AH12)</f>
        <v>0</v>
      </c>
      <c r="AD15" s="166">
        <f>IF($D15="No",0,'E. Details of New PSAs'!AI12)</f>
        <v>0</v>
      </c>
      <c r="AE15" s="166">
        <f>IF($D15="No",0,'E. Details of New PSAs'!AJ12)</f>
        <v>0</v>
      </c>
      <c r="AF15" s="166"/>
      <c r="AG15" s="16" t="str">
        <f t="shared" si="0"/>
        <v>FALSE</v>
      </c>
    </row>
    <row r="16" spans="2:33" ht="28.8" x14ac:dyDescent="0.3">
      <c r="C16" s="7">
        <f>'E. Details of New PSAs'!C13</f>
        <v>4</v>
      </c>
      <c r="D16" s="7">
        <f>'E. Details of New PSAs'!I13</f>
        <v>0</v>
      </c>
      <c r="E16" s="16" t="str">
        <f>'E. Details of New PSAs'!O13</f>
        <v>MW</v>
      </c>
      <c r="F16" s="146" t="str">
        <f>'E. Details of New PSAs'!D13</f>
        <v>Distribution Utility 1 (DU1)</v>
      </c>
      <c r="G16" s="146">
        <f>'E. Details of New PSAs'!E13</f>
        <v>0</v>
      </c>
      <c r="H16" s="108">
        <f>'E. Details of New PSAs'!F13</f>
        <v>0</v>
      </c>
      <c r="I16">
        <f>'E. Details of New PSAs'!G13</f>
        <v>0</v>
      </c>
      <c r="J16" s="16" t="s">
        <v>173</v>
      </c>
      <c r="K16" s="166">
        <f>IF($D16="No",0,'E. Details of New PSAs'!P13)</f>
        <v>0</v>
      </c>
      <c r="L16" s="166">
        <f>IF($D16="No",0,'E. Details of New PSAs'!Q13)</f>
        <v>0</v>
      </c>
      <c r="M16" s="166">
        <f>IF($D16="No",0,'E. Details of New PSAs'!R13)</f>
        <v>0</v>
      </c>
      <c r="N16" s="166">
        <f>IF($D16="No",0,'E. Details of New PSAs'!S13)</f>
        <v>0</v>
      </c>
      <c r="O16" s="166">
        <f>IF($D16="No",0,'E. Details of New PSAs'!T13)</f>
        <v>0</v>
      </c>
      <c r="P16" s="166">
        <f>IF($D16="No",0,'E. Details of New PSAs'!U13)</f>
        <v>0</v>
      </c>
      <c r="Q16" s="166">
        <f>IF($D16="No",0,'E. Details of New PSAs'!V13)</f>
        <v>0</v>
      </c>
      <c r="R16" s="166">
        <f>IF($D16="No",0,'E. Details of New PSAs'!W13)</f>
        <v>0</v>
      </c>
      <c r="S16" s="166">
        <f>IF($D16="No",0,'E. Details of New PSAs'!X13)</f>
        <v>0</v>
      </c>
      <c r="T16" s="166">
        <f>IF($D16="No",0,'E. Details of New PSAs'!Y13)</f>
        <v>0</v>
      </c>
      <c r="U16" s="166">
        <f>IF($D16="No",0,'E. Details of New PSAs'!Z13)</f>
        <v>0</v>
      </c>
      <c r="V16" s="166">
        <f>IF($D16="No",0,'E. Details of New PSAs'!AA13)</f>
        <v>0</v>
      </c>
      <c r="W16" s="166">
        <f>IF($D16="No",0,'E. Details of New PSAs'!AB13)</f>
        <v>0</v>
      </c>
      <c r="X16" s="166">
        <f>IF($D16="No",0,'E. Details of New PSAs'!AC13)</f>
        <v>0</v>
      </c>
      <c r="Y16" s="166">
        <f>IF($D16="No",0,'E. Details of New PSAs'!AD13)</f>
        <v>0</v>
      </c>
      <c r="Z16" s="166">
        <f>IF($D16="No",0,'E. Details of New PSAs'!AE13)</f>
        <v>0</v>
      </c>
      <c r="AA16" s="166">
        <f>IF($D16="No",0,'E. Details of New PSAs'!AF13)</f>
        <v>0</v>
      </c>
      <c r="AB16" s="166">
        <f>IF($D16="No",0,'E. Details of New PSAs'!AG13)</f>
        <v>0</v>
      </c>
      <c r="AC16" s="166">
        <f>IF($D16="No",0,'E. Details of New PSAs'!AH13)</f>
        <v>0</v>
      </c>
      <c r="AD16" s="166">
        <f>IF($D16="No",0,'E. Details of New PSAs'!AI13)</f>
        <v>0</v>
      </c>
      <c r="AE16" s="166">
        <f>IF($D16="No",0,'E. Details of New PSAs'!AJ13)</f>
        <v>0</v>
      </c>
      <c r="AF16" s="166"/>
      <c r="AG16" s="16" t="str">
        <f t="shared" si="0"/>
        <v>FALSE</v>
      </c>
    </row>
    <row r="17" spans="3:33" ht="28.8" x14ac:dyDescent="0.3">
      <c r="C17" s="7">
        <f t="shared" ref="C17" si="13">C16</f>
        <v>4</v>
      </c>
      <c r="D17" s="7">
        <f t="shared" ref="D17" si="14">D16</f>
        <v>0</v>
      </c>
      <c r="E17" s="16" t="str">
        <f>'E. Details of New PSAs'!O14</f>
        <v>MWh</v>
      </c>
      <c r="F17" s="146" t="str">
        <f t="shared" ref="F17:F48" si="15">F16</f>
        <v>Distribution Utility 1 (DU1)</v>
      </c>
      <c r="G17" s="146">
        <f t="shared" ref="G17:G48" si="16">G16</f>
        <v>0</v>
      </c>
      <c r="H17" s="108">
        <f t="shared" ref="H17:H48" si="17">H16</f>
        <v>0</v>
      </c>
      <c r="I17">
        <f t="shared" ref="I17:I48" si="18">I16</f>
        <v>0</v>
      </c>
      <c r="J17" s="16" t="s">
        <v>173</v>
      </c>
      <c r="K17" s="166">
        <f>IF($D17="No",0,'E. Details of New PSAs'!P14)</f>
        <v>0</v>
      </c>
      <c r="L17" s="166">
        <f>IF($D17="No",0,'E. Details of New PSAs'!Q14)</f>
        <v>0</v>
      </c>
      <c r="M17" s="166">
        <f>IF($D17="No",0,'E. Details of New PSAs'!R14)</f>
        <v>0</v>
      </c>
      <c r="N17" s="166">
        <f>IF($D17="No",0,'E. Details of New PSAs'!S14)</f>
        <v>0</v>
      </c>
      <c r="O17" s="166">
        <f>IF($D17="No",0,'E. Details of New PSAs'!T14)</f>
        <v>0</v>
      </c>
      <c r="P17" s="166">
        <f>IF($D17="No",0,'E. Details of New PSAs'!U14)</f>
        <v>0</v>
      </c>
      <c r="Q17" s="166">
        <f>IF($D17="No",0,'E. Details of New PSAs'!V14)</f>
        <v>0</v>
      </c>
      <c r="R17" s="166">
        <f>IF($D17="No",0,'E. Details of New PSAs'!W14)</f>
        <v>0</v>
      </c>
      <c r="S17" s="166">
        <f>IF($D17="No",0,'E. Details of New PSAs'!X14)</f>
        <v>0</v>
      </c>
      <c r="T17" s="166">
        <f>IF($D17="No",0,'E. Details of New PSAs'!Y14)</f>
        <v>0</v>
      </c>
      <c r="U17" s="166">
        <f>IF($D17="No",0,'E. Details of New PSAs'!Z14)</f>
        <v>0</v>
      </c>
      <c r="V17" s="166">
        <f>IF($D17="No",0,'E. Details of New PSAs'!AA14)</f>
        <v>0</v>
      </c>
      <c r="W17" s="166">
        <f>IF($D17="No",0,'E. Details of New PSAs'!AB14)</f>
        <v>0</v>
      </c>
      <c r="X17" s="166">
        <f>IF($D17="No",0,'E. Details of New PSAs'!AC14)</f>
        <v>0</v>
      </c>
      <c r="Y17" s="166">
        <f>IF($D17="No",0,'E. Details of New PSAs'!AD14)</f>
        <v>0</v>
      </c>
      <c r="Z17" s="166">
        <f>IF($D17="No",0,'E. Details of New PSAs'!AE14)</f>
        <v>0</v>
      </c>
      <c r="AA17" s="166">
        <f>IF($D17="No",0,'E. Details of New PSAs'!AF14)</f>
        <v>0</v>
      </c>
      <c r="AB17" s="166">
        <f>IF($D17="No",0,'E. Details of New PSAs'!AG14)</f>
        <v>0</v>
      </c>
      <c r="AC17" s="166">
        <f>IF($D17="No",0,'E. Details of New PSAs'!AH14)</f>
        <v>0</v>
      </c>
      <c r="AD17" s="166">
        <f>IF($D17="No",0,'E. Details of New PSAs'!AI14)</f>
        <v>0</v>
      </c>
      <c r="AE17" s="166">
        <f>IF($D17="No",0,'E. Details of New PSAs'!AJ14)</f>
        <v>0</v>
      </c>
      <c r="AF17" s="166"/>
      <c r="AG17" s="16" t="str">
        <f t="shared" si="0"/>
        <v>FALSE</v>
      </c>
    </row>
    <row r="18" spans="3:33" ht="28.8" x14ac:dyDescent="0.3">
      <c r="C18" s="7">
        <f>'E. Details of New PSAs'!C15</f>
        <v>5</v>
      </c>
      <c r="D18" s="7">
        <f>'E. Details of New PSAs'!I15</f>
        <v>0</v>
      </c>
      <c r="E18" s="16" t="str">
        <f>'E. Details of New PSAs'!O15</f>
        <v>MW</v>
      </c>
      <c r="F18" s="146" t="str">
        <f>'E. Details of New PSAs'!D15</f>
        <v>Distribution Utility 1 (DU1)</v>
      </c>
      <c r="G18" s="146">
        <f>'E. Details of New PSAs'!E15</f>
        <v>0</v>
      </c>
      <c r="H18" s="108">
        <f>'E. Details of New PSAs'!F15</f>
        <v>0</v>
      </c>
      <c r="I18">
        <f>'E. Details of New PSAs'!G15</f>
        <v>0</v>
      </c>
      <c r="J18" s="16" t="s">
        <v>173</v>
      </c>
      <c r="K18" s="166">
        <f>IF($D18="No",0,'E. Details of New PSAs'!P15)</f>
        <v>0</v>
      </c>
      <c r="L18" s="166">
        <f>IF($D18="No",0,'E. Details of New PSAs'!Q15)</f>
        <v>0</v>
      </c>
      <c r="M18" s="166">
        <f>IF($D18="No",0,'E. Details of New PSAs'!R15)</f>
        <v>0</v>
      </c>
      <c r="N18" s="166">
        <f>IF($D18="No",0,'E. Details of New PSAs'!S15)</f>
        <v>0</v>
      </c>
      <c r="O18" s="166">
        <f>IF($D18="No",0,'E. Details of New PSAs'!T15)</f>
        <v>0</v>
      </c>
      <c r="P18" s="166">
        <f>IF($D18="No",0,'E. Details of New PSAs'!U15)</f>
        <v>0</v>
      </c>
      <c r="Q18" s="166">
        <f>IF($D18="No",0,'E. Details of New PSAs'!V15)</f>
        <v>0</v>
      </c>
      <c r="R18" s="166">
        <f>IF($D18="No",0,'E. Details of New PSAs'!W15)</f>
        <v>0</v>
      </c>
      <c r="S18" s="166">
        <f>IF($D18="No",0,'E. Details of New PSAs'!X15)</f>
        <v>0</v>
      </c>
      <c r="T18" s="166">
        <f>IF($D18="No",0,'E. Details of New PSAs'!Y15)</f>
        <v>0</v>
      </c>
      <c r="U18" s="166">
        <f>IF($D18="No",0,'E. Details of New PSAs'!Z15)</f>
        <v>0</v>
      </c>
      <c r="V18" s="166">
        <f>IF($D18="No",0,'E. Details of New PSAs'!AA15)</f>
        <v>0</v>
      </c>
      <c r="W18" s="166">
        <f>IF($D18="No",0,'E. Details of New PSAs'!AB15)</f>
        <v>0</v>
      </c>
      <c r="X18" s="166">
        <f>IF($D18="No",0,'E. Details of New PSAs'!AC15)</f>
        <v>0</v>
      </c>
      <c r="Y18" s="166">
        <f>IF($D18="No",0,'E. Details of New PSAs'!AD15)</f>
        <v>0</v>
      </c>
      <c r="Z18" s="166">
        <f>IF($D18="No",0,'E. Details of New PSAs'!AE15)</f>
        <v>0</v>
      </c>
      <c r="AA18" s="166">
        <f>IF($D18="No",0,'E. Details of New PSAs'!AF15)</f>
        <v>0</v>
      </c>
      <c r="AB18" s="166">
        <f>IF($D18="No",0,'E. Details of New PSAs'!AG15)</f>
        <v>0</v>
      </c>
      <c r="AC18" s="166">
        <f>IF($D18="No",0,'E. Details of New PSAs'!AH15)</f>
        <v>0</v>
      </c>
      <c r="AD18" s="166">
        <f>IF($D18="No",0,'E. Details of New PSAs'!AI15)</f>
        <v>0</v>
      </c>
      <c r="AE18" s="166">
        <f>IF($D18="No",0,'E. Details of New PSAs'!AJ15)</f>
        <v>0</v>
      </c>
      <c r="AF18" s="166"/>
      <c r="AG18" s="16" t="str">
        <f t="shared" si="0"/>
        <v>FALSE</v>
      </c>
    </row>
    <row r="19" spans="3:33" ht="28.8" x14ac:dyDescent="0.3">
      <c r="C19" s="7">
        <f t="shared" ref="C19" si="19">C18</f>
        <v>5</v>
      </c>
      <c r="D19" s="7">
        <f t="shared" ref="D19" si="20">D18</f>
        <v>0</v>
      </c>
      <c r="E19" s="16" t="str">
        <f>'E. Details of New PSAs'!O16</f>
        <v>MWh</v>
      </c>
      <c r="F19" s="146" t="str">
        <f t="shared" ref="F19:F50" si="21">F18</f>
        <v>Distribution Utility 1 (DU1)</v>
      </c>
      <c r="G19" s="146">
        <f t="shared" ref="G19:G50" si="22">G18</f>
        <v>0</v>
      </c>
      <c r="H19" s="108">
        <f t="shared" ref="H19:H50" si="23">H18</f>
        <v>0</v>
      </c>
      <c r="I19">
        <f t="shared" ref="I19:I50" si="24">I18</f>
        <v>0</v>
      </c>
      <c r="J19" s="16" t="s">
        <v>173</v>
      </c>
      <c r="K19" s="166">
        <f>IF($D19="No",0,'E. Details of New PSAs'!P16)</f>
        <v>0</v>
      </c>
      <c r="L19" s="166">
        <f>IF($D19="No",0,'E. Details of New PSAs'!Q16)</f>
        <v>0</v>
      </c>
      <c r="M19" s="166">
        <f>IF($D19="No",0,'E. Details of New PSAs'!R16)</f>
        <v>0</v>
      </c>
      <c r="N19" s="166">
        <f>IF($D19="No",0,'E. Details of New PSAs'!S16)</f>
        <v>0</v>
      </c>
      <c r="O19" s="166">
        <f>IF($D19="No",0,'E. Details of New PSAs'!T16)</f>
        <v>0</v>
      </c>
      <c r="P19" s="166">
        <f>IF($D19="No",0,'E. Details of New PSAs'!U16)</f>
        <v>0</v>
      </c>
      <c r="Q19" s="166">
        <f>IF($D19="No",0,'E. Details of New PSAs'!V16)</f>
        <v>0</v>
      </c>
      <c r="R19" s="166">
        <f>IF($D19="No",0,'E. Details of New PSAs'!W16)</f>
        <v>0</v>
      </c>
      <c r="S19" s="166">
        <f>IF($D19="No",0,'E. Details of New PSAs'!X16)</f>
        <v>0</v>
      </c>
      <c r="T19" s="166">
        <f>IF($D19="No",0,'E. Details of New PSAs'!Y16)</f>
        <v>0</v>
      </c>
      <c r="U19" s="166">
        <f>IF($D19="No",0,'E. Details of New PSAs'!Z16)</f>
        <v>0</v>
      </c>
      <c r="V19" s="166">
        <f>IF($D19="No",0,'E. Details of New PSAs'!AA16)</f>
        <v>0</v>
      </c>
      <c r="W19" s="166">
        <f>IF($D19="No",0,'E. Details of New PSAs'!AB16)</f>
        <v>0</v>
      </c>
      <c r="X19" s="166">
        <f>IF($D19="No",0,'E. Details of New PSAs'!AC16)</f>
        <v>0</v>
      </c>
      <c r="Y19" s="166">
        <f>IF($D19="No",0,'E. Details of New PSAs'!AD16)</f>
        <v>0</v>
      </c>
      <c r="Z19" s="166">
        <f>IF($D19="No",0,'E. Details of New PSAs'!AE16)</f>
        <v>0</v>
      </c>
      <c r="AA19" s="166">
        <f>IF($D19="No",0,'E. Details of New PSAs'!AF16)</f>
        <v>0</v>
      </c>
      <c r="AB19" s="166">
        <f>IF($D19="No",0,'E. Details of New PSAs'!AG16)</f>
        <v>0</v>
      </c>
      <c r="AC19" s="166">
        <f>IF($D19="No",0,'E. Details of New PSAs'!AH16)</f>
        <v>0</v>
      </c>
      <c r="AD19" s="166">
        <f>IF($D19="No",0,'E. Details of New PSAs'!AI16)</f>
        <v>0</v>
      </c>
      <c r="AE19" s="166">
        <f>IF($D19="No",0,'E. Details of New PSAs'!AJ16)</f>
        <v>0</v>
      </c>
      <c r="AF19" s="166"/>
      <c r="AG19" s="16" t="str">
        <f t="shared" si="0"/>
        <v>FALSE</v>
      </c>
    </row>
    <row r="20" spans="3:33" ht="28.8" x14ac:dyDescent="0.3">
      <c r="C20" s="7">
        <f>'E. Details of New PSAs'!C17</f>
        <v>6</v>
      </c>
      <c r="D20" s="7">
        <f>'E. Details of New PSAs'!I17</f>
        <v>0</v>
      </c>
      <c r="E20" s="16" t="str">
        <f>'E. Details of New PSAs'!O17</f>
        <v>MW</v>
      </c>
      <c r="F20" s="146" t="str">
        <f>'E. Details of New PSAs'!D17</f>
        <v>Distribution Utility 1 (DU1)</v>
      </c>
      <c r="G20" s="146">
        <f>'E. Details of New PSAs'!E17</f>
        <v>0</v>
      </c>
      <c r="H20" s="108">
        <f>'E. Details of New PSAs'!F17</f>
        <v>0</v>
      </c>
      <c r="I20">
        <f>'E. Details of New PSAs'!G17</f>
        <v>0</v>
      </c>
      <c r="J20" s="16" t="s">
        <v>173</v>
      </c>
      <c r="K20" s="166">
        <f>IF($D20="No",0,'E. Details of New PSAs'!P17)</f>
        <v>0</v>
      </c>
      <c r="L20" s="166">
        <f>IF($D20="No",0,'E. Details of New PSAs'!Q17)</f>
        <v>0</v>
      </c>
      <c r="M20" s="166">
        <f>IF($D20="No",0,'E. Details of New PSAs'!R17)</f>
        <v>0</v>
      </c>
      <c r="N20" s="166">
        <f>IF($D20="No",0,'E. Details of New PSAs'!S17)</f>
        <v>0</v>
      </c>
      <c r="O20" s="166">
        <f>IF($D20="No",0,'E. Details of New PSAs'!T17)</f>
        <v>0</v>
      </c>
      <c r="P20" s="166">
        <f>IF($D20="No",0,'E. Details of New PSAs'!U17)</f>
        <v>0</v>
      </c>
      <c r="Q20" s="166">
        <f>IF($D20="No",0,'E. Details of New PSAs'!V17)</f>
        <v>0</v>
      </c>
      <c r="R20" s="166">
        <f>IF($D20="No",0,'E. Details of New PSAs'!W17)</f>
        <v>0</v>
      </c>
      <c r="S20" s="166">
        <f>IF($D20="No",0,'E. Details of New PSAs'!X17)</f>
        <v>0</v>
      </c>
      <c r="T20" s="166">
        <f>IF($D20="No",0,'E. Details of New PSAs'!Y17)</f>
        <v>0</v>
      </c>
      <c r="U20" s="166">
        <f>IF($D20="No",0,'E. Details of New PSAs'!Z17)</f>
        <v>0</v>
      </c>
      <c r="V20" s="166">
        <f>IF($D20="No",0,'E. Details of New PSAs'!AA17)</f>
        <v>0</v>
      </c>
      <c r="W20" s="166">
        <f>IF($D20="No",0,'E. Details of New PSAs'!AB17)</f>
        <v>0</v>
      </c>
      <c r="X20" s="166">
        <f>IF($D20="No",0,'E. Details of New PSAs'!AC17)</f>
        <v>0</v>
      </c>
      <c r="Y20" s="166">
        <f>IF($D20="No",0,'E. Details of New PSAs'!AD17)</f>
        <v>0</v>
      </c>
      <c r="Z20" s="166">
        <f>IF($D20="No",0,'E. Details of New PSAs'!AE17)</f>
        <v>0</v>
      </c>
      <c r="AA20" s="166">
        <f>IF($D20="No",0,'E. Details of New PSAs'!AF17)</f>
        <v>0</v>
      </c>
      <c r="AB20" s="166">
        <f>IF($D20="No",0,'E. Details of New PSAs'!AG17)</f>
        <v>0</v>
      </c>
      <c r="AC20" s="166">
        <f>IF($D20="No",0,'E. Details of New PSAs'!AH17)</f>
        <v>0</v>
      </c>
      <c r="AD20" s="166">
        <f>IF($D20="No",0,'E. Details of New PSAs'!AI17)</f>
        <v>0</v>
      </c>
      <c r="AE20" s="166">
        <f>IF($D20="No",0,'E. Details of New PSAs'!AJ17)</f>
        <v>0</v>
      </c>
      <c r="AF20" s="166"/>
      <c r="AG20" s="16" t="str">
        <f t="shared" si="0"/>
        <v>FALSE</v>
      </c>
    </row>
    <row r="21" spans="3:33" ht="28.8" x14ac:dyDescent="0.3">
      <c r="C21" s="7">
        <f t="shared" ref="C21" si="25">C20</f>
        <v>6</v>
      </c>
      <c r="D21" s="7">
        <f t="shared" ref="D21" si="26">D20</f>
        <v>0</v>
      </c>
      <c r="E21" s="16" t="str">
        <f>'E. Details of New PSAs'!O18</f>
        <v>MWh</v>
      </c>
      <c r="F21" s="146" t="str">
        <f t="shared" ref="F21:F52" si="27">F20</f>
        <v>Distribution Utility 1 (DU1)</v>
      </c>
      <c r="G21" s="146">
        <f t="shared" ref="G21:G52" si="28">G20</f>
        <v>0</v>
      </c>
      <c r="H21" s="108">
        <f t="shared" ref="H21:H52" si="29">H20</f>
        <v>0</v>
      </c>
      <c r="I21">
        <f t="shared" ref="I21:I52" si="30">I20</f>
        <v>0</v>
      </c>
      <c r="J21" s="16" t="s">
        <v>173</v>
      </c>
      <c r="K21" s="166">
        <f>IF($D21="No",0,'E. Details of New PSAs'!P18)</f>
        <v>0</v>
      </c>
      <c r="L21" s="166">
        <f>IF($D21="No",0,'E. Details of New PSAs'!Q18)</f>
        <v>0</v>
      </c>
      <c r="M21" s="166">
        <f>IF($D21="No",0,'E. Details of New PSAs'!R18)</f>
        <v>0</v>
      </c>
      <c r="N21" s="166">
        <f>IF($D21="No",0,'E. Details of New PSAs'!S18)</f>
        <v>0</v>
      </c>
      <c r="O21" s="166">
        <f>IF($D21="No",0,'E. Details of New PSAs'!T18)</f>
        <v>0</v>
      </c>
      <c r="P21" s="166">
        <f>IF($D21="No",0,'E. Details of New PSAs'!U18)</f>
        <v>0</v>
      </c>
      <c r="Q21" s="166">
        <f>IF($D21="No",0,'E. Details of New PSAs'!V18)</f>
        <v>0</v>
      </c>
      <c r="R21" s="166">
        <f>IF($D21="No",0,'E. Details of New PSAs'!W18)</f>
        <v>0</v>
      </c>
      <c r="S21" s="166">
        <f>IF($D21="No",0,'E. Details of New PSAs'!X18)</f>
        <v>0</v>
      </c>
      <c r="T21" s="166">
        <f>IF($D21="No",0,'E. Details of New PSAs'!Y18)</f>
        <v>0</v>
      </c>
      <c r="U21" s="166">
        <f>IF($D21="No",0,'E. Details of New PSAs'!Z18)</f>
        <v>0</v>
      </c>
      <c r="V21" s="166">
        <f>IF($D21="No",0,'E. Details of New PSAs'!AA18)</f>
        <v>0</v>
      </c>
      <c r="W21" s="166">
        <f>IF($D21="No",0,'E. Details of New PSAs'!AB18)</f>
        <v>0</v>
      </c>
      <c r="X21" s="166">
        <f>IF($D21="No",0,'E. Details of New PSAs'!AC18)</f>
        <v>0</v>
      </c>
      <c r="Y21" s="166">
        <f>IF($D21="No",0,'E. Details of New PSAs'!AD18)</f>
        <v>0</v>
      </c>
      <c r="Z21" s="166">
        <f>IF($D21="No",0,'E. Details of New PSAs'!AE18)</f>
        <v>0</v>
      </c>
      <c r="AA21" s="166">
        <f>IF($D21="No",0,'E. Details of New PSAs'!AF18)</f>
        <v>0</v>
      </c>
      <c r="AB21" s="166">
        <f>IF($D21="No",0,'E. Details of New PSAs'!AG18)</f>
        <v>0</v>
      </c>
      <c r="AC21" s="166">
        <f>IF($D21="No",0,'E. Details of New PSAs'!AH18)</f>
        <v>0</v>
      </c>
      <c r="AD21" s="166">
        <f>IF($D21="No",0,'E. Details of New PSAs'!AI18)</f>
        <v>0</v>
      </c>
      <c r="AE21" s="166">
        <f>IF($D21="No",0,'E. Details of New PSAs'!AJ18)</f>
        <v>0</v>
      </c>
      <c r="AF21" s="166"/>
      <c r="AG21" s="16" t="str">
        <f t="shared" si="0"/>
        <v>FALSE</v>
      </c>
    </row>
    <row r="22" spans="3:33" ht="28.8" x14ac:dyDescent="0.3">
      <c r="C22" s="7">
        <f>'E. Details of New PSAs'!C19</f>
        <v>7</v>
      </c>
      <c r="D22" s="7">
        <f>'E. Details of New PSAs'!I19</f>
        <v>0</v>
      </c>
      <c r="E22" s="16" t="str">
        <f>'E. Details of New PSAs'!O19</f>
        <v>MW</v>
      </c>
      <c r="F22" s="146" t="str">
        <f>'E. Details of New PSAs'!D19</f>
        <v>Distribution Utility 1 (DU1)</v>
      </c>
      <c r="G22" s="146">
        <f>'E. Details of New PSAs'!E19</f>
        <v>0</v>
      </c>
      <c r="H22" s="108">
        <f>'E. Details of New PSAs'!F19</f>
        <v>0</v>
      </c>
      <c r="I22">
        <f>'E. Details of New PSAs'!G19</f>
        <v>0</v>
      </c>
      <c r="J22" s="16" t="s">
        <v>173</v>
      </c>
      <c r="K22" s="166">
        <f>IF($D22="No",0,'E. Details of New PSAs'!P19)</f>
        <v>0</v>
      </c>
      <c r="L22" s="166">
        <f>IF($D22="No",0,'E. Details of New PSAs'!Q19)</f>
        <v>0</v>
      </c>
      <c r="M22" s="166">
        <f>IF($D22="No",0,'E. Details of New PSAs'!R19)</f>
        <v>0</v>
      </c>
      <c r="N22" s="166">
        <f>IF($D22="No",0,'E. Details of New PSAs'!S19)</f>
        <v>0</v>
      </c>
      <c r="O22" s="166">
        <f>IF($D22="No",0,'E. Details of New PSAs'!T19)</f>
        <v>0</v>
      </c>
      <c r="P22" s="166">
        <f>IF($D22="No",0,'E. Details of New PSAs'!U19)</f>
        <v>0</v>
      </c>
      <c r="Q22" s="166">
        <f>IF($D22="No",0,'E. Details of New PSAs'!V19)</f>
        <v>0</v>
      </c>
      <c r="R22" s="166">
        <f>IF($D22="No",0,'E. Details of New PSAs'!W19)</f>
        <v>0</v>
      </c>
      <c r="S22" s="166">
        <f>IF($D22="No",0,'E. Details of New PSAs'!X19)</f>
        <v>0</v>
      </c>
      <c r="T22" s="166">
        <f>IF($D22="No",0,'E. Details of New PSAs'!Y19)</f>
        <v>0</v>
      </c>
      <c r="U22" s="166">
        <f>IF($D22="No",0,'E. Details of New PSAs'!Z19)</f>
        <v>0</v>
      </c>
      <c r="V22" s="166">
        <f>IF($D22="No",0,'E. Details of New PSAs'!AA19)</f>
        <v>0</v>
      </c>
      <c r="W22" s="166">
        <f>IF($D22="No",0,'E. Details of New PSAs'!AB19)</f>
        <v>0</v>
      </c>
      <c r="X22" s="166">
        <f>IF($D22="No",0,'E. Details of New PSAs'!AC19)</f>
        <v>0</v>
      </c>
      <c r="Y22" s="166">
        <f>IF($D22="No",0,'E. Details of New PSAs'!AD19)</f>
        <v>0</v>
      </c>
      <c r="Z22" s="166">
        <f>IF($D22="No",0,'E. Details of New PSAs'!AE19)</f>
        <v>0</v>
      </c>
      <c r="AA22" s="166">
        <f>IF($D22="No",0,'E. Details of New PSAs'!AF19)</f>
        <v>0</v>
      </c>
      <c r="AB22" s="166">
        <f>IF($D22="No",0,'E. Details of New PSAs'!AG19)</f>
        <v>0</v>
      </c>
      <c r="AC22" s="166">
        <f>IF($D22="No",0,'E. Details of New PSAs'!AH19)</f>
        <v>0</v>
      </c>
      <c r="AD22" s="166">
        <f>IF($D22="No",0,'E. Details of New PSAs'!AI19)</f>
        <v>0</v>
      </c>
      <c r="AE22" s="166">
        <f>IF($D22="No",0,'E. Details of New PSAs'!AJ19)</f>
        <v>0</v>
      </c>
      <c r="AF22" s="166"/>
      <c r="AG22" s="16" t="str">
        <f t="shared" si="0"/>
        <v>FALSE</v>
      </c>
    </row>
    <row r="23" spans="3:33" ht="28.8" x14ac:dyDescent="0.3">
      <c r="C23" s="7">
        <f t="shared" ref="C23" si="31">C22</f>
        <v>7</v>
      </c>
      <c r="D23" s="7">
        <f t="shared" ref="D23" si="32">D22</f>
        <v>0</v>
      </c>
      <c r="E23" s="16" t="str">
        <f>'E. Details of New PSAs'!O20</f>
        <v>MWh</v>
      </c>
      <c r="F23" s="146" t="str">
        <f t="shared" ref="F23:F54" si="33">F22</f>
        <v>Distribution Utility 1 (DU1)</v>
      </c>
      <c r="G23" s="146">
        <f t="shared" ref="G23:G54" si="34">G22</f>
        <v>0</v>
      </c>
      <c r="H23" s="108">
        <f t="shared" ref="H23:H54" si="35">H22</f>
        <v>0</v>
      </c>
      <c r="I23">
        <f t="shared" ref="I23:I54" si="36">I22</f>
        <v>0</v>
      </c>
      <c r="J23" s="16" t="s">
        <v>173</v>
      </c>
      <c r="K23" s="166">
        <f>IF($D23="No",0,'E. Details of New PSAs'!P20)</f>
        <v>0</v>
      </c>
      <c r="L23" s="166">
        <f>IF($D23="No",0,'E. Details of New PSAs'!Q20)</f>
        <v>0</v>
      </c>
      <c r="M23" s="166">
        <f>IF($D23="No",0,'E. Details of New PSAs'!R20)</f>
        <v>0</v>
      </c>
      <c r="N23" s="166">
        <f>IF($D23="No",0,'E. Details of New PSAs'!S20)</f>
        <v>0</v>
      </c>
      <c r="O23" s="166">
        <f>IF($D23="No",0,'E. Details of New PSAs'!T20)</f>
        <v>0</v>
      </c>
      <c r="P23" s="166">
        <f>IF($D23="No",0,'E. Details of New PSAs'!U20)</f>
        <v>0</v>
      </c>
      <c r="Q23" s="166">
        <f>IF($D23="No",0,'E. Details of New PSAs'!V20)</f>
        <v>0</v>
      </c>
      <c r="R23" s="166">
        <f>IF($D23="No",0,'E. Details of New PSAs'!W20)</f>
        <v>0</v>
      </c>
      <c r="S23" s="166">
        <f>IF($D23="No",0,'E. Details of New PSAs'!X20)</f>
        <v>0</v>
      </c>
      <c r="T23" s="166">
        <f>IF($D23="No",0,'E. Details of New PSAs'!Y20)</f>
        <v>0</v>
      </c>
      <c r="U23" s="166">
        <f>IF($D23="No",0,'E. Details of New PSAs'!Z20)</f>
        <v>0</v>
      </c>
      <c r="V23" s="166">
        <f>IF($D23="No",0,'E. Details of New PSAs'!AA20)</f>
        <v>0</v>
      </c>
      <c r="W23" s="166">
        <f>IF($D23="No",0,'E. Details of New PSAs'!AB20)</f>
        <v>0</v>
      </c>
      <c r="X23" s="166">
        <f>IF($D23="No",0,'E. Details of New PSAs'!AC20)</f>
        <v>0</v>
      </c>
      <c r="Y23" s="166">
        <f>IF($D23="No",0,'E. Details of New PSAs'!AD20)</f>
        <v>0</v>
      </c>
      <c r="Z23" s="166">
        <f>IF($D23="No",0,'E. Details of New PSAs'!AE20)</f>
        <v>0</v>
      </c>
      <c r="AA23" s="166">
        <f>IF($D23="No",0,'E. Details of New PSAs'!AF20)</f>
        <v>0</v>
      </c>
      <c r="AB23" s="166">
        <f>IF($D23="No",0,'E. Details of New PSAs'!AG20)</f>
        <v>0</v>
      </c>
      <c r="AC23" s="166">
        <f>IF($D23="No",0,'E. Details of New PSAs'!AH20)</f>
        <v>0</v>
      </c>
      <c r="AD23" s="166">
        <f>IF($D23="No",0,'E. Details of New PSAs'!AI20)</f>
        <v>0</v>
      </c>
      <c r="AE23" s="166">
        <f>IF($D23="No",0,'E. Details of New PSAs'!AJ20)</f>
        <v>0</v>
      </c>
      <c r="AF23" s="166"/>
      <c r="AG23" s="16" t="str">
        <f t="shared" si="0"/>
        <v>FALSE</v>
      </c>
    </row>
    <row r="24" spans="3:33" ht="28.8" x14ac:dyDescent="0.3">
      <c r="C24" s="7">
        <f>'E. Details of New PSAs'!C21</f>
        <v>8</v>
      </c>
      <c r="D24" s="7">
        <f>'E. Details of New PSAs'!I21</f>
        <v>0</v>
      </c>
      <c r="E24" s="16" t="str">
        <f>'E. Details of New PSAs'!O21</f>
        <v>MW</v>
      </c>
      <c r="F24" s="146" t="str">
        <f>'E. Details of New PSAs'!D21</f>
        <v>Distribution Utility 1 (DU1)</v>
      </c>
      <c r="G24" s="146">
        <f>'E. Details of New PSAs'!E21</f>
        <v>0</v>
      </c>
      <c r="H24" s="108">
        <f>'E. Details of New PSAs'!F21</f>
        <v>0</v>
      </c>
      <c r="I24">
        <f>'E. Details of New PSAs'!G21</f>
        <v>0</v>
      </c>
      <c r="J24" s="16" t="s">
        <v>173</v>
      </c>
      <c r="K24" s="166">
        <f>IF($D24="No",0,'E. Details of New PSAs'!P21)</f>
        <v>0</v>
      </c>
      <c r="L24" s="166">
        <f>IF($D24="No",0,'E. Details of New PSAs'!Q21)</f>
        <v>0</v>
      </c>
      <c r="M24" s="166">
        <f>IF($D24="No",0,'E. Details of New PSAs'!R21)</f>
        <v>0</v>
      </c>
      <c r="N24" s="166">
        <f>IF($D24="No",0,'E. Details of New PSAs'!S21)</f>
        <v>0</v>
      </c>
      <c r="O24" s="166">
        <f>IF($D24="No",0,'E. Details of New PSAs'!T21)</f>
        <v>0</v>
      </c>
      <c r="P24" s="166">
        <f>IF($D24="No",0,'E. Details of New PSAs'!U21)</f>
        <v>0</v>
      </c>
      <c r="Q24" s="166">
        <f>IF($D24="No",0,'E. Details of New PSAs'!V21)</f>
        <v>0</v>
      </c>
      <c r="R24" s="166">
        <f>IF($D24="No",0,'E. Details of New PSAs'!W21)</f>
        <v>0</v>
      </c>
      <c r="S24" s="166">
        <f>IF($D24="No",0,'E. Details of New PSAs'!X21)</f>
        <v>0</v>
      </c>
      <c r="T24" s="166">
        <f>IF($D24="No",0,'E. Details of New PSAs'!Y21)</f>
        <v>0</v>
      </c>
      <c r="U24" s="166">
        <f>IF($D24="No",0,'E. Details of New PSAs'!Z21)</f>
        <v>0</v>
      </c>
      <c r="V24" s="166">
        <f>IF($D24="No",0,'E. Details of New PSAs'!AA21)</f>
        <v>0</v>
      </c>
      <c r="W24" s="166">
        <f>IF($D24="No",0,'E. Details of New PSAs'!AB21)</f>
        <v>0</v>
      </c>
      <c r="X24" s="166">
        <f>IF($D24="No",0,'E. Details of New PSAs'!AC21)</f>
        <v>0</v>
      </c>
      <c r="Y24" s="166">
        <f>IF($D24="No",0,'E. Details of New PSAs'!AD21)</f>
        <v>0</v>
      </c>
      <c r="Z24" s="166">
        <f>IF($D24="No",0,'E. Details of New PSAs'!AE21)</f>
        <v>0</v>
      </c>
      <c r="AA24" s="166">
        <f>IF($D24="No",0,'E. Details of New PSAs'!AF21)</f>
        <v>0</v>
      </c>
      <c r="AB24" s="166">
        <f>IF($D24="No",0,'E. Details of New PSAs'!AG21)</f>
        <v>0</v>
      </c>
      <c r="AC24" s="166">
        <f>IF($D24="No",0,'E. Details of New PSAs'!AH21)</f>
        <v>0</v>
      </c>
      <c r="AD24" s="166">
        <f>IF($D24="No",0,'E. Details of New PSAs'!AI21)</f>
        <v>0</v>
      </c>
      <c r="AE24" s="166">
        <f>IF($D24="No",0,'E. Details of New PSAs'!AJ21)</f>
        <v>0</v>
      </c>
      <c r="AF24" s="166"/>
      <c r="AG24" s="16" t="str">
        <f t="shared" si="0"/>
        <v>FALSE</v>
      </c>
    </row>
    <row r="25" spans="3:33" ht="28.8" x14ac:dyDescent="0.3">
      <c r="C25" s="7">
        <f t="shared" ref="C25" si="37">C24</f>
        <v>8</v>
      </c>
      <c r="D25" s="7">
        <f t="shared" ref="D25" si="38">D24</f>
        <v>0</v>
      </c>
      <c r="E25" s="16" t="str">
        <f>'E. Details of New PSAs'!O22</f>
        <v>MWh</v>
      </c>
      <c r="F25" s="146" t="str">
        <f t="shared" ref="F25:F56" si="39">F24</f>
        <v>Distribution Utility 1 (DU1)</v>
      </c>
      <c r="G25" s="146">
        <f t="shared" ref="G25:G56" si="40">G24</f>
        <v>0</v>
      </c>
      <c r="H25" s="108">
        <f t="shared" ref="H25:H56" si="41">H24</f>
        <v>0</v>
      </c>
      <c r="I25">
        <f t="shared" ref="I25:I56" si="42">I24</f>
        <v>0</v>
      </c>
      <c r="J25" s="16" t="s">
        <v>173</v>
      </c>
      <c r="K25" s="166">
        <f>IF($D25="No",0,'E. Details of New PSAs'!P22)</f>
        <v>0</v>
      </c>
      <c r="L25" s="166">
        <f>IF($D25="No",0,'E. Details of New PSAs'!Q22)</f>
        <v>0</v>
      </c>
      <c r="M25" s="166">
        <f>IF($D25="No",0,'E. Details of New PSAs'!R22)</f>
        <v>0</v>
      </c>
      <c r="N25" s="166">
        <f>IF($D25="No",0,'E. Details of New PSAs'!S22)</f>
        <v>0</v>
      </c>
      <c r="O25" s="166">
        <f>IF($D25="No",0,'E. Details of New PSAs'!T22)</f>
        <v>0</v>
      </c>
      <c r="P25" s="166">
        <f>IF($D25="No",0,'E. Details of New PSAs'!U22)</f>
        <v>0</v>
      </c>
      <c r="Q25" s="166">
        <f>IF($D25="No",0,'E. Details of New PSAs'!V22)</f>
        <v>0</v>
      </c>
      <c r="R25" s="166">
        <f>IF($D25="No",0,'E. Details of New PSAs'!W22)</f>
        <v>0</v>
      </c>
      <c r="S25" s="166">
        <f>IF($D25="No",0,'E. Details of New PSAs'!X22)</f>
        <v>0</v>
      </c>
      <c r="T25" s="166">
        <f>IF($D25="No",0,'E. Details of New PSAs'!Y22)</f>
        <v>0</v>
      </c>
      <c r="U25" s="166">
        <f>IF($D25="No",0,'E. Details of New PSAs'!Z22)</f>
        <v>0</v>
      </c>
      <c r="V25" s="166">
        <f>IF($D25="No",0,'E. Details of New PSAs'!AA22)</f>
        <v>0</v>
      </c>
      <c r="W25" s="166">
        <f>IF($D25="No",0,'E. Details of New PSAs'!AB22)</f>
        <v>0</v>
      </c>
      <c r="X25" s="166">
        <f>IF($D25="No",0,'E. Details of New PSAs'!AC22)</f>
        <v>0</v>
      </c>
      <c r="Y25" s="166">
        <f>IF($D25="No",0,'E. Details of New PSAs'!AD22)</f>
        <v>0</v>
      </c>
      <c r="Z25" s="166">
        <f>IF($D25="No",0,'E. Details of New PSAs'!AE22)</f>
        <v>0</v>
      </c>
      <c r="AA25" s="166">
        <f>IF($D25="No",0,'E. Details of New PSAs'!AF22)</f>
        <v>0</v>
      </c>
      <c r="AB25" s="166">
        <f>IF($D25="No",0,'E. Details of New PSAs'!AG22)</f>
        <v>0</v>
      </c>
      <c r="AC25" s="166">
        <f>IF($D25="No",0,'E. Details of New PSAs'!AH22)</f>
        <v>0</v>
      </c>
      <c r="AD25" s="166">
        <f>IF($D25="No",0,'E. Details of New PSAs'!AI22)</f>
        <v>0</v>
      </c>
      <c r="AE25" s="166">
        <f>IF($D25="No",0,'E. Details of New PSAs'!AJ22)</f>
        <v>0</v>
      </c>
      <c r="AF25" s="166"/>
      <c r="AG25" s="16" t="str">
        <f t="shared" si="0"/>
        <v>FALSE</v>
      </c>
    </row>
    <row r="26" spans="3:33" ht="28.8" x14ac:dyDescent="0.3">
      <c r="C26" s="7">
        <f>'E. Details of New PSAs'!C23</f>
        <v>9</v>
      </c>
      <c r="D26" s="7">
        <f>'E. Details of New PSAs'!I23</f>
        <v>0</v>
      </c>
      <c r="E26" s="16" t="str">
        <f>'E. Details of New PSAs'!O23</f>
        <v>MW</v>
      </c>
      <c r="F26" s="146" t="str">
        <f>'E. Details of New PSAs'!D23</f>
        <v>Distribution Utility 1 (DU1)</v>
      </c>
      <c r="G26" s="146">
        <f>'E. Details of New PSAs'!E23</f>
        <v>0</v>
      </c>
      <c r="H26" s="108">
        <f>'E. Details of New PSAs'!F23</f>
        <v>0</v>
      </c>
      <c r="I26">
        <f>'E. Details of New PSAs'!G23</f>
        <v>0</v>
      </c>
      <c r="J26" s="16" t="s">
        <v>173</v>
      </c>
      <c r="K26" s="166">
        <f>IF($D26="No",0,'E. Details of New PSAs'!P23)</f>
        <v>0</v>
      </c>
      <c r="L26" s="166">
        <f>IF($D26="No",0,'E. Details of New PSAs'!Q23)</f>
        <v>0</v>
      </c>
      <c r="M26" s="166">
        <f>IF($D26="No",0,'E. Details of New PSAs'!R23)</f>
        <v>0</v>
      </c>
      <c r="N26" s="166">
        <f>IF($D26="No",0,'E. Details of New PSAs'!S23)</f>
        <v>0</v>
      </c>
      <c r="O26" s="166">
        <f>IF($D26="No",0,'E. Details of New PSAs'!T23)</f>
        <v>0</v>
      </c>
      <c r="P26" s="166">
        <f>IF($D26="No",0,'E. Details of New PSAs'!U23)</f>
        <v>0</v>
      </c>
      <c r="Q26" s="166">
        <f>IF($D26="No",0,'E. Details of New PSAs'!V23)</f>
        <v>0</v>
      </c>
      <c r="R26" s="166">
        <f>IF($D26="No",0,'E. Details of New PSAs'!W23)</f>
        <v>0</v>
      </c>
      <c r="S26" s="166">
        <f>IF($D26="No",0,'E. Details of New PSAs'!X23)</f>
        <v>0</v>
      </c>
      <c r="T26" s="166">
        <f>IF($D26="No",0,'E. Details of New PSAs'!Y23)</f>
        <v>0</v>
      </c>
      <c r="U26" s="166">
        <f>IF($D26="No",0,'E. Details of New PSAs'!Z23)</f>
        <v>0</v>
      </c>
      <c r="V26" s="166">
        <f>IF($D26="No",0,'E. Details of New PSAs'!AA23)</f>
        <v>0</v>
      </c>
      <c r="W26" s="166">
        <f>IF($D26="No",0,'E. Details of New PSAs'!AB23)</f>
        <v>0</v>
      </c>
      <c r="X26" s="166">
        <f>IF($D26="No",0,'E. Details of New PSAs'!AC23)</f>
        <v>0</v>
      </c>
      <c r="Y26" s="166">
        <f>IF($D26="No",0,'E. Details of New PSAs'!AD23)</f>
        <v>0</v>
      </c>
      <c r="Z26" s="166">
        <f>IF($D26="No",0,'E. Details of New PSAs'!AE23)</f>
        <v>0</v>
      </c>
      <c r="AA26" s="166">
        <f>IF($D26="No",0,'E. Details of New PSAs'!AF23)</f>
        <v>0</v>
      </c>
      <c r="AB26" s="166">
        <f>IF($D26="No",0,'E. Details of New PSAs'!AG23)</f>
        <v>0</v>
      </c>
      <c r="AC26" s="166">
        <f>IF($D26="No",0,'E. Details of New PSAs'!AH23)</f>
        <v>0</v>
      </c>
      <c r="AD26" s="166">
        <f>IF($D26="No",0,'E. Details of New PSAs'!AI23)</f>
        <v>0</v>
      </c>
      <c r="AE26" s="166">
        <f>IF($D26="No",0,'E. Details of New PSAs'!AJ23)</f>
        <v>0</v>
      </c>
      <c r="AF26" s="166"/>
      <c r="AG26" s="16" t="str">
        <f t="shared" si="0"/>
        <v>FALSE</v>
      </c>
    </row>
    <row r="27" spans="3:33" ht="28.8" x14ac:dyDescent="0.3">
      <c r="C27" s="7">
        <f t="shared" ref="C27" si="43">C26</f>
        <v>9</v>
      </c>
      <c r="D27" s="7">
        <f t="shared" ref="D27" si="44">D26</f>
        <v>0</v>
      </c>
      <c r="E27" s="16" t="str">
        <f>'E. Details of New PSAs'!O24</f>
        <v>MWh</v>
      </c>
      <c r="F27" s="146" t="str">
        <f t="shared" ref="F27:F58" si="45">F26</f>
        <v>Distribution Utility 1 (DU1)</v>
      </c>
      <c r="G27" s="146">
        <f t="shared" ref="G27:G58" si="46">G26</f>
        <v>0</v>
      </c>
      <c r="H27" s="108">
        <f t="shared" ref="H27:H58" si="47">H26</f>
        <v>0</v>
      </c>
      <c r="I27">
        <f t="shared" ref="I27:I58" si="48">I26</f>
        <v>0</v>
      </c>
      <c r="J27" s="16" t="s">
        <v>173</v>
      </c>
      <c r="K27" s="166">
        <f>IF($D27="No",0,'E. Details of New PSAs'!P24)</f>
        <v>0</v>
      </c>
      <c r="L27" s="166">
        <f>IF($D27="No",0,'E. Details of New PSAs'!Q24)</f>
        <v>0</v>
      </c>
      <c r="M27" s="166">
        <f>IF($D27="No",0,'E. Details of New PSAs'!R24)</f>
        <v>0</v>
      </c>
      <c r="N27" s="166">
        <f>IF($D27="No",0,'E. Details of New PSAs'!S24)</f>
        <v>0</v>
      </c>
      <c r="O27" s="166">
        <f>IF($D27="No",0,'E. Details of New PSAs'!T24)</f>
        <v>0</v>
      </c>
      <c r="P27" s="166">
        <f>IF($D27="No",0,'E. Details of New PSAs'!U24)</f>
        <v>0</v>
      </c>
      <c r="Q27" s="166">
        <f>IF($D27="No",0,'E. Details of New PSAs'!V24)</f>
        <v>0</v>
      </c>
      <c r="R27" s="166">
        <f>IF($D27="No",0,'E. Details of New PSAs'!W24)</f>
        <v>0</v>
      </c>
      <c r="S27" s="166">
        <f>IF($D27="No",0,'E. Details of New PSAs'!X24)</f>
        <v>0</v>
      </c>
      <c r="T27" s="166">
        <f>IF($D27="No",0,'E. Details of New PSAs'!Y24)</f>
        <v>0</v>
      </c>
      <c r="U27" s="166">
        <f>IF($D27="No",0,'E. Details of New PSAs'!Z24)</f>
        <v>0</v>
      </c>
      <c r="V27" s="166">
        <f>IF($D27="No",0,'E. Details of New PSAs'!AA24)</f>
        <v>0</v>
      </c>
      <c r="W27" s="166">
        <f>IF($D27="No",0,'E. Details of New PSAs'!AB24)</f>
        <v>0</v>
      </c>
      <c r="X27" s="166">
        <f>IF($D27="No",0,'E. Details of New PSAs'!AC24)</f>
        <v>0</v>
      </c>
      <c r="Y27" s="166">
        <f>IF($D27="No",0,'E. Details of New PSAs'!AD24)</f>
        <v>0</v>
      </c>
      <c r="Z27" s="166">
        <f>IF($D27="No",0,'E. Details of New PSAs'!AE24)</f>
        <v>0</v>
      </c>
      <c r="AA27" s="166">
        <f>IF($D27="No",0,'E. Details of New PSAs'!AF24)</f>
        <v>0</v>
      </c>
      <c r="AB27" s="166">
        <f>IF($D27="No",0,'E. Details of New PSAs'!AG24)</f>
        <v>0</v>
      </c>
      <c r="AC27" s="166">
        <f>IF($D27="No",0,'E. Details of New PSAs'!AH24)</f>
        <v>0</v>
      </c>
      <c r="AD27" s="166">
        <f>IF($D27="No",0,'E. Details of New PSAs'!AI24)</f>
        <v>0</v>
      </c>
      <c r="AE27" s="166">
        <f>IF($D27="No",0,'E. Details of New PSAs'!AJ24)</f>
        <v>0</v>
      </c>
      <c r="AF27" s="166"/>
      <c r="AG27" s="16" t="str">
        <f t="shared" si="0"/>
        <v>FALSE</v>
      </c>
    </row>
    <row r="28" spans="3:33" ht="28.8" x14ac:dyDescent="0.3">
      <c r="C28" s="7">
        <f>'E. Details of New PSAs'!C25</f>
        <v>10</v>
      </c>
      <c r="D28" s="7">
        <f>'E. Details of New PSAs'!I25</f>
        <v>0</v>
      </c>
      <c r="E28" s="16" t="str">
        <f>'E. Details of New PSAs'!O25</f>
        <v>MW</v>
      </c>
      <c r="F28" s="146" t="str">
        <f>'E. Details of New PSAs'!D25</f>
        <v>Distribution Utility 1 (DU1)</v>
      </c>
      <c r="G28" s="146">
        <f>'E. Details of New PSAs'!E25</f>
        <v>0</v>
      </c>
      <c r="H28" s="108">
        <f>'E. Details of New PSAs'!F25</f>
        <v>0</v>
      </c>
      <c r="I28">
        <f>'E. Details of New PSAs'!G25</f>
        <v>0</v>
      </c>
      <c r="J28" s="16" t="s">
        <v>173</v>
      </c>
      <c r="K28" s="166">
        <f>IF($D28="No",0,'E. Details of New PSAs'!P25)</f>
        <v>0</v>
      </c>
      <c r="L28" s="166">
        <f>IF($D28="No",0,'E. Details of New PSAs'!Q25)</f>
        <v>0</v>
      </c>
      <c r="M28" s="166">
        <f>IF($D28="No",0,'E. Details of New PSAs'!R25)</f>
        <v>0</v>
      </c>
      <c r="N28" s="166">
        <f>IF($D28="No",0,'E. Details of New PSAs'!S25)</f>
        <v>0</v>
      </c>
      <c r="O28" s="166">
        <f>IF($D28="No",0,'E. Details of New PSAs'!T25)</f>
        <v>0</v>
      </c>
      <c r="P28" s="166">
        <f>IF($D28="No",0,'E. Details of New PSAs'!U25)</f>
        <v>0</v>
      </c>
      <c r="Q28" s="166">
        <f>IF($D28="No",0,'E. Details of New PSAs'!V25)</f>
        <v>0</v>
      </c>
      <c r="R28" s="166">
        <f>IF($D28="No",0,'E. Details of New PSAs'!W25)</f>
        <v>0</v>
      </c>
      <c r="S28" s="166">
        <f>IF($D28="No",0,'E. Details of New PSAs'!X25)</f>
        <v>0</v>
      </c>
      <c r="T28" s="166">
        <f>IF($D28="No",0,'E. Details of New PSAs'!Y25)</f>
        <v>0</v>
      </c>
      <c r="U28" s="166">
        <f>IF($D28="No",0,'E. Details of New PSAs'!Z25)</f>
        <v>0</v>
      </c>
      <c r="V28" s="166">
        <f>IF($D28="No",0,'E. Details of New PSAs'!AA25)</f>
        <v>0</v>
      </c>
      <c r="W28" s="166">
        <f>IF($D28="No",0,'E. Details of New PSAs'!AB25)</f>
        <v>0</v>
      </c>
      <c r="X28" s="166">
        <f>IF($D28="No",0,'E. Details of New PSAs'!AC25)</f>
        <v>0</v>
      </c>
      <c r="Y28" s="166">
        <f>IF($D28="No",0,'E. Details of New PSAs'!AD25)</f>
        <v>0</v>
      </c>
      <c r="Z28" s="166">
        <f>IF($D28="No",0,'E. Details of New PSAs'!AE25)</f>
        <v>0</v>
      </c>
      <c r="AA28" s="166">
        <f>IF($D28="No",0,'E. Details of New PSAs'!AF25)</f>
        <v>0</v>
      </c>
      <c r="AB28" s="166">
        <f>IF($D28="No",0,'E. Details of New PSAs'!AG25)</f>
        <v>0</v>
      </c>
      <c r="AC28" s="166">
        <f>IF($D28="No",0,'E. Details of New PSAs'!AH25)</f>
        <v>0</v>
      </c>
      <c r="AD28" s="166">
        <f>IF($D28="No",0,'E. Details of New PSAs'!AI25)</f>
        <v>0</v>
      </c>
      <c r="AE28" s="166">
        <f>IF($D28="No",0,'E. Details of New PSAs'!AJ25)</f>
        <v>0</v>
      </c>
      <c r="AF28" s="166"/>
      <c r="AG28" s="16" t="str">
        <f t="shared" si="0"/>
        <v>FALSE</v>
      </c>
    </row>
    <row r="29" spans="3:33" ht="28.8" x14ac:dyDescent="0.3">
      <c r="C29" s="7">
        <f t="shared" ref="C29" si="49">C28</f>
        <v>10</v>
      </c>
      <c r="D29" s="7">
        <f t="shared" ref="D29" si="50">D28</f>
        <v>0</v>
      </c>
      <c r="E29" s="16" t="str">
        <f>'E. Details of New PSAs'!O26</f>
        <v>MWh</v>
      </c>
      <c r="F29" s="146" t="str">
        <f t="shared" ref="F29:F60" si="51">F28</f>
        <v>Distribution Utility 1 (DU1)</v>
      </c>
      <c r="G29" s="146">
        <f t="shared" ref="G29:G60" si="52">G28</f>
        <v>0</v>
      </c>
      <c r="H29" s="108">
        <f t="shared" ref="H29:H60" si="53">H28</f>
        <v>0</v>
      </c>
      <c r="I29">
        <f t="shared" ref="I29:I60" si="54">I28</f>
        <v>0</v>
      </c>
      <c r="J29" s="16" t="s">
        <v>173</v>
      </c>
      <c r="K29" s="166">
        <f>IF($D29="No",0,'E. Details of New PSAs'!P26)</f>
        <v>0</v>
      </c>
      <c r="L29" s="166">
        <f>IF($D29="No",0,'E. Details of New PSAs'!Q26)</f>
        <v>0</v>
      </c>
      <c r="M29" s="166">
        <f>IF($D29="No",0,'E. Details of New PSAs'!R26)</f>
        <v>0</v>
      </c>
      <c r="N29" s="166">
        <f>IF($D29="No",0,'E. Details of New PSAs'!S26)</f>
        <v>0</v>
      </c>
      <c r="O29" s="166">
        <f>IF($D29="No",0,'E. Details of New PSAs'!T26)</f>
        <v>0</v>
      </c>
      <c r="P29" s="166">
        <f>IF($D29="No",0,'E. Details of New PSAs'!U26)</f>
        <v>0</v>
      </c>
      <c r="Q29" s="166">
        <f>IF($D29="No",0,'E. Details of New PSAs'!V26)</f>
        <v>0</v>
      </c>
      <c r="R29" s="166">
        <f>IF($D29="No",0,'E. Details of New PSAs'!W26)</f>
        <v>0</v>
      </c>
      <c r="S29" s="166">
        <f>IF($D29="No",0,'E. Details of New PSAs'!X26)</f>
        <v>0</v>
      </c>
      <c r="T29" s="166">
        <f>IF($D29="No",0,'E. Details of New PSAs'!Y26)</f>
        <v>0</v>
      </c>
      <c r="U29" s="166">
        <f>IF($D29="No",0,'E. Details of New PSAs'!Z26)</f>
        <v>0</v>
      </c>
      <c r="V29" s="166">
        <f>IF($D29="No",0,'E. Details of New PSAs'!AA26)</f>
        <v>0</v>
      </c>
      <c r="W29" s="166">
        <f>IF($D29="No",0,'E. Details of New PSAs'!AB26)</f>
        <v>0</v>
      </c>
      <c r="X29" s="166">
        <f>IF($D29="No",0,'E. Details of New PSAs'!AC26)</f>
        <v>0</v>
      </c>
      <c r="Y29" s="166">
        <f>IF($D29="No",0,'E. Details of New PSAs'!AD26)</f>
        <v>0</v>
      </c>
      <c r="Z29" s="166">
        <f>IF($D29="No",0,'E. Details of New PSAs'!AE26)</f>
        <v>0</v>
      </c>
      <c r="AA29" s="166">
        <f>IF($D29="No",0,'E. Details of New PSAs'!AF26)</f>
        <v>0</v>
      </c>
      <c r="AB29" s="166">
        <f>IF($D29="No",0,'E. Details of New PSAs'!AG26)</f>
        <v>0</v>
      </c>
      <c r="AC29" s="166">
        <f>IF($D29="No",0,'E. Details of New PSAs'!AH26)</f>
        <v>0</v>
      </c>
      <c r="AD29" s="166">
        <f>IF($D29="No",0,'E. Details of New PSAs'!AI26)</f>
        <v>0</v>
      </c>
      <c r="AE29" s="166">
        <f>IF($D29="No",0,'E. Details of New PSAs'!AJ26)</f>
        <v>0</v>
      </c>
      <c r="AF29" s="166"/>
      <c r="AG29" s="16" t="str">
        <f t="shared" si="0"/>
        <v>FALSE</v>
      </c>
    </row>
    <row r="30" spans="3:33" ht="28.8" x14ac:dyDescent="0.3">
      <c r="C30" s="7">
        <f>'E. Details of New PSAs'!C27</f>
        <v>11</v>
      </c>
      <c r="D30" s="7">
        <f>'E. Details of New PSAs'!I27</f>
        <v>0</v>
      </c>
      <c r="E30" s="16" t="str">
        <f>'E. Details of New PSAs'!O27</f>
        <v>MW</v>
      </c>
      <c r="F30" s="146" t="str">
        <f>'E. Details of New PSAs'!D27</f>
        <v>Distribution Utility 1 (DU1)</v>
      </c>
      <c r="G30" s="146">
        <f>'E. Details of New PSAs'!E27</f>
        <v>0</v>
      </c>
      <c r="H30" s="108">
        <f>'E. Details of New PSAs'!F27</f>
        <v>0</v>
      </c>
      <c r="I30">
        <f>'E. Details of New PSAs'!G27</f>
        <v>0</v>
      </c>
      <c r="J30" s="16" t="s">
        <v>173</v>
      </c>
      <c r="K30" s="166">
        <f>IF($D30="No",0,'E. Details of New PSAs'!P27)</f>
        <v>0</v>
      </c>
      <c r="L30" s="166">
        <f>IF($D30="No",0,'E. Details of New PSAs'!Q27)</f>
        <v>0</v>
      </c>
      <c r="M30" s="166">
        <f>IF($D30="No",0,'E. Details of New PSAs'!R27)</f>
        <v>0</v>
      </c>
      <c r="N30" s="166">
        <f>IF($D30="No",0,'E. Details of New PSAs'!S27)</f>
        <v>0</v>
      </c>
      <c r="O30" s="166">
        <f>IF($D30="No",0,'E. Details of New PSAs'!T27)</f>
        <v>0</v>
      </c>
      <c r="P30" s="166">
        <f>IF($D30="No",0,'E. Details of New PSAs'!U27)</f>
        <v>0</v>
      </c>
      <c r="Q30" s="166">
        <f>IF($D30="No",0,'E. Details of New PSAs'!V27)</f>
        <v>0</v>
      </c>
      <c r="R30" s="166">
        <f>IF($D30="No",0,'E. Details of New PSAs'!W27)</f>
        <v>0</v>
      </c>
      <c r="S30" s="166">
        <f>IF($D30="No",0,'E. Details of New PSAs'!X27)</f>
        <v>0</v>
      </c>
      <c r="T30" s="166">
        <f>IF($D30="No",0,'E. Details of New PSAs'!Y27)</f>
        <v>0</v>
      </c>
      <c r="U30" s="166">
        <f>IF($D30="No",0,'E. Details of New PSAs'!Z27)</f>
        <v>0</v>
      </c>
      <c r="V30" s="166">
        <f>IF($D30="No",0,'E. Details of New PSAs'!AA27)</f>
        <v>0</v>
      </c>
      <c r="W30" s="166">
        <f>IF($D30="No",0,'E. Details of New PSAs'!AB27)</f>
        <v>0</v>
      </c>
      <c r="X30" s="166">
        <f>IF($D30="No",0,'E. Details of New PSAs'!AC27)</f>
        <v>0</v>
      </c>
      <c r="Y30" s="166">
        <f>IF($D30="No",0,'E. Details of New PSAs'!AD27)</f>
        <v>0</v>
      </c>
      <c r="Z30" s="166">
        <f>IF($D30="No",0,'E. Details of New PSAs'!AE27)</f>
        <v>0</v>
      </c>
      <c r="AA30" s="166">
        <f>IF($D30="No",0,'E. Details of New PSAs'!AF27)</f>
        <v>0</v>
      </c>
      <c r="AB30" s="166">
        <f>IF($D30="No",0,'E. Details of New PSAs'!AG27)</f>
        <v>0</v>
      </c>
      <c r="AC30" s="166">
        <f>IF($D30="No",0,'E. Details of New PSAs'!AH27)</f>
        <v>0</v>
      </c>
      <c r="AD30" s="166">
        <f>IF($D30="No",0,'E. Details of New PSAs'!AI27)</f>
        <v>0</v>
      </c>
      <c r="AE30" s="166">
        <f>IF($D30="No",0,'E. Details of New PSAs'!AJ27)</f>
        <v>0</v>
      </c>
      <c r="AF30" s="166"/>
      <c r="AG30" s="16" t="str">
        <f t="shared" si="0"/>
        <v>FALSE</v>
      </c>
    </row>
    <row r="31" spans="3:33" ht="28.8" x14ac:dyDescent="0.3">
      <c r="C31" s="7">
        <f t="shared" ref="C31" si="55">C30</f>
        <v>11</v>
      </c>
      <c r="D31" s="7">
        <f t="shared" ref="D31" si="56">D30</f>
        <v>0</v>
      </c>
      <c r="E31" s="16" t="str">
        <f>'E. Details of New PSAs'!O28</f>
        <v>MWh</v>
      </c>
      <c r="F31" s="146" t="str">
        <f t="shared" ref="F31:F62" si="57">F30</f>
        <v>Distribution Utility 1 (DU1)</v>
      </c>
      <c r="G31" s="146">
        <f t="shared" ref="G31:G62" si="58">G30</f>
        <v>0</v>
      </c>
      <c r="H31" s="108">
        <f t="shared" ref="H31:H62" si="59">H30</f>
        <v>0</v>
      </c>
      <c r="I31">
        <f t="shared" ref="I31:I62" si="60">I30</f>
        <v>0</v>
      </c>
      <c r="J31" s="16" t="s">
        <v>173</v>
      </c>
      <c r="K31" s="166">
        <f>IF($D31="No",0,'E. Details of New PSAs'!P28)</f>
        <v>0</v>
      </c>
      <c r="L31" s="166">
        <f>IF($D31="No",0,'E. Details of New PSAs'!Q28)</f>
        <v>0</v>
      </c>
      <c r="M31" s="166">
        <f>IF($D31="No",0,'E. Details of New PSAs'!R28)</f>
        <v>0</v>
      </c>
      <c r="N31" s="166">
        <f>IF($D31="No",0,'E. Details of New PSAs'!S28)</f>
        <v>0</v>
      </c>
      <c r="O31" s="166">
        <f>IF($D31="No",0,'E. Details of New PSAs'!T28)</f>
        <v>0</v>
      </c>
      <c r="P31" s="166">
        <f>IF($D31="No",0,'E. Details of New PSAs'!U28)</f>
        <v>0</v>
      </c>
      <c r="Q31" s="166">
        <f>IF($D31="No",0,'E. Details of New PSAs'!V28)</f>
        <v>0</v>
      </c>
      <c r="R31" s="166">
        <f>IF($D31="No",0,'E. Details of New PSAs'!W28)</f>
        <v>0</v>
      </c>
      <c r="S31" s="166">
        <f>IF($D31="No",0,'E. Details of New PSAs'!X28)</f>
        <v>0</v>
      </c>
      <c r="T31" s="166">
        <f>IF($D31="No",0,'E. Details of New PSAs'!Y28)</f>
        <v>0</v>
      </c>
      <c r="U31" s="166">
        <f>IF($D31="No",0,'E. Details of New PSAs'!Z28)</f>
        <v>0</v>
      </c>
      <c r="V31" s="166">
        <f>IF($D31="No",0,'E. Details of New PSAs'!AA28)</f>
        <v>0</v>
      </c>
      <c r="W31" s="166">
        <f>IF($D31="No",0,'E. Details of New PSAs'!AB28)</f>
        <v>0</v>
      </c>
      <c r="X31" s="166">
        <f>IF($D31="No",0,'E. Details of New PSAs'!AC28)</f>
        <v>0</v>
      </c>
      <c r="Y31" s="166">
        <f>IF($D31="No",0,'E. Details of New PSAs'!AD28)</f>
        <v>0</v>
      </c>
      <c r="Z31" s="166">
        <f>IF($D31="No",0,'E. Details of New PSAs'!AE28)</f>
        <v>0</v>
      </c>
      <c r="AA31" s="166">
        <f>IF($D31="No",0,'E. Details of New PSAs'!AF28)</f>
        <v>0</v>
      </c>
      <c r="AB31" s="166">
        <f>IF($D31="No",0,'E. Details of New PSAs'!AG28)</f>
        <v>0</v>
      </c>
      <c r="AC31" s="166">
        <f>IF($D31="No",0,'E. Details of New PSAs'!AH28)</f>
        <v>0</v>
      </c>
      <c r="AD31" s="166">
        <f>IF($D31="No",0,'E. Details of New PSAs'!AI28)</f>
        <v>0</v>
      </c>
      <c r="AE31" s="166">
        <f>IF($D31="No",0,'E. Details of New PSAs'!AJ28)</f>
        <v>0</v>
      </c>
      <c r="AF31" s="166"/>
      <c r="AG31" s="16" t="str">
        <f t="shared" si="0"/>
        <v>FALSE</v>
      </c>
    </row>
    <row r="32" spans="3:33" ht="28.8" x14ac:dyDescent="0.3">
      <c r="C32" s="7">
        <f>'E. Details of New PSAs'!C29</f>
        <v>12</v>
      </c>
      <c r="D32" s="7">
        <f>'E. Details of New PSAs'!I29</f>
        <v>0</v>
      </c>
      <c r="E32" s="16" t="str">
        <f>'E. Details of New PSAs'!O29</f>
        <v>MW</v>
      </c>
      <c r="F32" s="146" t="str">
        <f>'E. Details of New PSAs'!D29</f>
        <v>Distribution Utility 1 (DU1)</v>
      </c>
      <c r="G32" s="146">
        <f>'E. Details of New PSAs'!E29</f>
        <v>0</v>
      </c>
      <c r="H32" s="108">
        <f>'E. Details of New PSAs'!F29</f>
        <v>0</v>
      </c>
      <c r="I32">
        <f>'E. Details of New PSAs'!G29</f>
        <v>0</v>
      </c>
      <c r="J32" s="16" t="s">
        <v>173</v>
      </c>
      <c r="K32" s="166">
        <f>IF($D32="No",0,'E. Details of New PSAs'!P29)</f>
        <v>0</v>
      </c>
      <c r="L32" s="166">
        <f>IF($D32="No",0,'E. Details of New PSAs'!Q29)</f>
        <v>0</v>
      </c>
      <c r="M32" s="166">
        <f>IF($D32="No",0,'E. Details of New PSAs'!R29)</f>
        <v>0</v>
      </c>
      <c r="N32" s="166">
        <f>IF($D32="No",0,'E. Details of New PSAs'!S29)</f>
        <v>0</v>
      </c>
      <c r="O32" s="166">
        <f>IF($D32="No",0,'E. Details of New PSAs'!T29)</f>
        <v>0</v>
      </c>
      <c r="P32" s="166">
        <f>IF($D32="No",0,'E. Details of New PSAs'!U29)</f>
        <v>0</v>
      </c>
      <c r="Q32" s="166">
        <f>IF($D32="No",0,'E. Details of New PSAs'!V29)</f>
        <v>0</v>
      </c>
      <c r="R32" s="166">
        <f>IF($D32="No",0,'E. Details of New PSAs'!W29)</f>
        <v>0</v>
      </c>
      <c r="S32" s="166">
        <f>IF($D32="No",0,'E. Details of New PSAs'!X29)</f>
        <v>0</v>
      </c>
      <c r="T32" s="166">
        <f>IF($D32="No",0,'E. Details of New PSAs'!Y29)</f>
        <v>0</v>
      </c>
      <c r="U32" s="166">
        <f>IF($D32="No",0,'E. Details of New PSAs'!Z29)</f>
        <v>0</v>
      </c>
      <c r="V32" s="166">
        <f>IF($D32="No",0,'E. Details of New PSAs'!AA29)</f>
        <v>0</v>
      </c>
      <c r="W32" s="166">
        <f>IF($D32="No",0,'E. Details of New PSAs'!AB29)</f>
        <v>0</v>
      </c>
      <c r="X32" s="166">
        <f>IF($D32="No",0,'E. Details of New PSAs'!AC29)</f>
        <v>0</v>
      </c>
      <c r="Y32" s="166">
        <f>IF($D32="No",0,'E. Details of New PSAs'!AD29)</f>
        <v>0</v>
      </c>
      <c r="Z32" s="166">
        <f>IF($D32="No",0,'E. Details of New PSAs'!AE29)</f>
        <v>0</v>
      </c>
      <c r="AA32" s="166">
        <f>IF($D32="No",0,'E. Details of New PSAs'!AF29)</f>
        <v>0</v>
      </c>
      <c r="AB32" s="166">
        <f>IF($D32="No",0,'E. Details of New PSAs'!AG29)</f>
        <v>0</v>
      </c>
      <c r="AC32" s="166">
        <f>IF($D32="No",0,'E. Details of New PSAs'!AH29)</f>
        <v>0</v>
      </c>
      <c r="AD32" s="166">
        <f>IF($D32="No",0,'E. Details of New PSAs'!AI29)</f>
        <v>0</v>
      </c>
      <c r="AE32" s="166">
        <f>IF($D32="No",0,'E. Details of New PSAs'!AJ29)</f>
        <v>0</v>
      </c>
      <c r="AF32" s="166"/>
      <c r="AG32" s="16" t="str">
        <f t="shared" si="0"/>
        <v>FALSE</v>
      </c>
    </row>
    <row r="33" spans="3:33" ht="28.8" x14ac:dyDescent="0.3">
      <c r="C33" s="7">
        <f t="shared" ref="C33" si="61">C32</f>
        <v>12</v>
      </c>
      <c r="D33" s="7">
        <f t="shared" ref="D33" si="62">D32</f>
        <v>0</v>
      </c>
      <c r="E33" s="16" t="str">
        <f>'E. Details of New PSAs'!O30</f>
        <v>MWh</v>
      </c>
      <c r="F33" s="146" t="str">
        <f t="shared" ref="F33:F64" si="63">F32</f>
        <v>Distribution Utility 1 (DU1)</v>
      </c>
      <c r="G33" s="146">
        <f t="shared" ref="G33:G64" si="64">G32</f>
        <v>0</v>
      </c>
      <c r="H33" s="108">
        <f t="shared" ref="H33:H64" si="65">H32</f>
        <v>0</v>
      </c>
      <c r="I33">
        <f t="shared" ref="I33:I64" si="66">I32</f>
        <v>0</v>
      </c>
      <c r="J33" s="16" t="s">
        <v>173</v>
      </c>
      <c r="K33" s="166">
        <f>IF($D33="No",0,'E. Details of New PSAs'!P30)</f>
        <v>0</v>
      </c>
      <c r="L33" s="166">
        <f>IF($D33="No",0,'E. Details of New PSAs'!Q30)</f>
        <v>0</v>
      </c>
      <c r="M33" s="166">
        <f>IF($D33="No",0,'E. Details of New PSAs'!R30)</f>
        <v>0</v>
      </c>
      <c r="N33" s="166">
        <f>IF($D33="No",0,'E. Details of New PSAs'!S30)</f>
        <v>0</v>
      </c>
      <c r="O33" s="166">
        <f>IF($D33="No",0,'E. Details of New PSAs'!T30)</f>
        <v>0</v>
      </c>
      <c r="P33" s="166">
        <f>IF($D33="No",0,'E. Details of New PSAs'!U30)</f>
        <v>0</v>
      </c>
      <c r="Q33" s="166">
        <f>IF($D33="No",0,'E. Details of New PSAs'!V30)</f>
        <v>0</v>
      </c>
      <c r="R33" s="166">
        <f>IF($D33="No",0,'E. Details of New PSAs'!W30)</f>
        <v>0</v>
      </c>
      <c r="S33" s="166">
        <f>IF($D33="No",0,'E. Details of New PSAs'!X30)</f>
        <v>0</v>
      </c>
      <c r="T33" s="166">
        <f>IF($D33="No",0,'E. Details of New PSAs'!Y30)</f>
        <v>0</v>
      </c>
      <c r="U33" s="166">
        <f>IF($D33="No",0,'E. Details of New PSAs'!Z30)</f>
        <v>0</v>
      </c>
      <c r="V33" s="166">
        <f>IF($D33="No",0,'E. Details of New PSAs'!AA30)</f>
        <v>0</v>
      </c>
      <c r="W33" s="166">
        <f>IF($D33="No",0,'E. Details of New PSAs'!AB30)</f>
        <v>0</v>
      </c>
      <c r="X33" s="166">
        <f>IF($D33="No",0,'E. Details of New PSAs'!AC30)</f>
        <v>0</v>
      </c>
      <c r="Y33" s="166">
        <f>IF($D33="No",0,'E. Details of New PSAs'!AD30)</f>
        <v>0</v>
      </c>
      <c r="Z33" s="166">
        <f>IF($D33="No",0,'E. Details of New PSAs'!AE30)</f>
        <v>0</v>
      </c>
      <c r="AA33" s="166">
        <f>IF($D33="No",0,'E. Details of New PSAs'!AF30)</f>
        <v>0</v>
      </c>
      <c r="AB33" s="166">
        <f>IF($D33="No",0,'E. Details of New PSAs'!AG30)</f>
        <v>0</v>
      </c>
      <c r="AC33" s="166">
        <f>IF($D33="No",0,'E. Details of New PSAs'!AH30)</f>
        <v>0</v>
      </c>
      <c r="AD33" s="166">
        <f>IF($D33="No",0,'E. Details of New PSAs'!AI30)</f>
        <v>0</v>
      </c>
      <c r="AE33" s="166">
        <f>IF($D33="No",0,'E. Details of New PSAs'!AJ30)</f>
        <v>0</v>
      </c>
      <c r="AF33" s="166"/>
      <c r="AG33" s="16" t="str">
        <f t="shared" si="0"/>
        <v>FALSE</v>
      </c>
    </row>
    <row r="34" spans="3:33" ht="28.8" x14ac:dyDescent="0.3">
      <c r="C34" s="7">
        <f>'E. Details of New PSAs'!C31</f>
        <v>13</v>
      </c>
      <c r="D34" s="7">
        <f>'E. Details of New PSAs'!I31</f>
        <v>0</v>
      </c>
      <c r="E34" s="16" t="str">
        <f>'E. Details of New PSAs'!O31</f>
        <v>MW</v>
      </c>
      <c r="F34" s="146" t="str">
        <f>'E. Details of New PSAs'!D31</f>
        <v>Distribution Utility 1 (DU1)</v>
      </c>
      <c r="G34" s="146">
        <f>'E. Details of New PSAs'!E31</f>
        <v>0</v>
      </c>
      <c r="H34" s="108">
        <f>'E. Details of New PSAs'!F31</f>
        <v>0</v>
      </c>
      <c r="I34">
        <f>'E. Details of New PSAs'!G31</f>
        <v>0</v>
      </c>
      <c r="J34" s="16" t="s">
        <v>173</v>
      </c>
      <c r="K34" s="166">
        <f>IF($D34="No",0,'E. Details of New PSAs'!P31)</f>
        <v>0</v>
      </c>
      <c r="L34" s="166">
        <f>IF($D34="No",0,'E. Details of New PSAs'!Q31)</f>
        <v>0</v>
      </c>
      <c r="M34" s="166">
        <f>IF($D34="No",0,'E. Details of New PSAs'!R31)</f>
        <v>0</v>
      </c>
      <c r="N34" s="166">
        <f>IF($D34="No",0,'E. Details of New PSAs'!S31)</f>
        <v>0</v>
      </c>
      <c r="O34" s="166">
        <f>IF($D34="No",0,'E. Details of New PSAs'!T31)</f>
        <v>0</v>
      </c>
      <c r="P34" s="166">
        <f>IF($D34="No",0,'E. Details of New PSAs'!U31)</f>
        <v>0</v>
      </c>
      <c r="Q34" s="166">
        <f>IF($D34="No",0,'E. Details of New PSAs'!V31)</f>
        <v>0</v>
      </c>
      <c r="R34" s="166">
        <f>IF($D34="No",0,'E. Details of New PSAs'!W31)</f>
        <v>0</v>
      </c>
      <c r="S34" s="166">
        <f>IF($D34="No",0,'E. Details of New PSAs'!X31)</f>
        <v>0</v>
      </c>
      <c r="T34" s="166">
        <f>IF($D34="No",0,'E. Details of New PSAs'!Y31)</f>
        <v>0</v>
      </c>
      <c r="U34" s="166">
        <f>IF($D34="No",0,'E. Details of New PSAs'!Z31)</f>
        <v>0</v>
      </c>
      <c r="V34" s="166">
        <f>IF($D34="No",0,'E. Details of New PSAs'!AA31)</f>
        <v>0</v>
      </c>
      <c r="W34" s="166">
        <f>IF($D34="No",0,'E. Details of New PSAs'!AB31)</f>
        <v>0</v>
      </c>
      <c r="X34" s="166">
        <f>IF($D34="No",0,'E. Details of New PSAs'!AC31)</f>
        <v>0</v>
      </c>
      <c r="Y34" s="166">
        <f>IF($D34="No",0,'E. Details of New PSAs'!AD31)</f>
        <v>0</v>
      </c>
      <c r="Z34" s="166">
        <f>IF($D34="No",0,'E. Details of New PSAs'!AE31)</f>
        <v>0</v>
      </c>
      <c r="AA34" s="166">
        <f>IF($D34="No",0,'E. Details of New PSAs'!AF31)</f>
        <v>0</v>
      </c>
      <c r="AB34" s="166">
        <f>IF($D34="No",0,'E. Details of New PSAs'!AG31)</f>
        <v>0</v>
      </c>
      <c r="AC34" s="166">
        <f>IF($D34="No",0,'E. Details of New PSAs'!AH31)</f>
        <v>0</v>
      </c>
      <c r="AD34" s="166">
        <f>IF($D34="No",0,'E. Details of New PSAs'!AI31)</f>
        <v>0</v>
      </c>
      <c r="AE34" s="166">
        <f>IF($D34="No",0,'E. Details of New PSAs'!AJ31)</f>
        <v>0</v>
      </c>
      <c r="AF34" s="166"/>
      <c r="AG34" s="16" t="str">
        <f t="shared" si="0"/>
        <v>FALSE</v>
      </c>
    </row>
    <row r="35" spans="3:33" ht="28.8" x14ac:dyDescent="0.3">
      <c r="C35" s="7">
        <f t="shared" ref="C35" si="67">C34</f>
        <v>13</v>
      </c>
      <c r="D35" s="7">
        <f t="shared" ref="D35" si="68">D34</f>
        <v>0</v>
      </c>
      <c r="E35" s="16" t="str">
        <f>'E. Details of New PSAs'!O32</f>
        <v>MWh</v>
      </c>
      <c r="F35" s="146" t="str">
        <f t="shared" ref="F35:F66" si="69">F34</f>
        <v>Distribution Utility 1 (DU1)</v>
      </c>
      <c r="G35" s="146">
        <f t="shared" ref="G35:G66" si="70">G34</f>
        <v>0</v>
      </c>
      <c r="H35" s="108">
        <f t="shared" ref="H35:H66" si="71">H34</f>
        <v>0</v>
      </c>
      <c r="I35">
        <f t="shared" ref="I35:I66" si="72">I34</f>
        <v>0</v>
      </c>
      <c r="J35" s="16" t="s">
        <v>173</v>
      </c>
      <c r="K35" s="166">
        <f>IF($D35="No",0,'E. Details of New PSAs'!P32)</f>
        <v>0</v>
      </c>
      <c r="L35" s="166">
        <f>IF($D35="No",0,'E. Details of New PSAs'!Q32)</f>
        <v>0</v>
      </c>
      <c r="M35" s="166">
        <f>IF($D35="No",0,'E. Details of New PSAs'!R32)</f>
        <v>0</v>
      </c>
      <c r="N35" s="166">
        <f>IF($D35="No",0,'E. Details of New PSAs'!S32)</f>
        <v>0</v>
      </c>
      <c r="O35" s="166">
        <f>IF($D35="No",0,'E. Details of New PSAs'!T32)</f>
        <v>0</v>
      </c>
      <c r="P35" s="166">
        <f>IF($D35="No",0,'E. Details of New PSAs'!U32)</f>
        <v>0</v>
      </c>
      <c r="Q35" s="166">
        <f>IF($D35="No",0,'E. Details of New PSAs'!V32)</f>
        <v>0</v>
      </c>
      <c r="R35" s="166">
        <f>IF($D35="No",0,'E. Details of New PSAs'!W32)</f>
        <v>0</v>
      </c>
      <c r="S35" s="166">
        <f>IF($D35="No",0,'E. Details of New PSAs'!X32)</f>
        <v>0</v>
      </c>
      <c r="T35" s="166">
        <f>IF($D35="No",0,'E. Details of New PSAs'!Y32)</f>
        <v>0</v>
      </c>
      <c r="U35" s="166">
        <f>IF($D35="No",0,'E. Details of New PSAs'!Z32)</f>
        <v>0</v>
      </c>
      <c r="V35" s="166">
        <f>IF($D35="No",0,'E. Details of New PSAs'!AA32)</f>
        <v>0</v>
      </c>
      <c r="W35" s="166">
        <f>IF($D35="No",0,'E. Details of New PSAs'!AB32)</f>
        <v>0</v>
      </c>
      <c r="X35" s="166">
        <f>IF($D35="No",0,'E. Details of New PSAs'!AC32)</f>
        <v>0</v>
      </c>
      <c r="Y35" s="166">
        <f>IF($D35="No",0,'E. Details of New PSAs'!AD32)</f>
        <v>0</v>
      </c>
      <c r="Z35" s="166">
        <f>IF($D35="No",0,'E. Details of New PSAs'!AE32)</f>
        <v>0</v>
      </c>
      <c r="AA35" s="166">
        <f>IF($D35="No",0,'E. Details of New PSAs'!AF32)</f>
        <v>0</v>
      </c>
      <c r="AB35" s="166">
        <f>IF($D35="No",0,'E. Details of New PSAs'!AG32)</f>
        <v>0</v>
      </c>
      <c r="AC35" s="166">
        <f>IF($D35="No",0,'E. Details of New PSAs'!AH32)</f>
        <v>0</v>
      </c>
      <c r="AD35" s="166">
        <f>IF($D35="No",0,'E. Details of New PSAs'!AI32)</f>
        <v>0</v>
      </c>
      <c r="AE35" s="166">
        <f>IF($D35="No",0,'E. Details of New PSAs'!AJ32)</f>
        <v>0</v>
      </c>
      <c r="AF35" s="166"/>
      <c r="AG35" s="16" t="str">
        <f t="shared" si="0"/>
        <v>FALSE</v>
      </c>
    </row>
    <row r="36" spans="3:33" ht="28.8" x14ac:dyDescent="0.3">
      <c r="C36" s="7">
        <f>'E. Details of New PSAs'!C33</f>
        <v>14</v>
      </c>
      <c r="D36" s="7">
        <f>'E. Details of New PSAs'!I33</f>
        <v>0</v>
      </c>
      <c r="E36" s="16" t="str">
        <f>'E. Details of New PSAs'!O33</f>
        <v>MW</v>
      </c>
      <c r="F36" s="146" t="str">
        <f>'E. Details of New PSAs'!D33</f>
        <v>Distribution Utility 1 (DU1)</v>
      </c>
      <c r="G36" s="146">
        <f>'E. Details of New PSAs'!E33</f>
        <v>0</v>
      </c>
      <c r="H36" s="108">
        <f>'E. Details of New PSAs'!F33</f>
        <v>0</v>
      </c>
      <c r="I36">
        <f>'E. Details of New PSAs'!G33</f>
        <v>0</v>
      </c>
      <c r="J36" s="16" t="s">
        <v>173</v>
      </c>
      <c r="K36" s="166">
        <f>IF($D36="No",0,'E. Details of New PSAs'!P33)</f>
        <v>0</v>
      </c>
      <c r="L36" s="166">
        <f>IF($D36="No",0,'E. Details of New PSAs'!Q33)</f>
        <v>0</v>
      </c>
      <c r="M36" s="166">
        <f>IF($D36="No",0,'E. Details of New PSAs'!R33)</f>
        <v>0</v>
      </c>
      <c r="N36" s="166">
        <f>IF($D36="No",0,'E. Details of New PSAs'!S33)</f>
        <v>0</v>
      </c>
      <c r="O36" s="166">
        <f>IF($D36="No",0,'E. Details of New PSAs'!T33)</f>
        <v>0</v>
      </c>
      <c r="P36" s="166">
        <f>IF($D36="No",0,'E. Details of New PSAs'!U33)</f>
        <v>0</v>
      </c>
      <c r="Q36" s="166">
        <f>IF($D36="No",0,'E. Details of New PSAs'!V33)</f>
        <v>0</v>
      </c>
      <c r="R36" s="166">
        <f>IF($D36="No",0,'E. Details of New PSAs'!W33)</f>
        <v>0</v>
      </c>
      <c r="S36" s="166">
        <f>IF($D36="No",0,'E. Details of New PSAs'!X33)</f>
        <v>0</v>
      </c>
      <c r="T36" s="166">
        <f>IF($D36="No",0,'E. Details of New PSAs'!Y33)</f>
        <v>0</v>
      </c>
      <c r="U36" s="166">
        <f>IF($D36="No",0,'E. Details of New PSAs'!Z33)</f>
        <v>0</v>
      </c>
      <c r="V36" s="166">
        <f>IF($D36="No",0,'E. Details of New PSAs'!AA33)</f>
        <v>0</v>
      </c>
      <c r="W36" s="166">
        <f>IF($D36="No",0,'E. Details of New PSAs'!AB33)</f>
        <v>0</v>
      </c>
      <c r="X36" s="166">
        <f>IF($D36="No",0,'E. Details of New PSAs'!AC33)</f>
        <v>0</v>
      </c>
      <c r="Y36" s="166">
        <f>IF($D36="No",0,'E. Details of New PSAs'!AD33)</f>
        <v>0</v>
      </c>
      <c r="Z36" s="166">
        <f>IF($D36="No",0,'E. Details of New PSAs'!AE33)</f>
        <v>0</v>
      </c>
      <c r="AA36" s="166">
        <f>IF($D36="No",0,'E. Details of New PSAs'!AF33)</f>
        <v>0</v>
      </c>
      <c r="AB36" s="166">
        <f>IF($D36="No",0,'E. Details of New PSAs'!AG33)</f>
        <v>0</v>
      </c>
      <c r="AC36" s="166">
        <f>IF($D36="No",0,'E. Details of New PSAs'!AH33)</f>
        <v>0</v>
      </c>
      <c r="AD36" s="166">
        <f>IF($D36="No",0,'E. Details of New PSAs'!AI33)</f>
        <v>0</v>
      </c>
      <c r="AE36" s="166">
        <f>IF($D36="No",0,'E. Details of New PSAs'!AJ33)</f>
        <v>0</v>
      </c>
      <c r="AF36" s="166"/>
      <c r="AG36" s="16" t="str">
        <f t="shared" si="0"/>
        <v>FALSE</v>
      </c>
    </row>
    <row r="37" spans="3:33" ht="28.8" x14ac:dyDescent="0.3">
      <c r="C37" s="7">
        <f t="shared" ref="C37" si="73">C36</f>
        <v>14</v>
      </c>
      <c r="D37" s="7">
        <f t="shared" ref="D37" si="74">D36</f>
        <v>0</v>
      </c>
      <c r="E37" s="16" t="str">
        <f>'E. Details of New PSAs'!O34</f>
        <v>MWh</v>
      </c>
      <c r="F37" s="146" t="str">
        <f t="shared" ref="F37:F68" si="75">F36</f>
        <v>Distribution Utility 1 (DU1)</v>
      </c>
      <c r="G37" s="146">
        <f t="shared" ref="G37:G68" si="76">G36</f>
        <v>0</v>
      </c>
      <c r="H37" s="108">
        <f t="shared" ref="H37:H68" si="77">H36</f>
        <v>0</v>
      </c>
      <c r="I37">
        <f t="shared" ref="I37:I68" si="78">I36</f>
        <v>0</v>
      </c>
      <c r="J37" s="16" t="s">
        <v>173</v>
      </c>
      <c r="K37" s="166">
        <f>IF($D37="No",0,'E. Details of New PSAs'!P34)</f>
        <v>0</v>
      </c>
      <c r="L37" s="166">
        <f>IF($D37="No",0,'E. Details of New PSAs'!Q34)</f>
        <v>0</v>
      </c>
      <c r="M37" s="166">
        <f>IF($D37="No",0,'E. Details of New PSAs'!R34)</f>
        <v>0</v>
      </c>
      <c r="N37" s="166">
        <f>IF($D37="No",0,'E. Details of New PSAs'!S34)</f>
        <v>0</v>
      </c>
      <c r="O37" s="166">
        <f>IF($D37="No",0,'E. Details of New PSAs'!T34)</f>
        <v>0</v>
      </c>
      <c r="P37" s="166">
        <f>IF($D37="No",0,'E. Details of New PSAs'!U34)</f>
        <v>0</v>
      </c>
      <c r="Q37" s="166">
        <f>IF($D37="No",0,'E. Details of New PSAs'!V34)</f>
        <v>0</v>
      </c>
      <c r="R37" s="166">
        <f>IF($D37="No",0,'E. Details of New PSAs'!W34)</f>
        <v>0</v>
      </c>
      <c r="S37" s="166">
        <f>IF($D37="No",0,'E. Details of New PSAs'!X34)</f>
        <v>0</v>
      </c>
      <c r="T37" s="166">
        <f>IF($D37="No",0,'E. Details of New PSAs'!Y34)</f>
        <v>0</v>
      </c>
      <c r="U37" s="166">
        <f>IF($D37="No",0,'E. Details of New PSAs'!Z34)</f>
        <v>0</v>
      </c>
      <c r="V37" s="166">
        <f>IF($D37="No",0,'E. Details of New PSAs'!AA34)</f>
        <v>0</v>
      </c>
      <c r="W37" s="166">
        <f>IF($D37="No",0,'E. Details of New PSAs'!AB34)</f>
        <v>0</v>
      </c>
      <c r="X37" s="166">
        <f>IF($D37="No",0,'E. Details of New PSAs'!AC34)</f>
        <v>0</v>
      </c>
      <c r="Y37" s="166">
        <f>IF($D37="No",0,'E. Details of New PSAs'!AD34)</f>
        <v>0</v>
      </c>
      <c r="Z37" s="166">
        <f>IF($D37="No",0,'E. Details of New PSAs'!AE34)</f>
        <v>0</v>
      </c>
      <c r="AA37" s="166">
        <f>IF($D37="No",0,'E. Details of New PSAs'!AF34)</f>
        <v>0</v>
      </c>
      <c r="AB37" s="166">
        <f>IF($D37="No",0,'E. Details of New PSAs'!AG34)</f>
        <v>0</v>
      </c>
      <c r="AC37" s="166">
        <f>IF($D37="No",0,'E. Details of New PSAs'!AH34)</f>
        <v>0</v>
      </c>
      <c r="AD37" s="166">
        <f>IF($D37="No",0,'E. Details of New PSAs'!AI34)</f>
        <v>0</v>
      </c>
      <c r="AE37" s="166">
        <f>IF($D37="No",0,'E. Details of New PSAs'!AJ34)</f>
        <v>0</v>
      </c>
      <c r="AF37" s="166"/>
      <c r="AG37" s="16" t="str">
        <f t="shared" si="0"/>
        <v>FALSE</v>
      </c>
    </row>
    <row r="38" spans="3:33" ht="28.8" x14ac:dyDescent="0.3">
      <c r="C38" s="7">
        <f>'E. Details of New PSAs'!C35</f>
        <v>15</v>
      </c>
      <c r="D38" s="7">
        <f>'E. Details of New PSAs'!I35</f>
        <v>0</v>
      </c>
      <c r="E38" s="16" t="str">
        <f>'E. Details of New PSAs'!O35</f>
        <v>MW</v>
      </c>
      <c r="F38" s="146" t="str">
        <f>'E. Details of New PSAs'!D35</f>
        <v>Distribution Utility 1 (DU1)</v>
      </c>
      <c r="G38" s="146">
        <f>'E. Details of New PSAs'!E35</f>
        <v>0</v>
      </c>
      <c r="H38" s="108">
        <f>'E. Details of New PSAs'!F35</f>
        <v>0</v>
      </c>
      <c r="I38">
        <f>'E. Details of New PSAs'!G35</f>
        <v>0</v>
      </c>
      <c r="J38" s="16" t="s">
        <v>173</v>
      </c>
      <c r="K38" s="166">
        <f>IF($D38="No",0,'E. Details of New PSAs'!P35)</f>
        <v>0</v>
      </c>
      <c r="L38" s="166">
        <f>IF($D38="No",0,'E. Details of New PSAs'!Q35)</f>
        <v>0</v>
      </c>
      <c r="M38" s="166">
        <f>IF($D38="No",0,'E. Details of New PSAs'!R35)</f>
        <v>0</v>
      </c>
      <c r="N38" s="166">
        <f>IF($D38="No",0,'E. Details of New PSAs'!S35)</f>
        <v>0</v>
      </c>
      <c r="O38" s="166">
        <f>IF($D38="No",0,'E. Details of New PSAs'!T35)</f>
        <v>0</v>
      </c>
      <c r="P38" s="166">
        <f>IF($D38="No",0,'E. Details of New PSAs'!U35)</f>
        <v>0</v>
      </c>
      <c r="Q38" s="166">
        <f>IF($D38="No",0,'E. Details of New PSAs'!V35)</f>
        <v>0</v>
      </c>
      <c r="R38" s="166">
        <f>IF($D38="No",0,'E. Details of New PSAs'!W35)</f>
        <v>0</v>
      </c>
      <c r="S38" s="166">
        <f>IF($D38="No",0,'E. Details of New PSAs'!X35)</f>
        <v>0</v>
      </c>
      <c r="T38" s="166">
        <f>IF($D38="No",0,'E. Details of New PSAs'!Y35)</f>
        <v>0</v>
      </c>
      <c r="U38" s="166">
        <f>IF($D38="No",0,'E. Details of New PSAs'!Z35)</f>
        <v>0</v>
      </c>
      <c r="V38" s="166">
        <f>IF($D38="No",0,'E. Details of New PSAs'!AA35)</f>
        <v>0</v>
      </c>
      <c r="W38" s="166">
        <f>IF($D38="No",0,'E. Details of New PSAs'!AB35)</f>
        <v>0</v>
      </c>
      <c r="X38" s="166">
        <f>IF($D38="No",0,'E. Details of New PSAs'!AC35)</f>
        <v>0</v>
      </c>
      <c r="Y38" s="166">
        <f>IF($D38="No",0,'E. Details of New PSAs'!AD35)</f>
        <v>0</v>
      </c>
      <c r="Z38" s="166">
        <f>IF($D38="No",0,'E. Details of New PSAs'!AE35)</f>
        <v>0</v>
      </c>
      <c r="AA38" s="166">
        <f>IF($D38="No",0,'E. Details of New PSAs'!AF35)</f>
        <v>0</v>
      </c>
      <c r="AB38" s="166">
        <f>IF($D38="No",0,'E. Details of New PSAs'!AG35)</f>
        <v>0</v>
      </c>
      <c r="AC38" s="166">
        <f>IF($D38="No",0,'E. Details of New PSAs'!AH35)</f>
        <v>0</v>
      </c>
      <c r="AD38" s="166">
        <f>IF($D38="No",0,'E. Details of New PSAs'!AI35)</f>
        <v>0</v>
      </c>
      <c r="AE38" s="166">
        <f>IF($D38="No",0,'E. Details of New PSAs'!AJ35)</f>
        <v>0</v>
      </c>
      <c r="AF38" s="166"/>
      <c r="AG38" s="16" t="str">
        <f t="shared" si="0"/>
        <v>FALSE</v>
      </c>
    </row>
    <row r="39" spans="3:33" ht="28.8" x14ac:dyDescent="0.3">
      <c r="C39" s="7">
        <f t="shared" ref="C39" si="79">C38</f>
        <v>15</v>
      </c>
      <c r="D39" s="7">
        <f t="shared" ref="D39" si="80">D38</f>
        <v>0</v>
      </c>
      <c r="E39" s="16" t="str">
        <f>'E. Details of New PSAs'!O36</f>
        <v>MWh</v>
      </c>
      <c r="F39" s="146" t="str">
        <f t="shared" ref="F39:F70" si="81">F38</f>
        <v>Distribution Utility 1 (DU1)</v>
      </c>
      <c r="G39" s="146">
        <f t="shared" ref="G39:G70" si="82">G38</f>
        <v>0</v>
      </c>
      <c r="H39" s="108">
        <f t="shared" ref="H39:H70" si="83">H38</f>
        <v>0</v>
      </c>
      <c r="I39">
        <f t="shared" ref="I39:I70" si="84">I38</f>
        <v>0</v>
      </c>
      <c r="J39" s="16" t="s">
        <v>173</v>
      </c>
      <c r="K39" s="166">
        <f>IF($D39="No",0,'E. Details of New PSAs'!P36)</f>
        <v>0</v>
      </c>
      <c r="L39" s="166">
        <f>IF($D39="No",0,'E. Details of New PSAs'!Q36)</f>
        <v>0</v>
      </c>
      <c r="M39" s="166">
        <f>IF($D39="No",0,'E. Details of New PSAs'!R36)</f>
        <v>0</v>
      </c>
      <c r="N39" s="166">
        <f>IF($D39="No",0,'E. Details of New PSAs'!S36)</f>
        <v>0</v>
      </c>
      <c r="O39" s="166">
        <f>IF($D39="No",0,'E. Details of New PSAs'!T36)</f>
        <v>0</v>
      </c>
      <c r="P39" s="166">
        <f>IF($D39="No",0,'E. Details of New PSAs'!U36)</f>
        <v>0</v>
      </c>
      <c r="Q39" s="166">
        <f>IF($D39="No",0,'E. Details of New PSAs'!V36)</f>
        <v>0</v>
      </c>
      <c r="R39" s="166">
        <f>IF($D39="No",0,'E. Details of New PSAs'!W36)</f>
        <v>0</v>
      </c>
      <c r="S39" s="166">
        <f>IF($D39="No",0,'E. Details of New PSAs'!X36)</f>
        <v>0</v>
      </c>
      <c r="T39" s="166">
        <f>IF($D39="No",0,'E. Details of New PSAs'!Y36)</f>
        <v>0</v>
      </c>
      <c r="U39" s="166">
        <f>IF($D39="No",0,'E. Details of New PSAs'!Z36)</f>
        <v>0</v>
      </c>
      <c r="V39" s="166">
        <f>IF($D39="No",0,'E. Details of New PSAs'!AA36)</f>
        <v>0</v>
      </c>
      <c r="W39" s="166">
        <f>IF($D39="No",0,'E. Details of New PSAs'!AB36)</f>
        <v>0</v>
      </c>
      <c r="X39" s="166">
        <f>IF($D39="No",0,'E. Details of New PSAs'!AC36)</f>
        <v>0</v>
      </c>
      <c r="Y39" s="166">
        <f>IF($D39="No",0,'E. Details of New PSAs'!AD36)</f>
        <v>0</v>
      </c>
      <c r="Z39" s="166">
        <f>IF($D39="No",0,'E. Details of New PSAs'!AE36)</f>
        <v>0</v>
      </c>
      <c r="AA39" s="166">
        <f>IF($D39="No",0,'E. Details of New PSAs'!AF36)</f>
        <v>0</v>
      </c>
      <c r="AB39" s="166">
        <f>IF($D39="No",0,'E. Details of New PSAs'!AG36)</f>
        <v>0</v>
      </c>
      <c r="AC39" s="166">
        <f>IF($D39="No",0,'E. Details of New PSAs'!AH36)</f>
        <v>0</v>
      </c>
      <c r="AD39" s="166">
        <f>IF($D39="No",0,'E. Details of New PSAs'!AI36)</f>
        <v>0</v>
      </c>
      <c r="AE39" s="166">
        <f>IF($D39="No",0,'E. Details of New PSAs'!AJ36)</f>
        <v>0</v>
      </c>
      <c r="AF39" s="166"/>
      <c r="AG39" s="16" t="str">
        <f t="shared" si="0"/>
        <v>FALSE</v>
      </c>
    </row>
    <row r="40" spans="3:33" ht="28.8" x14ac:dyDescent="0.3">
      <c r="C40" s="7">
        <f>'E. Details of New PSAs'!C37</f>
        <v>16</v>
      </c>
      <c r="D40" s="7">
        <f>'E. Details of New PSAs'!I37</f>
        <v>0</v>
      </c>
      <c r="E40" s="16" t="str">
        <f>'E. Details of New PSAs'!O37</f>
        <v>MW</v>
      </c>
      <c r="F40" s="146" t="str">
        <f>'E. Details of New PSAs'!D37</f>
        <v>Distribution Utility 1 (DU1)</v>
      </c>
      <c r="G40" s="146">
        <f>'E. Details of New PSAs'!E37</f>
        <v>0</v>
      </c>
      <c r="H40" s="108">
        <f>'E. Details of New PSAs'!F37</f>
        <v>0</v>
      </c>
      <c r="I40">
        <f>'E. Details of New PSAs'!G37</f>
        <v>0</v>
      </c>
      <c r="J40" s="16" t="s">
        <v>173</v>
      </c>
      <c r="K40" s="166">
        <f>IF($D40="No",0,'E. Details of New PSAs'!P37)</f>
        <v>0</v>
      </c>
      <c r="L40" s="166">
        <f>IF($D40="No",0,'E. Details of New PSAs'!Q37)</f>
        <v>0</v>
      </c>
      <c r="M40" s="166">
        <f>IF($D40="No",0,'E. Details of New PSAs'!R37)</f>
        <v>0</v>
      </c>
      <c r="N40" s="166">
        <f>IF($D40="No",0,'E. Details of New PSAs'!S37)</f>
        <v>0</v>
      </c>
      <c r="O40" s="166">
        <f>IF($D40="No",0,'E. Details of New PSAs'!T37)</f>
        <v>0</v>
      </c>
      <c r="P40" s="166">
        <f>IF($D40="No",0,'E. Details of New PSAs'!U37)</f>
        <v>0</v>
      </c>
      <c r="Q40" s="166">
        <f>IF($D40="No",0,'E. Details of New PSAs'!V37)</f>
        <v>0</v>
      </c>
      <c r="R40" s="166">
        <f>IF($D40="No",0,'E. Details of New PSAs'!W37)</f>
        <v>0</v>
      </c>
      <c r="S40" s="166">
        <f>IF($D40="No",0,'E. Details of New PSAs'!X37)</f>
        <v>0</v>
      </c>
      <c r="T40" s="166">
        <f>IF($D40="No",0,'E. Details of New PSAs'!Y37)</f>
        <v>0</v>
      </c>
      <c r="U40" s="166">
        <f>IF($D40="No",0,'E. Details of New PSAs'!Z37)</f>
        <v>0</v>
      </c>
      <c r="V40" s="166">
        <f>IF($D40="No",0,'E. Details of New PSAs'!AA37)</f>
        <v>0</v>
      </c>
      <c r="W40" s="166">
        <f>IF($D40="No",0,'E. Details of New PSAs'!AB37)</f>
        <v>0</v>
      </c>
      <c r="X40" s="166">
        <f>IF($D40="No",0,'E. Details of New PSAs'!AC37)</f>
        <v>0</v>
      </c>
      <c r="Y40" s="166">
        <f>IF($D40="No",0,'E. Details of New PSAs'!AD37)</f>
        <v>0</v>
      </c>
      <c r="Z40" s="166">
        <f>IF($D40="No",0,'E. Details of New PSAs'!AE37)</f>
        <v>0</v>
      </c>
      <c r="AA40" s="166">
        <f>IF($D40="No",0,'E. Details of New PSAs'!AF37)</f>
        <v>0</v>
      </c>
      <c r="AB40" s="166">
        <f>IF($D40="No",0,'E. Details of New PSAs'!AG37)</f>
        <v>0</v>
      </c>
      <c r="AC40" s="166">
        <f>IF($D40="No",0,'E. Details of New PSAs'!AH37)</f>
        <v>0</v>
      </c>
      <c r="AD40" s="166">
        <f>IF($D40="No",0,'E. Details of New PSAs'!AI37)</f>
        <v>0</v>
      </c>
      <c r="AE40" s="166">
        <f>IF($D40="No",0,'E. Details of New PSAs'!AJ37)</f>
        <v>0</v>
      </c>
      <c r="AF40" s="166"/>
      <c r="AG40" s="16" t="str">
        <f t="shared" si="0"/>
        <v>FALSE</v>
      </c>
    </row>
    <row r="41" spans="3:33" ht="28.8" x14ac:dyDescent="0.3">
      <c r="C41" s="7">
        <f t="shared" ref="C41" si="85">C40</f>
        <v>16</v>
      </c>
      <c r="D41" s="7">
        <f t="shared" ref="D41" si="86">D40</f>
        <v>0</v>
      </c>
      <c r="E41" s="16" t="str">
        <f>'E. Details of New PSAs'!O38</f>
        <v>MWh</v>
      </c>
      <c r="F41" s="146" t="str">
        <f t="shared" ref="F41:F72" si="87">F40</f>
        <v>Distribution Utility 1 (DU1)</v>
      </c>
      <c r="G41" s="146">
        <f t="shared" ref="G41:G72" si="88">G40</f>
        <v>0</v>
      </c>
      <c r="H41" s="108">
        <f t="shared" ref="H41:H72" si="89">H40</f>
        <v>0</v>
      </c>
      <c r="I41">
        <f t="shared" ref="I41:I72" si="90">I40</f>
        <v>0</v>
      </c>
      <c r="J41" s="16" t="s">
        <v>173</v>
      </c>
      <c r="K41" s="166">
        <f>IF($D41="No",0,'E. Details of New PSAs'!P38)</f>
        <v>0</v>
      </c>
      <c r="L41" s="166">
        <f>IF($D41="No",0,'E. Details of New PSAs'!Q38)</f>
        <v>0</v>
      </c>
      <c r="M41" s="166">
        <f>IF($D41="No",0,'E. Details of New PSAs'!R38)</f>
        <v>0</v>
      </c>
      <c r="N41" s="166">
        <f>IF($D41="No",0,'E. Details of New PSAs'!S38)</f>
        <v>0</v>
      </c>
      <c r="O41" s="166">
        <f>IF($D41="No",0,'E. Details of New PSAs'!T38)</f>
        <v>0</v>
      </c>
      <c r="P41" s="166">
        <f>IF($D41="No",0,'E. Details of New PSAs'!U38)</f>
        <v>0</v>
      </c>
      <c r="Q41" s="166">
        <f>IF($D41="No",0,'E. Details of New PSAs'!V38)</f>
        <v>0</v>
      </c>
      <c r="R41" s="166">
        <f>IF($D41="No",0,'E. Details of New PSAs'!W38)</f>
        <v>0</v>
      </c>
      <c r="S41" s="166">
        <f>IF($D41="No",0,'E. Details of New PSAs'!X38)</f>
        <v>0</v>
      </c>
      <c r="T41" s="166">
        <f>IF($D41="No",0,'E. Details of New PSAs'!Y38)</f>
        <v>0</v>
      </c>
      <c r="U41" s="166">
        <f>IF($D41="No",0,'E. Details of New PSAs'!Z38)</f>
        <v>0</v>
      </c>
      <c r="V41" s="166">
        <f>IF($D41="No",0,'E. Details of New PSAs'!AA38)</f>
        <v>0</v>
      </c>
      <c r="W41" s="166">
        <f>IF($D41="No",0,'E. Details of New PSAs'!AB38)</f>
        <v>0</v>
      </c>
      <c r="X41" s="166">
        <f>IF($D41="No",0,'E. Details of New PSAs'!AC38)</f>
        <v>0</v>
      </c>
      <c r="Y41" s="166">
        <f>IF($D41="No",0,'E. Details of New PSAs'!AD38)</f>
        <v>0</v>
      </c>
      <c r="Z41" s="166">
        <f>IF($D41="No",0,'E. Details of New PSAs'!AE38)</f>
        <v>0</v>
      </c>
      <c r="AA41" s="166">
        <f>IF($D41="No",0,'E. Details of New PSAs'!AF38)</f>
        <v>0</v>
      </c>
      <c r="AB41" s="166">
        <f>IF($D41="No",0,'E. Details of New PSAs'!AG38)</f>
        <v>0</v>
      </c>
      <c r="AC41" s="166">
        <f>IF($D41="No",0,'E. Details of New PSAs'!AH38)</f>
        <v>0</v>
      </c>
      <c r="AD41" s="166">
        <f>IF($D41="No",0,'E. Details of New PSAs'!AI38)</f>
        <v>0</v>
      </c>
      <c r="AE41" s="166">
        <f>IF($D41="No",0,'E. Details of New PSAs'!AJ38)</f>
        <v>0</v>
      </c>
      <c r="AF41" s="166"/>
      <c r="AG41" s="16" t="str">
        <f t="shared" si="0"/>
        <v>FALSE</v>
      </c>
    </row>
    <row r="42" spans="3:33" ht="28.8" x14ac:dyDescent="0.3">
      <c r="C42" s="7">
        <f>'E. Details of New PSAs'!C39</f>
        <v>17</v>
      </c>
      <c r="D42" s="7">
        <f>'E. Details of New PSAs'!I39</f>
        <v>0</v>
      </c>
      <c r="E42" s="16" t="str">
        <f>'E. Details of New PSAs'!O39</f>
        <v>MW</v>
      </c>
      <c r="F42" s="146" t="str">
        <f>'E. Details of New PSAs'!D39</f>
        <v>Distribution Utility 1 (DU1)</v>
      </c>
      <c r="G42" s="146">
        <f>'E. Details of New PSAs'!E39</f>
        <v>0</v>
      </c>
      <c r="H42" s="108">
        <f>'E. Details of New PSAs'!F39</f>
        <v>0</v>
      </c>
      <c r="I42">
        <f>'E. Details of New PSAs'!G39</f>
        <v>0</v>
      </c>
      <c r="J42" s="16" t="s">
        <v>173</v>
      </c>
      <c r="K42" s="166">
        <f>IF($D42="No",0,'E. Details of New PSAs'!P39)</f>
        <v>0</v>
      </c>
      <c r="L42" s="166">
        <f>IF($D42="No",0,'E. Details of New PSAs'!Q39)</f>
        <v>0</v>
      </c>
      <c r="M42" s="166">
        <f>IF($D42="No",0,'E. Details of New PSAs'!R39)</f>
        <v>0</v>
      </c>
      <c r="N42" s="166">
        <f>IF($D42="No",0,'E. Details of New PSAs'!S39)</f>
        <v>0</v>
      </c>
      <c r="O42" s="166">
        <f>IF($D42="No",0,'E. Details of New PSAs'!T39)</f>
        <v>0</v>
      </c>
      <c r="P42" s="166">
        <f>IF($D42="No",0,'E. Details of New PSAs'!U39)</f>
        <v>0</v>
      </c>
      <c r="Q42" s="166">
        <f>IF($D42="No",0,'E. Details of New PSAs'!V39)</f>
        <v>0</v>
      </c>
      <c r="R42" s="166">
        <f>IF($D42="No",0,'E. Details of New PSAs'!W39)</f>
        <v>0</v>
      </c>
      <c r="S42" s="166">
        <f>IF($D42="No",0,'E. Details of New PSAs'!X39)</f>
        <v>0</v>
      </c>
      <c r="T42" s="166">
        <f>IF($D42="No",0,'E. Details of New PSAs'!Y39)</f>
        <v>0</v>
      </c>
      <c r="U42" s="166">
        <f>IF($D42="No",0,'E. Details of New PSAs'!Z39)</f>
        <v>0</v>
      </c>
      <c r="V42" s="166">
        <f>IF($D42="No",0,'E. Details of New PSAs'!AA39)</f>
        <v>0</v>
      </c>
      <c r="W42" s="166">
        <f>IF($D42="No",0,'E. Details of New PSAs'!AB39)</f>
        <v>0</v>
      </c>
      <c r="X42" s="166">
        <f>IF($D42="No",0,'E. Details of New PSAs'!AC39)</f>
        <v>0</v>
      </c>
      <c r="Y42" s="166">
        <f>IF($D42="No",0,'E. Details of New PSAs'!AD39)</f>
        <v>0</v>
      </c>
      <c r="Z42" s="166">
        <f>IF($D42="No",0,'E. Details of New PSAs'!AE39)</f>
        <v>0</v>
      </c>
      <c r="AA42" s="166">
        <f>IF($D42="No",0,'E. Details of New PSAs'!AF39)</f>
        <v>0</v>
      </c>
      <c r="AB42" s="166">
        <f>IF($D42="No",0,'E. Details of New PSAs'!AG39)</f>
        <v>0</v>
      </c>
      <c r="AC42" s="166">
        <f>IF($D42="No",0,'E. Details of New PSAs'!AH39)</f>
        <v>0</v>
      </c>
      <c r="AD42" s="166">
        <f>IF($D42="No",0,'E. Details of New PSAs'!AI39)</f>
        <v>0</v>
      </c>
      <c r="AE42" s="166">
        <f>IF($D42="No",0,'E. Details of New PSAs'!AJ39)</f>
        <v>0</v>
      </c>
      <c r="AF42" s="166"/>
      <c r="AG42" s="16" t="str">
        <f t="shared" si="0"/>
        <v>FALSE</v>
      </c>
    </row>
    <row r="43" spans="3:33" ht="28.8" x14ac:dyDescent="0.3">
      <c r="C43" s="7">
        <f t="shared" ref="C43" si="91">C42</f>
        <v>17</v>
      </c>
      <c r="D43" s="7">
        <f t="shared" ref="D43" si="92">D42</f>
        <v>0</v>
      </c>
      <c r="E43" s="16" t="str">
        <f>'E. Details of New PSAs'!O40</f>
        <v>MWh</v>
      </c>
      <c r="F43" s="146" t="str">
        <f t="shared" ref="F43:F74" si="93">F42</f>
        <v>Distribution Utility 1 (DU1)</v>
      </c>
      <c r="G43" s="146">
        <f t="shared" ref="G43:G74" si="94">G42</f>
        <v>0</v>
      </c>
      <c r="H43" s="108">
        <f t="shared" ref="H43:H74" si="95">H42</f>
        <v>0</v>
      </c>
      <c r="I43">
        <f t="shared" ref="I43:I74" si="96">I42</f>
        <v>0</v>
      </c>
      <c r="J43" s="16" t="s">
        <v>173</v>
      </c>
      <c r="K43" s="166">
        <f>IF($D43="No",0,'E. Details of New PSAs'!P40)</f>
        <v>0</v>
      </c>
      <c r="L43" s="166">
        <f>IF($D43="No",0,'E. Details of New PSAs'!Q40)</f>
        <v>0</v>
      </c>
      <c r="M43" s="166">
        <f>IF($D43="No",0,'E. Details of New PSAs'!R40)</f>
        <v>0</v>
      </c>
      <c r="N43" s="166">
        <f>IF($D43="No",0,'E. Details of New PSAs'!S40)</f>
        <v>0</v>
      </c>
      <c r="O43" s="166">
        <f>IF($D43="No",0,'E. Details of New PSAs'!T40)</f>
        <v>0</v>
      </c>
      <c r="P43" s="166">
        <f>IF($D43="No",0,'E. Details of New PSAs'!U40)</f>
        <v>0</v>
      </c>
      <c r="Q43" s="166">
        <f>IF($D43="No",0,'E. Details of New PSAs'!V40)</f>
        <v>0</v>
      </c>
      <c r="R43" s="166">
        <f>IF($D43="No",0,'E. Details of New PSAs'!W40)</f>
        <v>0</v>
      </c>
      <c r="S43" s="166">
        <f>IF($D43="No",0,'E. Details of New PSAs'!X40)</f>
        <v>0</v>
      </c>
      <c r="T43" s="166">
        <f>IF($D43="No",0,'E. Details of New PSAs'!Y40)</f>
        <v>0</v>
      </c>
      <c r="U43" s="166">
        <f>IF($D43="No",0,'E. Details of New PSAs'!Z40)</f>
        <v>0</v>
      </c>
      <c r="V43" s="166">
        <f>IF($D43="No",0,'E. Details of New PSAs'!AA40)</f>
        <v>0</v>
      </c>
      <c r="W43" s="166">
        <f>IF($D43="No",0,'E. Details of New PSAs'!AB40)</f>
        <v>0</v>
      </c>
      <c r="X43" s="166">
        <f>IF($D43="No",0,'E. Details of New PSAs'!AC40)</f>
        <v>0</v>
      </c>
      <c r="Y43" s="166">
        <f>IF($D43="No",0,'E. Details of New PSAs'!AD40)</f>
        <v>0</v>
      </c>
      <c r="Z43" s="166">
        <f>IF($D43="No",0,'E. Details of New PSAs'!AE40)</f>
        <v>0</v>
      </c>
      <c r="AA43" s="166">
        <f>IF($D43="No",0,'E. Details of New PSAs'!AF40)</f>
        <v>0</v>
      </c>
      <c r="AB43" s="166">
        <f>IF($D43="No",0,'E. Details of New PSAs'!AG40)</f>
        <v>0</v>
      </c>
      <c r="AC43" s="166">
        <f>IF($D43="No",0,'E. Details of New PSAs'!AH40)</f>
        <v>0</v>
      </c>
      <c r="AD43" s="166">
        <f>IF($D43="No",0,'E. Details of New PSAs'!AI40)</f>
        <v>0</v>
      </c>
      <c r="AE43" s="166">
        <f>IF($D43="No",0,'E. Details of New PSAs'!AJ40)</f>
        <v>0</v>
      </c>
      <c r="AF43" s="166"/>
      <c r="AG43" s="16" t="str">
        <f t="shared" si="0"/>
        <v>FALSE</v>
      </c>
    </row>
    <row r="44" spans="3:33" ht="28.8" x14ac:dyDescent="0.3">
      <c r="C44" s="7">
        <f>'E. Details of New PSAs'!C41</f>
        <v>18</v>
      </c>
      <c r="D44" s="7">
        <f>'E. Details of New PSAs'!I41</f>
        <v>0</v>
      </c>
      <c r="E44" s="16" t="str">
        <f>'E. Details of New PSAs'!O41</f>
        <v>MW</v>
      </c>
      <c r="F44" s="146" t="str">
        <f>'E. Details of New PSAs'!D41</f>
        <v>Distribution Utility 1 (DU1)</v>
      </c>
      <c r="G44" s="146">
        <f>'E. Details of New PSAs'!E41</f>
        <v>0</v>
      </c>
      <c r="H44" s="108">
        <f>'E. Details of New PSAs'!F41</f>
        <v>0</v>
      </c>
      <c r="I44">
        <f>'E. Details of New PSAs'!G41</f>
        <v>0</v>
      </c>
      <c r="J44" s="16" t="s">
        <v>173</v>
      </c>
      <c r="K44" s="166">
        <f>IF($D44="No",0,'E. Details of New PSAs'!P41)</f>
        <v>0</v>
      </c>
      <c r="L44" s="166">
        <f>IF($D44="No",0,'E. Details of New PSAs'!Q41)</f>
        <v>0</v>
      </c>
      <c r="M44" s="166">
        <f>IF($D44="No",0,'E. Details of New PSAs'!R41)</f>
        <v>0</v>
      </c>
      <c r="N44" s="166">
        <f>IF($D44="No",0,'E. Details of New PSAs'!S41)</f>
        <v>0</v>
      </c>
      <c r="O44" s="166">
        <f>IF($D44="No",0,'E. Details of New PSAs'!T41)</f>
        <v>0</v>
      </c>
      <c r="P44" s="166">
        <f>IF($D44="No",0,'E. Details of New PSAs'!U41)</f>
        <v>0</v>
      </c>
      <c r="Q44" s="166">
        <f>IF($D44="No",0,'E. Details of New PSAs'!V41)</f>
        <v>0</v>
      </c>
      <c r="R44" s="166">
        <f>IF($D44="No",0,'E. Details of New PSAs'!W41)</f>
        <v>0</v>
      </c>
      <c r="S44" s="166">
        <f>IF($D44="No",0,'E. Details of New PSAs'!X41)</f>
        <v>0</v>
      </c>
      <c r="T44" s="166">
        <f>IF($D44="No",0,'E. Details of New PSAs'!Y41)</f>
        <v>0</v>
      </c>
      <c r="U44" s="166">
        <f>IF($D44="No",0,'E. Details of New PSAs'!Z41)</f>
        <v>0</v>
      </c>
      <c r="V44" s="166">
        <f>IF($D44="No",0,'E. Details of New PSAs'!AA41)</f>
        <v>0</v>
      </c>
      <c r="W44" s="166">
        <f>IF($D44="No",0,'E. Details of New PSAs'!AB41)</f>
        <v>0</v>
      </c>
      <c r="X44" s="166">
        <f>IF($D44="No",0,'E. Details of New PSAs'!AC41)</f>
        <v>0</v>
      </c>
      <c r="Y44" s="166">
        <f>IF($D44="No",0,'E. Details of New PSAs'!AD41)</f>
        <v>0</v>
      </c>
      <c r="Z44" s="166">
        <f>IF($D44="No",0,'E. Details of New PSAs'!AE41)</f>
        <v>0</v>
      </c>
      <c r="AA44" s="166">
        <f>IF($D44="No",0,'E. Details of New PSAs'!AF41)</f>
        <v>0</v>
      </c>
      <c r="AB44" s="166">
        <f>IF($D44="No",0,'E. Details of New PSAs'!AG41)</f>
        <v>0</v>
      </c>
      <c r="AC44" s="166">
        <f>IF($D44="No",0,'E. Details of New PSAs'!AH41)</f>
        <v>0</v>
      </c>
      <c r="AD44" s="166">
        <f>IF($D44="No",0,'E. Details of New PSAs'!AI41)</f>
        <v>0</v>
      </c>
      <c r="AE44" s="166">
        <f>IF($D44="No",0,'E. Details of New PSAs'!AJ41)</f>
        <v>0</v>
      </c>
      <c r="AF44" s="166"/>
      <c r="AG44" s="16" t="str">
        <f t="shared" si="0"/>
        <v>FALSE</v>
      </c>
    </row>
    <row r="45" spans="3:33" ht="28.8" x14ac:dyDescent="0.3">
      <c r="C45" s="7">
        <f t="shared" ref="C45" si="97">C44</f>
        <v>18</v>
      </c>
      <c r="D45" s="7">
        <f t="shared" ref="D45" si="98">D44</f>
        <v>0</v>
      </c>
      <c r="E45" s="16" t="str">
        <f>'E. Details of New PSAs'!O42</f>
        <v>MWh</v>
      </c>
      <c r="F45" s="146" t="str">
        <f t="shared" ref="F45:F76" si="99">F44</f>
        <v>Distribution Utility 1 (DU1)</v>
      </c>
      <c r="G45" s="146">
        <f t="shared" ref="G45:G76" si="100">G44</f>
        <v>0</v>
      </c>
      <c r="H45" s="108">
        <f t="shared" ref="H45:H76" si="101">H44</f>
        <v>0</v>
      </c>
      <c r="I45">
        <f t="shared" ref="I45:I76" si="102">I44</f>
        <v>0</v>
      </c>
      <c r="J45" s="16" t="s">
        <v>173</v>
      </c>
      <c r="K45" s="166">
        <f>IF($D45="No",0,'E. Details of New PSAs'!P42)</f>
        <v>0</v>
      </c>
      <c r="L45" s="166">
        <f>IF($D45="No",0,'E. Details of New PSAs'!Q42)</f>
        <v>0</v>
      </c>
      <c r="M45" s="166">
        <f>IF($D45="No",0,'E. Details of New PSAs'!R42)</f>
        <v>0</v>
      </c>
      <c r="N45" s="166">
        <f>IF($D45="No",0,'E. Details of New PSAs'!S42)</f>
        <v>0</v>
      </c>
      <c r="O45" s="166">
        <f>IF($D45="No",0,'E. Details of New PSAs'!T42)</f>
        <v>0</v>
      </c>
      <c r="P45" s="166">
        <f>IF($D45="No",0,'E. Details of New PSAs'!U42)</f>
        <v>0</v>
      </c>
      <c r="Q45" s="166">
        <f>IF($D45="No",0,'E. Details of New PSAs'!V42)</f>
        <v>0</v>
      </c>
      <c r="R45" s="166">
        <f>IF($D45="No",0,'E. Details of New PSAs'!W42)</f>
        <v>0</v>
      </c>
      <c r="S45" s="166">
        <f>IF($D45="No",0,'E. Details of New PSAs'!X42)</f>
        <v>0</v>
      </c>
      <c r="T45" s="166">
        <f>IF($D45="No",0,'E. Details of New PSAs'!Y42)</f>
        <v>0</v>
      </c>
      <c r="U45" s="166">
        <f>IF($D45="No",0,'E. Details of New PSAs'!Z42)</f>
        <v>0</v>
      </c>
      <c r="V45" s="166">
        <f>IF($D45="No",0,'E. Details of New PSAs'!AA42)</f>
        <v>0</v>
      </c>
      <c r="W45" s="166">
        <f>IF($D45="No",0,'E. Details of New PSAs'!AB42)</f>
        <v>0</v>
      </c>
      <c r="X45" s="166">
        <f>IF($D45="No",0,'E. Details of New PSAs'!AC42)</f>
        <v>0</v>
      </c>
      <c r="Y45" s="166">
        <f>IF($D45="No",0,'E. Details of New PSAs'!AD42)</f>
        <v>0</v>
      </c>
      <c r="Z45" s="166">
        <f>IF($D45="No",0,'E. Details of New PSAs'!AE42)</f>
        <v>0</v>
      </c>
      <c r="AA45" s="166">
        <f>IF($D45="No",0,'E. Details of New PSAs'!AF42)</f>
        <v>0</v>
      </c>
      <c r="AB45" s="166">
        <f>IF($D45="No",0,'E. Details of New PSAs'!AG42)</f>
        <v>0</v>
      </c>
      <c r="AC45" s="166">
        <f>IF($D45="No",0,'E. Details of New PSAs'!AH42)</f>
        <v>0</v>
      </c>
      <c r="AD45" s="166">
        <f>IF($D45="No",0,'E. Details of New PSAs'!AI42)</f>
        <v>0</v>
      </c>
      <c r="AE45" s="166">
        <f>IF($D45="No",0,'E. Details of New PSAs'!AJ42)</f>
        <v>0</v>
      </c>
      <c r="AF45" s="166"/>
      <c r="AG45" s="16" t="str">
        <f t="shared" si="0"/>
        <v>FALSE</v>
      </c>
    </row>
    <row r="46" spans="3:33" ht="28.8" x14ac:dyDescent="0.3">
      <c r="C46" s="7">
        <f>'E. Details of New PSAs'!C43</f>
        <v>19</v>
      </c>
      <c r="D46" s="7">
        <f>'E. Details of New PSAs'!I43</f>
        <v>0</v>
      </c>
      <c r="E46" s="16" t="str">
        <f>'E. Details of New PSAs'!O43</f>
        <v>MW</v>
      </c>
      <c r="F46" s="146" t="str">
        <f>'E. Details of New PSAs'!D43</f>
        <v>Distribution Utility 1 (DU1)</v>
      </c>
      <c r="G46" s="146">
        <f>'E. Details of New PSAs'!E43</f>
        <v>0</v>
      </c>
      <c r="H46" s="108">
        <f>'E. Details of New PSAs'!F43</f>
        <v>0</v>
      </c>
      <c r="I46">
        <f>'E. Details of New PSAs'!G43</f>
        <v>0</v>
      </c>
      <c r="J46" s="16" t="s">
        <v>173</v>
      </c>
      <c r="K46" s="166">
        <f>IF($D46="No",0,'E. Details of New PSAs'!P43)</f>
        <v>0</v>
      </c>
      <c r="L46" s="166">
        <f>IF($D46="No",0,'E. Details of New PSAs'!Q43)</f>
        <v>0</v>
      </c>
      <c r="M46" s="166">
        <f>IF($D46="No",0,'E. Details of New PSAs'!R43)</f>
        <v>0</v>
      </c>
      <c r="N46" s="166">
        <f>IF($D46="No",0,'E. Details of New PSAs'!S43)</f>
        <v>0</v>
      </c>
      <c r="O46" s="166">
        <f>IF($D46="No",0,'E. Details of New PSAs'!T43)</f>
        <v>0</v>
      </c>
      <c r="P46" s="166">
        <f>IF($D46="No",0,'E. Details of New PSAs'!U43)</f>
        <v>0</v>
      </c>
      <c r="Q46" s="166">
        <f>IF($D46="No",0,'E. Details of New PSAs'!V43)</f>
        <v>0</v>
      </c>
      <c r="R46" s="166">
        <f>IF($D46="No",0,'E. Details of New PSAs'!W43)</f>
        <v>0</v>
      </c>
      <c r="S46" s="166">
        <f>IF($D46="No",0,'E. Details of New PSAs'!X43)</f>
        <v>0</v>
      </c>
      <c r="T46" s="166">
        <f>IF($D46="No",0,'E. Details of New PSAs'!Y43)</f>
        <v>0</v>
      </c>
      <c r="U46" s="166">
        <f>IF($D46="No",0,'E. Details of New PSAs'!Z43)</f>
        <v>0</v>
      </c>
      <c r="V46" s="166">
        <f>IF($D46="No",0,'E. Details of New PSAs'!AA43)</f>
        <v>0</v>
      </c>
      <c r="W46" s="166">
        <f>IF($D46="No",0,'E. Details of New PSAs'!AB43)</f>
        <v>0</v>
      </c>
      <c r="X46" s="166">
        <f>IF($D46="No",0,'E. Details of New PSAs'!AC43)</f>
        <v>0</v>
      </c>
      <c r="Y46" s="166">
        <f>IF($D46="No",0,'E. Details of New PSAs'!AD43)</f>
        <v>0</v>
      </c>
      <c r="Z46" s="166">
        <f>IF($D46="No",0,'E. Details of New PSAs'!AE43)</f>
        <v>0</v>
      </c>
      <c r="AA46" s="166">
        <f>IF($D46="No",0,'E. Details of New PSAs'!AF43)</f>
        <v>0</v>
      </c>
      <c r="AB46" s="166">
        <f>IF($D46="No",0,'E. Details of New PSAs'!AG43)</f>
        <v>0</v>
      </c>
      <c r="AC46" s="166">
        <f>IF($D46="No",0,'E. Details of New PSAs'!AH43)</f>
        <v>0</v>
      </c>
      <c r="AD46" s="166">
        <f>IF($D46="No",0,'E. Details of New PSAs'!AI43)</f>
        <v>0</v>
      </c>
      <c r="AE46" s="166">
        <f>IF($D46="No",0,'E. Details of New PSAs'!AJ43)</f>
        <v>0</v>
      </c>
      <c r="AF46" s="166"/>
      <c r="AG46" s="16" t="str">
        <f t="shared" si="0"/>
        <v>FALSE</v>
      </c>
    </row>
    <row r="47" spans="3:33" ht="28.8" x14ac:dyDescent="0.3">
      <c r="C47" s="7">
        <f t="shared" ref="C47" si="103">C46</f>
        <v>19</v>
      </c>
      <c r="D47" s="7">
        <f t="shared" ref="D47" si="104">D46</f>
        <v>0</v>
      </c>
      <c r="E47" s="16" t="str">
        <f>'E. Details of New PSAs'!O44</f>
        <v>MWh</v>
      </c>
      <c r="F47" s="146" t="str">
        <f t="shared" ref="F47:F78" si="105">F46</f>
        <v>Distribution Utility 1 (DU1)</v>
      </c>
      <c r="G47" s="146">
        <f t="shared" ref="G47:G78" si="106">G46</f>
        <v>0</v>
      </c>
      <c r="H47" s="108">
        <f t="shared" ref="H47:H78" si="107">H46</f>
        <v>0</v>
      </c>
      <c r="I47">
        <f t="shared" ref="I47:I78" si="108">I46</f>
        <v>0</v>
      </c>
      <c r="J47" s="16" t="s">
        <v>173</v>
      </c>
      <c r="K47" s="166">
        <f>IF($D47="No",0,'E. Details of New PSAs'!P44)</f>
        <v>0</v>
      </c>
      <c r="L47" s="166">
        <f>IF($D47="No",0,'E. Details of New PSAs'!Q44)</f>
        <v>0</v>
      </c>
      <c r="M47" s="166">
        <f>IF($D47="No",0,'E. Details of New PSAs'!R44)</f>
        <v>0</v>
      </c>
      <c r="N47" s="166">
        <f>IF($D47="No",0,'E. Details of New PSAs'!S44)</f>
        <v>0</v>
      </c>
      <c r="O47" s="166">
        <f>IF($D47="No",0,'E. Details of New PSAs'!T44)</f>
        <v>0</v>
      </c>
      <c r="P47" s="166">
        <f>IF($D47="No",0,'E. Details of New PSAs'!U44)</f>
        <v>0</v>
      </c>
      <c r="Q47" s="166">
        <f>IF($D47="No",0,'E. Details of New PSAs'!V44)</f>
        <v>0</v>
      </c>
      <c r="R47" s="166">
        <f>IF($D47="No",0,'E. Details of New PSAs'!W44)</f>
        <v>0</v>
      </c>
      <c r="S47" s="166">
        <f>IF($D47="No",0,'E. Details of New PSAs'!X44)</f>
        <v>0</v>
      </c>
      <c r="T47" s="166">
        <f>IF($D47="No",0,'E. Details of New PSAs'!Y44)</f>
        <v>0</v>
      </c>
      <c r="U47" s="166">
        <f>IF($D47="No",0,'E. Details of New PSAs'!Z44)</f>
        <v>0</v>
      </c>
      <c r="V47" s="166">
        <f>IF($D47="No",0,'E. Details of New PSAs'!AA44)</f>
        <v>0</v>
      </c>
      <c r="W47" s="166">
        <f>IF($D47="No",0,'E. Details of New PSAs'!AB44)</f>
        <v>0</v>
      </c>
      <c r="X47" s="166">
        <f>IF($D47="No",0,'E. Details of New PSAs'!AC44)</f>
        <v>0</v>
      </c>
      <c r="Y47" s="166">
        <f>IF($D47="No",0,'E. Details of New PSAs'!AD44)</f>
        <v>0</v>
      </c>
      <c r="Z47" s="166">
        <f>IF($D47="No",0,'E. Details of New PSAs'!AE44)</f>
        <v>0</v>
      </c>
      <c r="AA47" s="166">
        <f>IF($D47="No",0,'E. Details of New PSAs'!AF44)</f>
        <v>0</v>
      </c>
      <c r="AB47" s="166">
        <f>IF($D47="No",0,'E. Details of New PSAs'!AG44)</f>
        <v>0</v>
      </c>
      <c r="AC47" s="166">
        <f>IF($D47="No",0,'E. Details of New PSAs'!AH44)</f>
        <v>0</v>
      </c>
      <c r="AD47" s="166">
        <f>IF($D47="No",0,'E. Details of New PSAs'!AI44)</f>
        <v>0</v>
      </c>
      <c r="AE47" s="166">
        <f>IF($D47="No",0,'E. Details of New PSAs'!AJ44)</f>
        <v>0</v>
      </c>
      <c r="AF47" s="166"/>
      <c r="AG47" s="16" t="str">
        <f t="shared" si="0"/>
        <v>FALSE</v>
      </c>
    </row>
    <row r="48" spans="3:33" ht="28.8" x14ac:dyDescent="0.3">
      <c r="C48" s="7">
        <f>'E. Details of New PSAs'!C45</f>
        <v>20</v>
      </c>
      <c r="D48" s="7">
        <f>'E. Details of New PSAs'!I45</f>
        <v>0</v>
      </c>
      <c r="E48" s="16" t="str">
        <f>'E. Details of New PSAs'!O45</f>
        <v>MW</v>
      </c>
      <c r="F48" s="146" t="str">
        <f>'E. Details of New PSAs'!D45</f>
        <v>Distribution Utility 1 (DU1)</v>
      </c>
      <c r="G48" s="146">
        <f>'E. Details of New PSAs'!E45</f>
        <v>0</v>
      </c>
      <c r="H48" s="108">
        <f>'E. Details of New PSAs'!F45</f>
        <v>0</v>
      </c>
      <c r="I48">
        <f>'E. Details of New PSAs'!G45</f>
        <v>0</v>
      </c>
      <c r="J48" s="16" t="s">
        <v>173</v>
      </c>
      <c r="K48" s="166">
        <f>IF($D48="No",0,'E. Details of New PSAs'!P45)</f>
        <v>0</v>
      </c>
      <c r="L48" s="166">
        <f>IF($D48="No",0,'E. Details of New PSAs'!Q45)</f>
        <v>0</v>
      </c>
      <c r="M48" s="166">
        <f>IF($D48="No",0,'E. Details of New PSAs'!R45)</f>
        <v>0</v>
      </c>
      <c r="N48" s="166">
        <f>IF($D48="No",0,'E. Details of New PSAs'!S45)</f>
        <v>0</v>
      </c>
      <c r="O48" s="166">
        <f>IF($D48="No",0,'E. Details of New PSAs'!T45)</f>
        <v>0</v>
      </c>
      <c r="P48" s="166">
        <f>IF($D48="No",0,'E. Details of New PSAs'!U45)</f>
        <v>0</v>
      </c>
      <c r="Q48" s="166">
        <f>IF($D48="No",0,'E. Details of New PSAs'!V45)</f>
        <v>0</v>
      </c>
      <c r="R48" s="166">
        <f>IF($D48="No",0,'E. Details of New PSAs'!W45)</f>
        <v>0</v>
      </c>
      <c r="S48" s="166">
        <f>IF($D48="No",0,'E. Details of New PSAs'!X45)</f>
        <v>0</v>
      </c>
      <c r="T48" s="166">
        <f>IF($D48="No",0,'E. Details of New PSAs'!Y45)</f>
        <v>0</v>
      </c>
      <c r="U48" s="166">
        <f>IF($D48="No",0,'E. Details of New PSAs'!Z45)</f>
        <v>0</v>
      </c>
      <c r="V48" s="166">
        <f>IF($D48="No",0,'E. Details of New PSAs'!AA45)</f>
        <v>0</v>
      </c>
      <c r="W48" s="166">
        <f>IF($D48="No",0,'E. Details of New PSAs'!AB45)</f>
        <v>0</v>
      </c>
      <c r="X48" s="166">
        <f>IF($D48="No",0,'E. Details of New PSAs'!AC45)</f>
        <v>0</v>
      </c>
      <c r="Y48" s="166">
        <f>IF($D48="No",0,'E. Details of New PSAs'!AD45)</f>
        <v>0</v>
      </c>
      <c r="Z48" s="166">
        <f>IF($D48="No",0,'E. Details of New PSAs'!AE45)</f>
        <v>0</v>
      </c>
      <c r="AA48" s="166">
        <f>IF($D48="No",0,'E. Details of New PSAs'!AF45)</f>
        <v>0</v>
      </c>
      <c r="AB48" s="166">
        <f>IF($D48="No",0,'E. Details of New PSAs'!AG45)</f>
        <v>0</v>
      </c>
      <c r="AC48" s="166">
        <f>IF($D48="No",0,'E. Details of New PSAs'!AH45)</f>
        <v>0</v>
      </c>
      <c r="AD48" s="166">
        <f>IF($D48="No",0,'E. Details of New PSAs'!AI45)</f>
        <v>0</v>
      </c>
      <c r="AE48" s="166">
        <f>IF($D48="No",0,'E. Details of New PSAs'!AJ45)</f>
        <v>0</v>
      </c>
      <c r="AF48" s="166"/>
      <c r="AG48" s="16" t="str">
        <f t="shared" si="0"/>
        <v>FALSE</v>
      </c>
    </row>
    <row r="49" spans="3:33" ht="28.8" x14ac:dyDescent="0.3">
      <c r="C49" s="7">
        <f t="shared" ref="C49" si="109">C48</f>
        <v>20</v>
      </c>
      <c r="D49" s="7">
        <f t="shared" ref="D49" si="110">D48</f>
        <v>0</v>
      </c>
      <c r="E49" s="16" t="str">
        <f>'E. Details of New PSAs'!O46</f>
        <v>MWh</v>
      </c>
      <c r="F49" s="146" t="str">
        <f t="shared" ref="F49:F80" si="111">F48</f>
        <v>Distribution Utility 1 (DU1)</v>
      </c>
      <c r="G49" s="146">
        <f t="shared" ref="G49:G80" si="112">G48</f>
        <v>0</v>
      </c>
      <c r="H49" s="108">
        <f t="shared" ref="H49:H80" si="113">H48</f>
        <v>0</v>
      </c>
      <c r="I49">
        <f t="shared" ref="I49:I80" si="114">I48</f>
        <v>0</v>
      </c>
      <c r="J49" s="16" t="s">
        <v>173</v>
      </c>
      <c r="K49" s="166">
        <f>IF($D49="No",0,'E. Details of New PSAs'!P46)</f>
        <v>0</v>
      </c>
      <c r="L49" s="166">
        <f>IF($D49="No",0,'E. Details of New PSAs'!Q46)</f>
        <v>0</v>
      </c>
      <c r="M49" s="166">
        <f>IF($D49="No",0,'E. Details of New PSAs'!R46)</f>
        <v>0</v>
      </c>
      <c r="N49" s="166">
        <f>IF($D49="No",0,'E. Details of New PSAs'!S46)</f>
        <v>0</v>
      </c>
      <c r="O49" s="166">
        <f>IF($D49="No",0,'E. Details of New PSAs'!T46)</f>
        <v>0</v>
      </c>
      <c r="P49" s="166">
        <f>IF($D49="No",0,'E. Details of New PSAs'!U46)</f>
        <v>0</v>
      </c>
      <c r="Q49" s="166">
        <f>IF($D49="No",0,'E. Details of New PSAs'!V46)</f>
        <v>0</v>
      </c>
      <c r="R49" s="166">
        <f>IF($D49="No",0,'E. Details of New PSAs'!W46)</f>
        <v>0</v>
      </c>
      <c r="S49" s="166">
        <f>IF($D49="No",0,'E. Details of New PSAs'!X46)</f>
        <v>0</v>
      </c>
      <c r="T49" s="166">
        <f>IF($D49="No",0,'E. Details of New PSAs'!Y46)</f>
        <v>0</v>
      </c>
      <c r="U49" s="166">
        <f>IF($D49="No",0,'E. Details of New PSAs'!Z46)</f>
        <v>0</v>
      </c>
      <c r="V49" s="166">
        <f>IF($D49="No",0,'E. Details of New PSAs'!AA46)</f>
        <v>0</v>
      </c>
      <c r="W49" s="166">
        <f>IF($D49="No",0,'E. Details of New PSAs'!AB46)</f>
        <v>0</v>
      </c>
      <c r="X49" s="166">
        <f>IF($D49="No",0,'E. Details of New PSAs'!AC46)</f>
        <v>0</v>
      </c>
      <c r="Y49" s="166">
        <f>IF($D49="No",0,'E. Details of New PSAs'!AD46)</f>
        <v>0</v>
      </c>
      <c r="Z49" s="166">
        <f>IF($D49="No",0,'E. Details of New PSAs'!AE46)</f>
        <v>0</v>
      </c>
      <c r="AA49" s="166">
        <f>IF($D49="No",0,'E. Details of New PSAs'!AF46)</f>
        <v>0</v>
      </c>
      <c r="AB49" s="166">
        <f>IF($D49="No",0,'E. Details of New PSAs'!AG46)</f>
        <v>0</v>
      </c>
      <c r="AC49" s="166">
        <f>IF($D49="No",0,'E. Details of New PSAs'!AH46)</f>
        <v>0</v>
      </c>
      <c r="AD49" s="166">
        <f>IF($D49="No",0,'E. Details of New PSAs'!AI46)</f>
        <v>0</v>
      </c>
      <c r="AE49" s="166">
        <f>IF($D49="No",0,'E. Details of New PSAs'!AJ46)</f>
        <v>0</v>
      </c>
      <c r="AF49" s="166"/>
      <c r="AG49" s="16" t="str">
        <f t="shared" si="0"/>
        <v>FALSE</v>
      </c>
    </row>
    <row r="50" spans="3:33" ht="28.8" x14ac:dyDescent="0.3">
      <c r="C50" s="7">
        <f>'E. Details of New PSAs'!C47</f>
        <v>21</v>
      </c>
      <c r="D50" s="7">
        <f>'E. Details of New PSAs'!I47</f>
        <v>0</v>
      </c>
      <c r="E50" s="16" t="str">
        <f>'E. Details of New PSAs'!O47</f>
        <v>MW</v>
      </c>
      <c r="F50" s="146" t="str">
        <f>'E. Details of New PSAs'!D47</f>
        <v>Distribution Utility 1 (DU1)</v>
      </c>
      <c r="G50" s="146">
        <f>'E. Details of New PSAs'!E47</f>
        <v>0</v>
      </c>
      <c r="H50" s="108">
        <f>'E. Details of New PSAs'!F47</f>
        <v>0</v>
      </c>
      <c r="I50">
        <f>'E. Details of New PSAs'!G47</f>
        <v>0</v>
      </c>
      <c r="J50" s="16" t="s">
        <v>173</v>
      </c>
      <c r="K50" s="166">
        <f>IF($D50="No",0,'E. Details of New PSAs'!P47)</f>
        <v>0</v>
      </c>
      <c r="L50" s="166">
        <f>IF($D50="No",0,'E. Details of New PSAs'!Q47)</f>
        <v>0</v>
      </c>
      <c r="M50" s="166">
        <f>IF($D50="No",0,'E. Details of New PSAs'!R47)</f>
        <v>0</v>
      </c>
      <c r="N50" s="166">
        <f>IF($D50="No",0,'E. Details of New PSAs'!S47)</f>
        <v>0</v>
      </c>
      <c r="O50" s="166">
        <f>IF($D50="No",0,'E. Details of New PSAs'!T47)</f>
        <v>0</v>
      </c>
      <c r="P50" s="166">
        <f>IF($D50="No",0,'E. Details of New PSAs'!U47)</f>
        <v>0</v>
      </c>
      <c r="Q50" s="166">
        <f>IF($D50="No",0,'E. Details of New PSAs'!V47)</f>
        <v>0</v>
      </c>
      <c r="R50" s="166">
        <f>IF($D50="No",0,'E. Details of New PSAs'!W47)</f>
        <v>0</v>
      </c>
      <c r="S50" s="166">
        <f>IF($D50="No",0,'E. Details of New PSAs'!X47)</f>
        <v>0</v>
      </c>
      <c r="T50" s="166">
        <f>IF($D50="No",0,'E. Details of New PSAs'!Y47)</f>
        <v>0</v>
      </c>
      <c r="U50" s="166">
        <f>IF($D50="No",0,'E. Details of New PSAs'!Z47)</f>
        <v>0</v>
      </c>
      <c r="V50" s="166">
        <f>IF($D50="No",0,'E. Details of New PSAs'!AA47)</f>
        <v>0</v>
      </c>
      <c r="W50" s="166">
        <f>IF($D50="No",0,'E. Details of New PSAs'!AB47)</f>
        <v>0</v>
      </c>
      <c r="X50" s="166">
        <f>IF($D50="No",0,'E. Details of New PSAs'!AC47)</f>
        <v>0</v>
      </c>
      <c r="Y50" s="166">
        <f>IF($D50="No",0,'E. Details of New PSAs'!AD47)</f>
        <v>0</v>
      </c>
      <c r="Z50" s="166">
        <f>IF($D50="No",0,'E. Details of New PSAs'!AE47)</f>
        <v>0</v>
      </c>
      <c r="AA50" s="166">
        <f>IF($D50="No",0,'E. Details of New PSAs'!AF47)</f>
        <v>0</v>
      </c>
      <c r="AB50" s="166">
        <f>IF($D50="No",0,'E. Details of New PSAs'!AG47)</f>
        <v>0</v>
      </c>
      <c r="AC50" s="166">
        <f>IF($D50="No",0,'E. Details of New PSAs'!AH47)</f>
        <v>0</v>
      </c>
      <c r="AD50" s="166">
        <f>IF($D50="No",0,'E. Details of New PSAs'!AI47)</f>
        <v>0</v>
      </c>
      <c r="AE50" s="166">
        <f>IF($D50="No",0,'E. Details of New PSAs'!AJ47)</f>
        <v>0</v>
      </c>
      <c r="AF50" s="166"/>
      <c r="AG50" s="16" t="str">
        <f t="shared" si="0"/>
        <v>FALSE</v>
      </c>
    </row>
    <row r="51" spans="3:33" ht="28.8" x14ac:dyDescent="0.3">
      <c r="C51" s="7">
        <f t="shared" ref="C51" si="115">C50</f>
        <v>21</v>
      </c>
      <c r="D51" s="7">
        <f t="shared" ref="D51" si="116">D50</f>
        <v>0</v>
      </c>
      <c r="E51" s="16" t="str">
        <f>'E. Details of New PSAs'!O48</f>
        <v>MWh</v>
      </c>
      <c r="F51" s="146" t="str">
        <f t="shared" ref="F51:F82" si="117">F50</f>
        <v>Distribution Utility 1 (DU1)</v>
      </c>
      <c r="G51" s="146">
        <f t="shared" ref="G51:G82" si="118">G50</f>
        <v>0</v>
      </c>
      <c r="H51" s="108">
        <f t="shared" ref="H51:H82" si="119">H50</f>
        <v>0</v>
      </c>
      <c r="I51">
        <f t="shared" ref="I51:I82" si="120">I50</f>
        <v>0</v>
      </c>
      <c r="J51" s="16" t="s">
        <v>173</v>
      </c>
      <c r="K51" s="166">
        <f>IF($D51="No",0,'E. Details of New PSAs'!P48)</f>
        <v>0</v>
      </c>
      <c r="L51" s="166">
        <f>IF($D51="No",0,'E. Details of New PSAs'!Q48)</f>
        <v>0</v>
      </c>
      <c r="M51" s="166">
        <f>IF($D51="No",0,'E. Details of New PSAs'!R48)</f>
        <v>0</v>
      </c>
      <c r="N51" s="166">
        <f>IF($D51="No",0,'E. Details of New PSAs'!S48)</f>
        <v>0</v>
      </c>
      <c r="O51" s="166">
        <f>IF($D51="No",0,'E. Details of New PSAs'!T48)</f>
        <v>0</v>
      </c>
      <c r="P51" s="166">
        <f>IF($D51="No",0,'E. Details of New PSAs'!U48)</f>
        <v>0</v>
      </c>
      <c r="Q51" s="166">
        <f>IF($D51="No",0,'E. Details of New PSAs'!V48)</f>
        <v>0</v>
      </c>
      <c r="R51" s="166">
        <f>IF($D51="No",0,'E. Details of New PSAs'!W48)</f>
        <v>0</v>
      </c>
      <c r="S51" s="166">
        <f>IF($D51="No",0,'E. Details of New PSAs'!X48)</f>
        <v>0</v>
      </c>
      <c r="T51" s="166">
        <f>IF($D51="No",0,'E. Details of New PSAs'!Y48)</f>
        <v>0</v>
      </c>
      <c r="U51" s="166">
        <f>IF($D51="No",0,'E. Details of New PSAs'!Z48)</f>
        <v>0</v>
      </c>
      <c r="V51" s="166">
        <f>IF($D51="No",0,'E. Details of New PSAs'!AA48)</f>
        <v>0</v>
      </c>
      <c r="W51" s="166">
        <f>IF($D51="No",0,'E. Details of New PSAs'!AB48)</f>
        <v>0</v>
      </c>
      <c r="X51" s="166">
        <f>IF($D51="No",0,'E. Details of New PSAs'!AC48)</f>
        <v>0</v>
      </c>
      <c r="Y51" s="166">
        <f>IF($D51="No",0,'E. Details of New PSAs'!AD48)</f>
        <v>0</v>
      </c>
      <c r="Z51" s="166">
        <f>IF($D51="No",0,'E. Details of New PSAs'!AE48)</f>
        <v>0</v>
      </c>
      <c r="AA51" s="166">
        <f>IF($D51="No",0,'E. Details of New PSAs'!AF48)</f>
        <v>0</v>
      </c>
      <c r="AB51" s="166">
        <f>IF($D51="No",0,'E. Details of New PSAs'!AG48)</f>
        <v>0</v>
      </c>
      <c r="AC51" s="166">
        <f>IF($D51="No",0,'E. Details of New PSAs'!AH48)</f>
        <v>0</v>
      </c>
      <c r="AD51" s="166">
        <f>IF($D51="No",0,'E. Details of New PSAs'!AI48)</f>
        <v>0</v>
      </c>
      <c r="AE51" s="166">
        <f>IF($D51="No",0,'E. Details of New PSAs'!AJ48)</f>
        <v>0</v>
      </c>
      <c r="AF51" s="166"/>
      <c r="AG51" s="16" t="str">
        <f t="shared" si="0"/>
        <v>FALSE</v>
      </c>
    </row>
    <row r="52" spans="3:33" ht="28.8" x14ac:dyDescent="0.3">
      <c r="C52" s="7">
        <f>'E. Details of New PSAs'!C49</f>
        <v>22</v>
      </c>
      <c r="D52" s="7">
        <f>'E. Details of New PSAs'!I49</f>
        <v>0</v>
      </c>
      <c r="E52" s="16" t="str">
        <f>'E. Details of New PSAs'!O49</f>
        <v>MW</v>
      </c>
      <c r="F52" s="146" t="str">
        <f>'E. Details of New PSAs'!D49</f>
        <v>Distribution Utility 1 (DU1)</v>
      </c>
      <c r="G52" s="146">
        <f>'E. Details of New PSAs'!E49</f>
        <v>0</v>
      </c>
      <c r="H52" s="108">
        <f>'E. Details of New PSAs'!F49</f>
        <v>0</v>
      </c>
      <c r="I52">
        <f>'E. Details of New PSAs'!G49</f>
        <v>0</v>
      </c>
      <c r="J52" s="16" t="s">
        <v>173</v>
      </c>
      <c r="K52" s="166">
        <f>IF($D52="No",0,'E. Details of New PSAs'!P49)</f>
        <v>0</v>
      </c>
      <c r="L52" s="166">
        <f>IF($D52="No",0,'E. Details of New PSAs'!Q49)</f>
        <v>0</v>
      </c>
      <c r="M52" s="166">
        <f>IF($D52="No",0,'E. Details of New PSAs'!R49)</f>
        <v>0</v>
      </c>
      <c r="N52" s="166">
        <f>IF($D52="No",0,'E. Details of New PSAs'!S49)</f>
        <v>0</v>
      </c>
      <c r="O52" s="166">
        <f>IF($D52="No",0,'E. Details of New PSAs'!T49)</f>
        <v>0</v>
      </c>
      <c r="P52" s="166">
        <f>IF($D52="No",0,'E. Details of New PSAs'!U49)</f>
        <v>0</v>
      </c>
      <c r="Q52" s="166">
        <f>IF($D52="No",0,'E. Details of New PSAs'!V49)</f>
        <v>0</v>
      </c>
      <c r="R52" s="166">
        <f>IF($D52="No",0,'E. Details of New PSAs'!W49)</f>
        <v>0</v>
      </c>
      <c r="S52" s="166">
        <f>IF($D52="No",0,'E. Details of New PSAs'!X49)</f>
        <v>0</v>
      </c>
      <c r="T52" s="166">
        <f>IF($D52="No",0,'E. Details of New PSAs'!Y49)</f>
        <v>0</v>
      </c>
      <c r="U52" s="166">
        <f>IF($D52="No",0,'E. Details of New PSAs'!Z49)</f>
        <v>0</v>
      </c>
      <c r="V52" s="166">
        <f>IF($D52="No",0,'E. Details of New PSAs'!AA49)</f>
        <v>0</v>
      </c>
      <c r="W52" s="166">
        <f>IF($D52="No",0,'E. Details of New PSAs'!AB49)</f>
        <v>0</v>
      </c>
      <c r="X52" s="166">
        <f>IF($D52="No",0,'E. Details of New PSAs'!AC49)</f>
        <v>0</v>
      </c>
      <c r="Y52" s="166">
        <f>IF($D52="No",0,'E. Details of New PSAs'!AD49)</f>
        <v>0</v>
      </c>
      <c r="Z52" s="166">
        <f>IF($D52="No",0,'E. Details of New PSAs'!AE49)</f>
        <v>0</v>
      </c>
      <c r="AA52" s="166">
        <f>IF($D52="No",0,'E. Details of New PSAs'!AF49)</f>
        <v>0</v>
      </c>
      <c r="AB52" s="166">
        <f>IF($D52="No",0,'E. Details of New PSAs'!AG49)</f>
        <v>0</v>
      </c>
      <c r="AC52" s="166">
        <f>IF($D52="No",0,'E. Details of New PSAs'!AH49)</f>
        <v>0</v>
      </c>
      <c r="AD52" s="166">
        <f>IF($D52="No",0,'E. Details of New PSAs'!AI49)</f>
        <v>0</v>
      </c>
      <c r="AE52" s="166">
        <f>IF($D52="No",0,'E. Details of New PSAs'!AJ49)</f>
        <v>0</v>
      </c>
      <c r="AF52" s="166"/>
      <c r="AG52" s="16" t="str">
        <f t="shared" si="0"/>
        <v>FALSE</v>
      </c>
    </row>
    <row r="53" spans="3:33" ht="28.8" x14ac:dyDescent="0.3">
      <c r="C53" s="7">
        <f t="shared" ref="C53" si="121">C52</f>
        <v>22</v>
      </c>
      <c r="D53" s="7">
        <f t="shared" ref="D53" si="122">D52</f>
        <v>0</v>
      </c>
      <c r="E53" s="16" t="str">
        <f>'E. Details of New PSAs'!O50</f>
        <v>MWh</v>
      </c>
      <c r="F53" s="146" t="str">
        <f t="shared" ref="F53:F84" si="123">F52</f>
        <v>Distribution Utility 1 (DU1)</v>
      </c>
      <c r="G53" s="146">
        <f t="shared" ref="G53:G84" si="124">G52</f>
        <v>0</v>
      </c>
      <c r="H53" s="108">
        <f t="shared" ref="H53:H84" si="125">H52</f>
        <v>0</v>
      </c>
      <c r="I53">
        <f t="shared" ref="I53:I84" si="126">I52</f>
        <v>0</v>
      </c>
      <c r="J53" s="16" t="s">
        <v>173</v>
      </c>
      <c r="K53" s="166">
        <f>IF($D53="No",0,'E. Details of New PSAs'!P50)</f>
        <v>0</v>
      </c>
      <c r="L53" s="166">
        <f>IF($D53="No",0,'E. Details of New PSAs'!Q50)</f>
        <v>0</v>
      </c>
      <c r="M53" s="166">
        <f>IF($D53="No",0,'E. Details of New PSAs'!R50)</f>
        <v>0</v>
      </c>
      <c r="N53" s="166">
        <f>IF($D53="No",0,'E. Details of New PSAs'!S50)</f>
        <v>0</v>
      </c>
      <c r="O53" s="166">
        <f>IF($D53="No",0,'E. Details of New PSAs'!T50)</f>
        <v>0</v>
      </c>
      <c r="P53" s="166">
        <f>IF($D53="No",0,'E. Details of New PSAs'!U50)</f>
        <v>0</v>
      </c>
      <c r="Q53" s="166">
        <f>IF($D53="No",0,'E. Details of New PSAs'!V50)</f>
        <v>0</v>
      </c>
      <c r="R53" s="166">
        <f>IF($D53="No",0,'E. Details of New PSAs'!W50)</f>
        <v>0</v>
      </c>
      <c r="S53" s="166">
        <f>IF($D53="No",0,'E. Details of New PSAs'!X50)</f>
        <v>0</v>
      </c>
      <c r="T53" s="166">
        <f>IF($D53="No",0,'E. Details of New PSAs'!Y50)</f>
        <v>0</v>
      </c>
      <c r="U53" s="166">
        <f>IF($D53="No",0,'E. Details of New PSAs'!Z50)</f>
        <v>0</v>
      </c>
      <c r="V53" s="166">
        <f>IF($D53="No",0,'E. Details of New PSAs'!AA50)</f>
        <v>0</v>
      </c>
      <c r="W53" s="166">
        <f>IF($D53="No",0,'E. Details of New PSAs'!AB50)</f>
        <v>0</v>
      </c>
      <c r="X53" s="166">
        <f>IF($D53="No",0,'E. Details of New PSAs'!AC50)</f>
        <v>0</v>
      </c>
      <c r="Y53" s="166">
        <f>IF($D53="No",0,'E. Details of New PSAs'!AD50)</f>
        <v>0</v>
      </c>
      <c r="Z53" s="166">
        <f>IF($D53="No",0,'E. Details of New PSAs'!AE50)</f>
        <v>0</v>
      </c>
      <c r="AA53" s="166">
        <f>IF($D53="No",0,'E. Details of New PSAs'!AF50)</f>
        <v>0</v>
      </c>
      <c r="AB53" s="166">
        <f>IF($D53="No",0,'E. Details of New PSAs'!AG50)</f>
        <v>0</v>
      </c>
      <c r="AC53" s="166">
        <f>IF($D53="No",0,'E. Details of New PSAs'!AH50)</f>
        <v>0</v>
      </c>
      <c r="AD53" s="166">
        <f>IF($D53="No",0,'E. Details of New PSAs'!AI50)</f>
        <v>0</v>
      </c>
      <c r="AE53" s="166">
        <f>IF($D53="No",0,'E. Details of New PSAs'!AJ50)</f>
        <v>0</v>
      </c>
      <c r="AF53" s="166"/>
      <c r="AG53" s="16" t="str">
        <f t="shared" si="0"/>
        <v>FALSE</v>
      </c>
    </row>
    <row r="54" spans="3:33" ht="28.8" x14ac:dyDescent="0.3">
      <c r="C54" s="7">
        <f>'E. Details of New PSAs'!C51</f>
        <v>23</v>
      </c>
      <c r="D54" s="7">
        <f>'E. Details of New PSAs'!I51</f>
        <v>0</v>
      </c>
      <c r="E54" s="16" t="str">
        <f>'E. Details of New PSAs'!O51</f>
        <v>MW</v>
      </c>
      <c r="F54" s="146" t="str">
        <f>'E. Details of New PSAs'!D51</f>
        <v>Distribution Utility 1 (DU1)</v>
      </c>
      <c r="G54" s="146">
        <f>'E. Details of New PSAs'!E51</f>
        <v>0</v>
      </c>
      <c r="H54" s="108">
        <f>'E. Details of New PSAs'!F51</f>
        <v>0</v>
      </c>
      <c r="I54">
        <f>'E. Details of New PSAs'!G51</f>
        <v>0</v>
      </c>
      <c r="J54" s="16" t="s">
        <v>173</v>
      </c>
      <c r="K54" s="166">
        <f>IF($D54="No",0,'E. Details of New PSAs'!P51)</f>
        <v>0</v>
      </c>
      <c r="L54" s="166">
        <f>IF($D54="No",0,'E. Details of New PSAs'!Q51)</f>
        <v>0</v>
      </c>
      <c r="M54" s="166">
        <f>IF($D54="No",0,'E. Details of New PSAs'!R51)</f>
        <v>0</v>
      </c>
      <c r="N54" s="166">
        <f>IF($D54="No",0,'E. Details of New PSAs'!S51)</f>
        <v>0</v>
      </c>
      <c r="O54" s="166">
        <f>IF($D54="No",0,'E. Details of New PSAs'!T51)</f>
        <v>0</v>
      </c>
      <c r="P54" s="166">
        <f>IF($D54="No",0,'E. Details of New PSAs'!U51)</f>
        <v>0</v>
      </c>
      <c r="Q54" s="166">
        <f>IF($D54="No",0,'E. Details of New PSAs'!V51)</f>
        <v>0</v>
      </c>
      <c r="R54" s="166">
        <f>IF($D54="No",0,'E. Details of New PSAs'!W51)</f>
        <v>0</v>
      </c>
      <c r="S54" s="166">
        <f>IF($D54="No",0,'E. Details of New PSAs'!X51)</f>
        <v>0</v>
      </c>
      <c r="T54" s="166">
        <f>IF($D54="No",0,'E. Details of New PSAs'!Y51)</f>
        <v>0</v>
      </c>
      <c r="U54" s="166">
        <f>IF($D54="No",0,'E. Details of New PSAs'!Z51)</f>
        <v>0</v>
      </c>
      <c r="V54" s="166">
        <f>IF($D54="No",0,'E. Details of New PSAs'!AA51)</f>
        <v>0</v>
      </c>
      <c r="W54" s="166">
        <f>IF($D54="No",0,'E. Details of New PSAs'!AB51)</f>
        <v>0</v>
      </c>
      <c r="X54" s="166">
        <f>IF($D54="No",0,'E. Details of New PSAs'!AC51)</f>
        <v>0</v>
      </c>
      <c r="Y54" s="166">
        <f>IF($D54="No",0,'E. Details of New PSAs'!AD51)</f>
        <v>0</v>
      </c>
      <c r="Z54" s="166">
        <f>IF($D54="No",0,'E. Details of New PSAs'!AE51)</f>
        <v>0</v>
      </c>
      <c r="AA54" s="166">
        <f>IF($D54="No",0,'E. Details of New PSAs'!AF51)</f>
        <v>0</v>
      </c>
      <c r="AB54" s="166">
        <f>IF($D54="No",0,'E. Details of New PSAs'!AG51)</f>
        <v>0</v>
      </c>
      <c r="AC54" s="166">
        <f>IF($D54="No",0,'E. Details of New PSAs'!AH51)</f>
        <v>0</v>
      </c>
      <c r="AD54" s="166">
        <f>IF($D54="No",0,'E. Details of New PSAs'!AI51)</f>
        <v>0</v>
      </c>
      <c r="AE54" s="166">
        <f>IF($D54="No",0,'E. Details of New PSAs'!AJ51)</f>
        <v>0</v>
      </c>
      <c r="AF54" s="166"/>
      <c r="AG54" s="16" t="str">
        <f t="shared" si="0"/>
        <v>FALSE</v>
      </c>
    </row>
    <row r="55" spans="3:33" ht="28.8" x14ac:dyDescent="0.3">
      <c r="C55" s="7">
        <f t="shared" ref="C55" si="127">C54</f>
        <v>23</v>
      </c>
      <c r="D55" s="7">
        <f t="shared" ref="D55" si="128">D54</f>
        <v>0</v>
      </c>
      <c r="E55" s="16" t="str">
        <f>'E. Details of New PSAs'!O52</f>
        <v>MWh</v>
      </c>
      <c r="F55" s="146" t="str">
        <f t="shared" ref="F55:F86" si="129">F54</f>
        <v>Distribution Utility 1 (DU1)</v>
      </c>
      <c r="G55" s="146">
        <f t="shared" ref="G55:G86" si="130">G54</f>
        <v>0</v>
      </c>
      <c r="H55" s="108">
        <f t="shared" ref="H55:H86" si="131">H54</f>
        <v>0</v>
      </c>
      <c r="I55">
        <f t="shared" ref="I55:I86" si="132">I54</f>
        <v>0</v>
      </c>
      <c r="J55" s="16" t="s">
        <v>173</v>
      </c>
      <c r="K55" s="166">
        <f>IF($D55="No",0,'E. Details of New PSAs'!P52)</f>
        <v>0</v>
      </c>
      <c r="L55" s="166">
        <f>IF($D55="No",0,'E. Details of New PSAs'!Q52)</f>
        <v>0</v>
      </c>
      <c r="M55" s="166">
        <f>IF($D55="No",0,'E. Details of New PSAs'!R52)</f>
        <v>0</v>
      </c>
      <c r="N55" s="166">
        <f>IF($D55="No",0,'E. Details of New PSAs'!S52)</f>
        <v>0</v>
      </c>
      <c r="O55" s="166">
        <f>IF($D55="No",0,'E. Details of New PSAs'!T52)</f>
        <v>0</v>
      </c>
      <c r="P55" s="166">
        <f>IF($D55="No",0,'E. Details of New PSAs'!U52)</f>
        <v>0</v>
      </c>
      <c r="Q55" s="166">
        <f>IF($D55="No",0,'E. Details of New PSAs'!V52)</f>
        <v>0</v>
      </c>
      <c r="R55" s="166">
        <f>IF($D55="No",0,'E. Details of New PSAs'!W52)</f>
        <v>0</v>
      </c>
      <c r="S55" s="166">
        <f>IF($D55="No",0,'E. Details of New PSAs'!X52)</f>
        <v>0</v>
      </c>
      <c r="T55" s="166">
        <f>IF($D55="No",0,'E. Details of New PSAs'!Y52)</f>
        <v>0</v>
      </c>
      <c r="U55" s="166">
        <f>IF($D55="No",0,'E. Details of New PSAs'!Z52)</f>
        <v>0</v>
      </c>
      <c r="V55" s="166">
        <f>IF($D55="No",0,'E. Details of New PSAs'!AA52)</f>
        <v>0</v>
      </c>
      <c r="W55" s="166">
        <f>IF($D55="No",0,'E. Details of New PSAs'!AB52)</f>
        <v>0</v>
      </c>
      <c r="X55" s="166">
        <f>IF($D55="No",0,'E. Details of New PSAs'!AC52)</f>
        <v>0</v>
      </c>
      <c r="Y55" s="166">
        <f>IF($D55="No",0,'E. Details of New PSAs'!AD52)</f>
        <v>0</v>
      </c>
      <c r="Z55" s="166">
        <f>IF($D55="No",0,'E. Details of New PSAs'!AE52)</f>
        <v>0</v>
      </c>
      <c r="AA55" s="166">
        <f>IF($D55="No",0,'E. Details of New PSAs'!AF52)</f>
        <v>0</v>
      </c>
      <c r="AB55" s="166">
        <f>IF($D55="No",0,'E. Details of New PSAs'!AG52)</f>
        <v>0</v>
      </c>
      <c r="AC55" s="166">
        <f>IF($D55="No",0,'E. Details of New PSAs'!AH52)</f>
        <v>0</v>
      </c>
      <c r="AD55" s="166">
        <f>IF($D55="No",0,'E. Details of New PSAs'!AI52)</f>
        <v>0</v>
      </c>
      <c r="AE55" s="166">
        <f>IF($D55="No",0,'E. Details of New PSAs'!AJ52)</f>
        <v>0</v>
      </c>
      <c r="AF55" s="166"/>
      <c r="AG55" s="16" t="str">
        <f t="shared" si="0"/>
        <v>FALSE</v>
      </c>
    </row>
    <row r="56" spans="3:33" ht="28.8" x14ac:dyDescent="0.3">
      <c r="C56" s="7">
        <f>'E. Details of New PSAs'!C53</f>
        <v>24</v>
      </c>
      <c r="D56" s="7">
        <f>'E. Details of New PSAs'!I53</f>
        <v>0</v>
      </c>
      <c r="E56" s="16" t="str">
        <f>'E. Details of New PSAs'!O53</f>
        <v>MW</v>
      </c>
      <c r="F56" s="146" t="str">
        <f>'E. Details of New PSAs'!D53</f>
        <v>Distribution Utility 1 (DU1)</v>
      </c>
      <c r="G56" s="146">
        <f>'E. Details of New PSAs'!E53</f>
        <v>0</v>
      </c>
      <c r="H56" s="108">
        <f>'E. Details of New PSAs'!F53</f>
        <v>0</v>
      </c>
      <c r="I56">
        <f>'E. Details of New PSAs'!G53</f>
        <v>0</v>
      </c>
      <c r="J56" s="16" t="s">
        <v>173</v>
      </c>
      <c r="K56" s="166">
        <f>IF($D56="No",0,'E. Details of New PSAs'!P53)</f>
        <v>0</v>
      </c>
      <c r="L56" s="166">
        <f>IF($D56="No",0,'E. Details of New PSAs'!Q53)</f>
        <v>0</v>
      </c>
      <c r="M56" s="166">
        <f>IF($D56="No",0,'E. Details of New PSAs'!R53)</f>
        <v>0</v>
      </c>
      <c r="N56" s="166">
        <f>IF($D56="No",0,'E. Details of New PSAs'!S53)</f>
        <v>0</v>
      </c>
      <c r="O56" s="166">
        <f>IF($D56="No",0,'E. Details of New PSAs'!T53)</f>
        <v>0</v>
      </c>
      <c r="P56" s="166">
        <f>IF($D56="No",0,'E. Details of New PSAs'!U53)</f>
        <v>0</v>
      </c>
      <c r="Q56" s="166">
        <f>IF($D56="No",0,'E. Details of New PSAs'!V53)</f>
        <v>0</v>
      </c>
      <c r="R56" s="166">
        <f>IF($D56="No",0,'E. Details of New PSAs'!W53)</f>
        <v>0</v>
      </c>
      <c r="S56" s="166">
        <f>IF($D56="No",0,'E. Details of New PSAs'!X53)</f>
        <v>0</v>
      </c>
      <c r="T56" s="166">
        <f>IF($D56="No",0,'E. Details of New PSAs'!Y53)</f>
        <v>0</v>
      </c>
      <c r="U56" s="166">
        <f>IF($D56="No",0,'E. Details of New PSAs'!Z53)</f>
        <v>0</v>
      </c>
      <c r="V56" s="166">
        <f>IF($D56="No",0,'E. Details of New PSAs'!AA53)</f>
        <v>0</v>
      </c>
      <c r="W56" s="166">
        <f>IF($D56="No",0,'E. Details of New PSAs'!AB53)</f>
        <v>0</v>
      </c>
      <c r="X56" s="166">
        <f>IF($D56="No",0,'E. Details of New PSAs'!AC53)</f>
        <v>0</v>
      </c>
      <c r="Y56" s="166">
        <f>IF($D56="No",0,'E. Details of New PSAs'!AD53)</f>
        <v>0</v>
      </c>
      <c r="Z56" s="166">
        <f>IF($D56="No",0,'E. Details of New PSAs'!AE53)</f>
        <v>0</v>
      </c>
      <c r="AA56" s="166">
        <f>IF($D56="No",0,'E. Details of New PSAs'!AF53)</f>
        <v>0</v>
      </c>
      <c r="AB56" s="166">
        <f>IF($D56="No",0,'E. Details of New PSAs'!AG53)</f>
        <v>0</v>
      </c>
      <c r="AC56" s="166">
        <f>IF($D56="No",0,'E. Details of New PSAs'!AH53)</f>
        <v>0</v>
      </c>
      <c r="AD56" s="166">
        <f>IF($D56="No",0,'E. Details of New PSAs'!AI53)</f>
        <v>0</v>
      </c>
      <c r="AE56" s="166">
        <f>IF($D56="No",0,'E. Details of New PSAs'!AJ53)</f>
        <v>0</v>
      </c>
      <c r="AF56" s="166"/>
      <c r="AG56" s="16" t="str">
        <f t="shared" si="0"/>
        <v>FALSE</v>
      </c>
    </row>
    <row r="57" spans="3:33" ht="28.8" x14ac:dyDescent="0.3">
      <c r="C57" s="7">
        <f t="shared" ref="C57" si="133">C56</f>
        <v>24</v>
      </c>
      <c r="D57" s="7">
        <f t="shared" ref="D57" si="134">D56</f>
        <v>0</v>
      </c>
      <c r="E57" s="16" t="str">
        <f>'E. Details of New PSAs'!O54</f>
        <v>MWh</v>
      </c>
      <c r="F57" s="146" t="str">
        <f t="shared" ref="F57:F88" si="135">F56</f>
        <v>Distribution Utility 1 (DU1)</v>
      </c>
      <c r="G57" s="146">
        <f t="shared" ref="G57:G88" si="136">G56</f>
        <v>0</v>
      </c>
      <c r="H57" s="108">
        <f t="shared" ref="H57:H88" si="137">H56</f>
        <v>0</v>
      </c>
      <c r="I57">
        <f t="shared" ref="I57:I88" si="138">I56</f>
        <v>0</v>
      </c>
      <c r="J57" s="16" t="s">
        <v>173</v>
      </c>
      <c r="K57" s="166">
        <f>IF($D57="No",0,'E. Details of New PSAs'!P54)</f>
        <v>0</v>
      </c>
      <c r="L57" s="166">
        <f>IF($D57="No",0,'E. Details of New PSAs'!Q54)</f>
        <v>0</v>
      </c>
      <c r="M57" s="166">
        <f>IF($D57="No",0,'E. Details of New PSAs'!R54)</f>
        <v>0</v>
      </c>
      <c r="N57" s="166">
        <f>IF($D57="No",0,'E. Details of New PSAs'!S54)</f>
        <v>0</v>
      </c>
      <c r="O57" s="166">
        <f>IF($D57="No",0,'E. Details of New PSAs'!T54)</f>
        <v>0</v>
      </c>
      <c r="P57" s="166">
        <f>IF($D57="No",0,'E. Details of New PSAs'!U54)</f>
        <v>0</v>
      </c>
      <c r="Q57" s="166">
        <f>IF($D57="No",0,'E. Details of New PSAs'!V54)</f>
        <v>0</v>
      </c>
      <c r="R57" s="166">
        <f>IF($D57="No",0,'E. Details of New PSAs'!W54)</f>
        <v>0</v>
      </c>
      <c r="S57" s="166">
        <f>IF($D57="No",0,'E. Details of New PSAs'!X54)</f>
        <v>0</v>
      </c>
      <c r="T57" s="166">
        <f>IF($D57="No",0,'E. Details of New PSAs'!Y54)</f>
        <v>0</v>
      </c>
      <c r="U57" s="166">
        <f>IF($D57="No",0,'E. Details of New PSAs'!Z54)</f>
        <v>0</v>
      </c>
      <c r="V57" s="166">
        <f>IF($D57="No",0,'E. Details of New PSAs'!AA54)</f>
        <v>0</v>
      </c>
      <c r="W57" s="166">
        <f>IF($D57="No",0,'E. Details of New PSAs'!AB54)</f>
        <v>0</v>
      </c>
      <c r="X57" s="166">
        <f>IF($D57="No",0,'E. Details of New PSAs'!AC54)</f>
        <v>0</v>
      </c>
      <c r="Y57" s="166">
        <f>IF($D57="No",0,'E. Details of New PSAs'!AD54)</f>
        <v>0</v>
      </c>
      <c r="Z57" s="166">
        <f>IF($D57="No",0,'E. Details of New PSAs'!AE54)</f>
        <v>0</v>
      </c>
      <c r="AA57" s="166">
        <f>IF($D57="No",0,'E. Details of New PSAs'!AF54)</f>
        <v>0</v>
      </c>
      <c r="AB57" s="166">
        <f>IF($D57="No",0,'E. Details of New PSAs'!AG54)</f>
        <v>0</v>
      </c>
      <c r="AC57" s="166">
        <f>IF($D57="No",0,'E. Details of New PSAs'!AH54)</f>
        <v>0</v>
      </c>
      <c r="AD57" s="166">
        <f>IF($D57="No",0,'E. Details of New PSAs'!AI54)</f>
        <v>0</v>
      </c>
      <c r="AE57" s="166">
        <f>IF($D57="No",0,'E. Details of New PSAs'!AJ54)</f>
        <v>0</v>
      </c>
      <c r="AF57" s="166"/>
      <c r="AG57" s="16" t="str">
        <f t="shared" si="0"/>
        <v>FALSE</v>
      </c>
    </row>
    <row r="58" spans="3:33" ht="28.8" x14ac:dyDescent="0.3">
      <c r="C58" s="7">
        <f>'E. Details of New PSAs'!C55</f>
        <v>25</v>
      </c>
      <c r="D58" s="7">
        <f>'E. Details of New PSAs'!I55</f>
        <v>0</v>
      </c>
      <c r="E58" s="16" t="str">
        <f>'E. Details of New PSAs'!O55</f>
        <v>MW</v>
      </c>
      <c r="F58" s="146" t="str">
        <f>'E. Details of New PSAs'!D55</f>
        <v>Distribution Utility 1 (DU1)</v>
      </c>
      <c r="G58" s="146">
        <f>'E. Details of New PSAs'!E55</f>
        <v>0</v>
      </c>
      <c r="H58" s="108">
        <f>'E. Details of New PSAs'!F55</f>
        <v>0</v>
      </c>
      <c r="I58">
        <f>'E. Details of New PSAs'!G55</f>
        <v>0</v>
      </c>
      <c r="J58" s="16" t="s">
        <v>173</v>
      </c>
      <c r="K58" s="166">
        <f>IF($D58="No",0,'E. Details of New PSAs'!P55)</f>
        <v>0</v>
      </c>
      <c r="L58" s="166">
        <f>IF($D58="No",0,'E. Details of New PSAs'!Q55)</f>
        <v>0</v>
      </c>
      <c r="M58" s="166">
        <f>IF($D58="No",0,'E. Details of New PSAs'!R55)</f>
        <v>0</v>
      </c>
      <c r="N58" s="166">
        <f>IF($D58="No",0,'E. Details of New PSAs'!S55)</f>
        <v>0</v>
      </c>
      <c r="O58" s="166">
        <f>IF($D58="No",0,'E. Details of New PSAs'!T55)</f>
        <v>0</v>
      </c>
      <c r="P58" s="166">
        <f>IF($D58="No",0,'E. Details of New PSAs'!U55)</f>
        <v>0</v>
      </c>
      <c r="Q58" s="166">
        <f>IF($D58="No",0,'E. Details of New PSAs'!V55)</f>
        <v>0</v>
      </c>
      <c r="R58" s="166">
        <f>IF($D58="No",0,'E. Details of New PSAs'!W55)</f>
        <v>0</v>
      </c>
      <c r="S58" s="166">
        <f>IF($D58="No",0,'E. Details of New PSAs'!X55)</f>
        <v>0</v>
      </c>
      <c r="T58" s="166">
        <f>IF($D58="No",0,'E. Details of New PSAs'!Y55)</f>
        <v>0</v>
      </c>
      <c r="U58" s="166">
        <f>IF($D58="No",0,'E. Details of New PSAs'!Z55)</f>
        <v>0</v>
      </c>
      <c r="V58" s="166">
        <f>IF($D58="No",0,'E. Details of New PSAs'!AA55)</f>
        <v>0</v>
      </c>
      <c r="W58" s="166">
        <f>IF($D58="No",0,'E. Details of New PSAs'!AB55)</f>
        <v>0</v>
      </c>
      <c r="X58" s="166">
        <f>IF($D58="No",0,'E. Details of New PSAs'!AC55)</f>
        <v>0</v>
      </c>
      <c r="Y58" s="166">
        <f>IF($D58="No",0,'E. Details of New PSAs'!AD55)</f>
        <v>0</v>
      </c>
      <c r="Z58" s="166">
        <f>IF($D58="No",0,'E. Details of New PSAs'!AE55)</f>
        <v>0</v>
      </c>
      <c r="AA58" s="166">
        <f>IF($D58="No",0,'E. Details of New PSAs'!AF55)</f>
        <v>0</v>
      </c>
      <c r="AB58" s="166">
        <f>IF($D58="No",0,'E. Details of New PSAs'!AG55)</f>
        <v>0</v>
      </c>
      <c r="AC58" s="166">
        <f>IF($D58="No",0,'E. Details of New PSAs'!AH55)</f>
        <v>0</v>
      </c>
      <c r="AD58" s="166">
        <f>IF($D58="No",0,'E. Details of New PSAs'!AI55)</f>
        <v>0</v>
      </c>
      <c r="AE58" s="166">
        <f>IF($D58="No",0,'E. Details of New PSAs'!AJ55)</f>
        <v>0</v>
      </c>
      <c r="AF58" s="166"/>
      <c r="AG58" s="16" t="str">
        <f t="shared" si="0"/>
        <v>FALSE</v>
      </c>
    </row>
    <row r="59" spans="3:33" ht="28.8" x14ac:dyDescent="0.3">
      <c r="C59" s="7">
        <f t="shared" ref="C59" si="139">C58</f>
        <v>25</v>
      </c>
      <c r="D59" s="7">
        <f t="shared" ref="D59" si="140">D58</f>
        <v>0</v>
      </c>
      <c r="E59" s="16" t="str">
        <f>'E. Details of New PSAs'!O56</f>
        <v>MWh</v>
      </c>
      <c r="F59" s="146" t="str">
        <f t="shared" ref="F59:F90" si="141">F58</f>
        <v>Distribution Utility 1 (DU1)</v>
      </c>
      <c r="G59" s="146">
        <f t="shared" ref="G59:G90" si="142">G58</f>
        <v>0</v>
      </c>
      <c r="H59" s="108">
        <f t="shared" ref="H59:H90" si="143">H58</f>
        <v>0</v>
      </c>
      <c r="I59">
        <f t="shared" ref="I59:I90" si="144">I58</f>
        <v>0</v>
      </c>
      <c r="J59" s="16" t="s">
        <v>173</v>
      </c>
      <c r="K59" s="166">
        <f>IF($D59="No",0,'E. Details of New PSAs'!P56)</f>
        <v>0</v>
      </c>
      <c r="L59" s="166">
        <f>IF($D59="No",0,'E. Details of New PSAs'!Q56)</f>
        <v>0</v>
      </c>
      <c r="M59" s="166">
        <f>IF($D59="No",0,'E. Details of New PSAs'!R56)</f>
        <v>0</v>
      </c>
      <c r="N59" s="166">
        <f>IF($D59="No",0,'E. Details of New PSAs'!S56)</f>
        <v>0</v>
      </c>
      <c r="O59" s="166">
        <f>IF($D59="No",0,'E. Details of New PSAs'!T56)</f>
        <v>0</v>
      </c>
      <c r="P59" s="166">
        <f>IF($D59="No",0,'E. Details of New PSAs'!U56)</f>
        <v>0</v>
      </c>
      <c r="Q59" s="166">
        <f>IF($D59="No",0,'E. Details of New PSAs'!V56)</f>
        <v>0</v>
      </c>
      <c r="R59" s="166">
        <f>IF($D59="No",0,'E. Details of New PSAs'!W56)</f>
        <v>0</v>
      </c>
      <c r="S59" s="166">
        <f>IF($D59="No",0,'E. Details of New PSAs'!X56)</f>
        <v>0</v>
      </c>
      <c r="T59" s="166">
        <f>IF($D59="No",0,'E. Details of New PSAs'!Y56)</f>
        <v>0</v>
      </c>
      <c r="U59" s="166">
        <f>IF($D59="No",0,'E. Details of New PSAs'!Z56)</f>
        <v>0</v>
      </c>
      <c r="V59" s="166">
        <f>IF($D59="No",0,'E. Details of New PSAs'!AA56)</f>
        <v>0</v>
      </c>
      <c r="W59" s="166">
        <f>IF($D59="No",0,'E. Details of New PSAs'!AB56)</f>
        <v>0</v>
      </c>
      <c r="X59" s="166">
        <f>IF($D59="No",0,'E. Details of New PSAs'!AC56)</f>
        <v>0</v>
      </c>
      <c r="Y59" s="166">
        <f>IF($D59="No",0,'E. Details of New PSAs'!AD56)</f>
        <v>0</v>
      </c>
      <c r="Z59" s="166">
        <f>IF($D59="No",0,'E. Details of New PSAs'!AE56)</f>
        <v>0</v>
      </c>
      <c r="AA59" s="166">
        <f>IF($D59="No",0,'E. Details of New PSAs'!AF56)</f>
        <v>0</v>
      </c>
      <c r="AB59" s="166">
        <f>IF($D59="No",0,'E. Details of New PSAs'!AG56)</f>
        <v>0</v>
      </c>
      <c r="AC59" s="166">
        <f>IF($D59="No",0,'E. Details of New PSAs'!AH56)</f>
        <v>0</v>
      </c>
      <c r="AD59" s="166">
        <f>IF($D59="No",0,'E. Details of New PSAs'!AI56)</f>
        <v>0</v>
      </c>
      <c r="AE59" s="166">
        <f>IF($D59="No",0,'E. Details of New PSAs'!AJ56)</f>
        <v>0</v>
      </c>
      <c r="AF59" s="166"/>
      <c r="AG59" s="16" t="str">
        <f t="shared" si="0"/>
        <v>FALSE</v>
      </c>
    </row>
    <row r="60" spans="3:33" ht="28.8" x14ac:dyDescent="0.3">
      <c r="C60" s="7">
        <f>'E. Details of New PSAs'!C57</f>
        <v>26</v>
      </c>
      <c r="D60" s="7">
        <f>'E. Details of New PSAs'!I57</f>
        <v>0</v>
      </c>
      <c r="E60" s="16" t="str">
        <f>'E. Details of New PSAs'!O57</f>
        <v>MW</v>
      </c>
      <c r="F60" s="146" t="str">
        <f>'E. Details of New PSAs'!D57</f>
        <v>Distribution Utility 1 (DU1)</v>
      </c>
      <c r="G60" s="146">
        <f>'E. Details of New PSAs'!E57</f>
        <v>0</v>
      </c>
      <c r="H60" s="108">
        <f>'E. Details of New PSAs'!F57</f>
        <v>0</v>
      </c>
      <c r="I60">
        <f>'E. Details of New PSAs'!G57</f>
        <v>0</v>
      </c>
      <c r="J60" s="16" t="s">
        <v>173</v>
      </c>
      <c r="K60" s="166">
        <f>IF($D60="No",0,'E. Details of New PSAs'!P57)</f>
        <v>0</v>
      </c>
      <c r="L60" s="166">
        <f>IF($D60="No",0,'E. Details of New PSAs'!Q57)</f>
        <v>0</v>
      </c>
      <c r="M60" s="166">
        <f>IF($D60="No",0,'E. Details of New PSAs'!R57)</f>
        <v>0</v>
      </c>
      <c r="N60" s="166">
        <f>IF($D60="No",0,'E. Details of New PSAs'!S57)</f>
        <v>0</v>
      </c>
      <c r="O60" s="166">
        <f>IF($D60="No",0,'E. Details of New PSAs'!T57)</f>
        <v>0</v>
      </c>
      <c r="P60" s="166">
        <f>IF($D60="No",0,'E. Details of New PSAs'!U57)</f>
        <v>0</v>
      </c>
      <c r="Q60" s="166">
        <f>IF($D60="No",0,'E. Details of New PSAs'!V57)</f>
        <v>0</v>
      </c>
      <c r="R60" s="166">
        <f>IF($D60="No",0,'E. Details of New PSAs'!W57)</f>
        <v>0</v>
      </c>
      <c r="S60" s="166">
        <f>IF($D60="No",0,'E. Details of New PSAs'!X57)</f>
        <v>0</v>
      </c>
      <c r="T60" s="166">
        <f>IF($D60="No",0,'E. Details of New PSAs'!Y57)</f>
        <v>0</v>
      </c>
      <c r="U60" s="166">
        <f>IF($D60="No",0,'E. Details of New PSAs'!Z57)</f>
        <v>0</v>
      </c>
      <c r="V60" s="166">
        <f>IF($D60="No",0,'E. Details of New PSAs'!AA57)</f>
        <v>0</v>
      </c>
      <c r="W60" s="166">
        <f>IF($D60="No",0,'E. Details of New PSAs'!AB57)</f>
        <v>0</v>
      </c>
      <c r="X60" s="166">
        <f>IF($D60="No",0,'E. Details of New PSAs'!AC57)</f>
        <v>0</v>
      </c>
      <c r="Y60" s="166">
        <f>IF($D60="No",0,'E. Details of New PSAs'!AD57)</f>
        <v>0</v>
      </c>
      <c r="Z60" s="166">
        <f>IF($D60="No",0,'E. Details of New PSAs'!AE57)</f>
        <v>0</v>
      </c>
      <c r="AA60" s="166">
        <f>IF($D60="No",0,'E. Details of New PSAs'!AF57)</f>
        <v>0</v>
      </c>
      <c r="AB60" s="166">
        <f>IF($D60="No",0,'E. Details of New PSAs'!AG57)</f>
        <v>0</v>
      </c>
      <c r="AC60" s="166">
        <f>IF($D60="No",0,'E. Details of New PSAs'!AH57)</f>
        <v>0</v>
      </c>
      <c r="AD60" s="166">
        <f>IF($D60="No",0,'E. Details of New PSAs'!AI57)</f>
        <v>0</v>
      </c>
      <c r="AE60" s="166">
        <f>IF($D60="No",0,'E. Details of New PSAs'!AJ57)</f>
        <v>0</v>
      </c>
      <c r="AF60" s="166"/>
      <c r="AG60" s="16" t="str">
        <f t="shared" si="0"/>
        <v>FALSE</v>
      </c>
    </row>
    <row r="61" spans="3:33" ht="28.8" x14ac:dyDescent="0.3">
      <c r="C61" s="7">
        <f t="shared" ref="C61" si="145">C60</f>
        <v>26</v>
      </c>
      <c r="D61" s="7">
        <f t="shared" ref="D61" si="146">D60</f>
        <v>0</v>
      </c>
      <c r="E61" s="16" t="str">
        <f>'E. Details of New PSAs'!O58</f>
        <v>MWh</v>
      </c>
      <c r="F61" s="146" t="str">
        <f t="shared" ref="F61:F92" si="147">F60</f>
        <v>Distribution Utility 1 (DU1)</v>
      </c>
      <c r="G61" s="146">
        <f t="shared" ref="G61:G92" si="148">G60</f>
        <v>0</v>
      </c>
      <c r="H61" s="108">
        <f t="shared" ref="H61:H92" si="149">H60</f>
        <v>0</v>
      </c>
      <c r="I61">
        <f t="shared" ref="I61:I92" si="150">I60</f>
        <v>0</v>
      </c>
      <c r="J61" s="16" t="s">
        <v>173</v>
      </c>
      <c r="K61" s="166">
        <f>IF($D61="No",0,'E. Details of New PSAs'!P58)</f>
        <v>0</v>
      </c>
      <c r="L61" s="166">
        <f>IF($D61="No",0,'E. Details of New PSAs'!Q58)</f>
        <v>0</v>
      </c>
      <c r="M61" s="166">
        <f>IF($D61="No",0,'E. Details of New PSAs'!R58)</f>
        <v>0</v>
      </c>
      <c r="N61" s="166">
        <f>IF($D61="No",0,'E. Details of New PSAs'!S58)</f>
        <v>0</v>
      </c>
      <c r="O61" s="166">
        <f>IF($D61="No",0,'E. Details of New PSAs'!T58)</f>
        <v>0</v>
      </c>
      <c r="P61" s="166">
        <f>IF($D61="No",0,'E. Details of New PSAs'!U58)</f>
        <v>0</v>
      </c>
      <c r="Q61" s="166">
        <f>IF($D61="No",0,'E. Details of New PSAs'!V58)</f>
        <v>0</v>
      </c>
      <c r="R61" s="166">
        <f>IF($D61="No",0,'E. Details of New PSAs'!W58)</f>
        <v>0</v>
      </c>
      <c r="S61" s="166">
        <f>IF($D61="No",0,'E. Details of New PSAs'!X58)</f>
        <v>0</v>
      </c>
      <c r="T61" s="166">
        <f>IF($D61="No",0,'E. Details of New PSAs'!Y58)</f>
        <v>0</v>
      </c>
      <c r="U61" s="166">
        <f>IF($D61="No",0,'E. Details of New PSAs'!Z58)</f>
        <v>0</v>
      </c>
      <c r="V61" s="166">
        <f>IF($D61="No",0,'E. Details of New PSAs'!AA58)</f>
        <v>0</v>
      </c>
      <c r="W61" s="166">
        <f>IF($D61="No",0,'E. Details of New PSAs'!AB58)</f>
        <v>0</v>
      </c>
      <c r="X61" s="166">
        <f>IF($D61="No",0,'E. Details of New PSAs'!AC58)</f>
        <v>0</v>
      </c>
      <c r="Y61" s="166">
        <f>IF($D61="No",0,'E. Details of New PSAs'!AD58)</f>
        <v>0</v>
      </c>
      <c r="Z61" s="166">
        <f>IF($D61="No",0,'E. Details of New PSAs'!AE58)</f>
        <v>0</v>
      </c>
      <c r="AA61" s="166">
        <f>IF($D61="No",0,'E. Details of New PSAs'!AF58)</f>
        <v>0</v>
      </c>
      <c r="AB61" s="166">
        <f>IF($D61="No",0,'E. Details of New PSAs'!AG58)</f>
        <v>0</v>
      </c>
      <c r="AC61" s="166">
        <f>IF($D61="No",0,'E. Details of New PSAs'!AH58)</f>
        <v>0</v>
      </c>
      <c r="AD61" s="166">
        <f>IF($D61="No",0,'E. Details of New PSAs'!AI58)</f>
        <v>0</v>
      </c>
      <c r="AE61" s="166">
        <f>IF($D61="No",0,'E. Details of New PSAs'!AJ58)</f>
        <v>0</v>
      </c>
      <c r="AF61" s="166"/>
      <c r="AG61" s="16" t="str">
        <f t="shared" si="0"/>
        <v>FALSE</v>
      </c>
    </row>
    <row r="62" spans="3:33" ht="28.8" x14ac:dyDescent="0.3">
      <c r="C62" s="7">
        <f>'E. Details of New PSAs'!C59</f>
        <v>27</v>
      </c>
      <c r="D62" s="7">
        <f>'E. Details of New PSAs'!I59</f>
        <v>0</v>
      </c>
      <c r="E62" s="16" t="str">
        <f>'E. Details of New PSAs'!O59</f>
        <v>MW</v>
      </c>
      <c r="F62" s="146" t="str">
        <f>'E. Details of New PSAs'!D59</f>
        <v>Distribution Utility 1 (DU1)</v>
      </c>
      <c r="G62" s="146">
        <f>'E. Details of New PSAs'!E59</f>
        <v>0</v>
      </c>
      <c r="H62" s="108">
        <f>'E. Details of New PSAs'!F59</f>
        <v>0</v>
      </c>
      <c r="I62">
        <f>'E. Details of New PSAs'!G59</f>
        <v>0</v>
      </c>
      <c r="J62" s="16" t="s">
        <v>173</v>
      </c>
      <c r="K62" s="166">
        <f>IF($D62="No",0,'E. Details of New PSAs'!P59)</f>
        <v>0</v>
      </c>
      <c r="L62" s="166">
        <f>IF($D62="No",0,'E. Details of New PSAs'!Q59)</f>
        <v>0</v>
      </c>
      <c r="M62" s="166">
        <f>IF($D62="No",0,'E. Details of New PSAs'!R59)</f>
        <v>0</v>
      </c>
      <c r="N62" s="166">
        <f>IF($D62="No",0,'E. Details of New PSAs'!S59)</f>
        <v>0</v>
      </c>
      <c r="O62" s="166">
        <f>IF($D62="No",0,'E. Details of New PSAs'!T59)</f>
        <v>0</v>
      </c>
      <c r="P62" s="166">
        <f>IF($D62="No",0,'E. Details of New PSAs'!U59)</f>
        <v>0</v>
      </c>
      <c r="Q62" s="166">
        <f>IF($D62="No",0,'E. Details of New PSAs'!V59)</f>
        <v>0</v>
      </c>
      <c r="R62" s="166">
        <f>IF($D62="No",0,'E. Details of New PSAs'!W59)</f>
        <v>0</v>
      </c>
      <c r="S62" s="166">
        <f>IF($D62="No",0,'E. Details of New PSAs'!X59)</f>
        <v>0</v>
      </c>
      <c r="T62" s="166">
        <f>IF($D62="No",0,'E. Details of New PSAs'!Y59)</f>
        <v>0</v>
      </c>
      <c r="U62" s="166">
        <f>IF($D62="No",0,'E. Details of New PSAs'!Z59)</f>
        <v>0</v>
      </c>
      <c r="V62" s="166">
        <f>IF($D62="No",0,'E. Details of New PSAs'!AA59)</f>
        <v>0</v>
      </c>
      <c r="W62" s="166">
        <f>IF($D62="No",0,'E. Details of New PSAs'!AB59)</f>
        <v>0</v>
      </c>
      <c r="X62" s="166">
        <f>IF($D62="No",0,'E. Details of New PSAs'!AC59)</f>
        <v>0</v>
      </c>
      <c r="Y62" s="166">
        <f>IF($D62="No",0,'E. Details of New PSAs'!AD59)</f>
        <v>0</v>
      </c>
      <c r="Z62" s="166">
        <f>IF($D62="No",0,'E. Details of New PSAs'!AE59)</f>
        <v>0</v>
      </c>
      <c r="AA62" s="166">
        <f>IF($D62="No",0,'E. Details of New PSAs'!AF59)</f>
        <v>0</v>
      </c>
      <c r="AB62" s="166">
        <f>IF($D62="No",0,'E. Details of New PSAs'!AG59)</f>
        <v>0</v>
      </c>
      <c r="AC62" s="166">
        <f>IF($D62="No",0,'E. Details of New PSAs'!AH59)</f>
        <v>0</v>
      </c>
      <c r="AD62" s="166">
        <f>IF($D62="No",0,'E. Details of New PSAs'!AI59)</f>
        <v>0</v>
      </c>
      <c r="AE62" s="166">
        <f>IF($D62="No",0,'E. Details of New PSAs'!AJ59)</f>
        <v>0</v>
      </c>
      <c r="AF62" s="166"/>
      <c r="AG62" s="16" t="str">
        <f t="shared" si="0"/>
        <v>FALSE</v>
      </c>
    </row>
    <row r="63" spans="3:33" ht="28.8" x14ac:dyDescent="0.3">
      <c r="C63" s="7">
        <f t="shared" ref="C63" si="151">C62</f>
        <v>27</v>
      </c>
      <c r="D63" s="7">
        <f t="shared" ref="D63" si="152">D62</f>
        <v>0</v>
      </c>
      <c r="E63" s="16" t="str">
        <f>'E. Details of New PSAs'!O60</f>
        <v>MWh</v>
      </c>
      <c r="F63" s="146" t="str">
        <f t="shared" ref="F63:F94" si="153">F62</f>
        <v>Distribution Utility 1 (DU1)</v>
      </c>
      <c r="G63" s="146">
        <f t="shared" ref="G63:G94" si="154">G62</f>
        <v>0</v>
      </c>
      <c r="H63" s="108">
        <f t="shared" ref="H63:H94" si="155">H62</f>
        <v>0</v>
      </c>
      <c r="I63">
        <f t="shared" ref="I63:I94" si="156">I62</f>
        <v>0</v>
      </c>
      <c r="J63" s="16" t="s">
        <v>173</v>
      </c>
      <c r="K63" s="166">
        <f>IF($D63="No",0,'E. Details of New PSAs'!P60)</f>
        <v>0</v>
      </c>
      <c r="L63" s="166">
        <f>IF($D63="No",0,'E. Details of New PSAs'!Q60)</f>
        <v>0</v>
      </c>
      <c r="M63" s="166">
        <f>IF($D63="No",0,'E. Details of New PSAs'!R60)</f>
        <v>0</v>
      </c>
      <c r="N63" s="166">
        <f>IF($D63="No",0,'E. Details of New PSAs'!S60)</f>
        <v>0</v>
      </c>
      <c r="O63" s="166">
        <f>IF($D63="No",0,'E. Details of New PSAs'!T60)</f>
        <v>0</v>
      </c>
      <c r="P63" s="166">
        <f>IF($D63="No",0,'E. Details of New PSAs'!U60)</f>
        <v>0</v>
      </c>
      <c r="Q63" s="166">
        <f>IF($D63="No",0,'E. Details of New PSAs'!V60)</f>
        <v>0</v>
      </c>
      <c r="R63" s="166">
        <f>IF($D63="No",0,'E. Details of New PSAs'!W60)</f>
        <v>0</v>
      </c>
      <c r="S63" s="166">
        <f>IF($D63="No",0,'E. Details of New PSAs'!X60)</f>
        <v>0</v>
      </c>
      <c r="T63" s="166">
        <f>IF($D63="No",0,'E. Details of New PSAs'!Y60)</f>
        <v>0</v>
      </c>
      <c r="U63" s="166">
        <f>IF($D63="No",0,'E. Details of New PSAs'!Z60)</f>
        <v>0</v>
      </c>
      <c r="V63" s="166">
        <f>IF($D63="No",0,'E. Details of New PSAs'!AA60)</f>
        <v>0</v>
      </c>
      <c r="W63" s="166">
        <f>IF($D63="No",0,'E. Details of New PSAs'!AB60)</f>
        <v>0</v>
      </c>
      <c r="X63" s="166">
        <f>IF($D63="No",0,'E. Details of New PSAs'!AC60)</f>
        <v>0</v>
      </c>
      <c r="Y63" s="166">
        <f>IF($D63="No",0,'E. Details of New PSAs'!AD60)</f>
        <v>0</v>
      </c>
      <c r="Z63" s="166">
        <f>IF($D63="No",0,'E. Details of New PSAs'!AE60)</f>
        <v>0</v>
      </c>
      <c r="AA63" s="166">
        <f>IF($D63="No",0,'E. Details of New PSAs'!AF60)</f>
        <v>0</v>
      </c>
      <c r="AB63" s="166">
        <f>IF($D63="No",0,'E. Details of New PSAs'!AG60)</f>
        <v>0</v>
      </c>
      <c r="AC63" s="166">
        <f>IF($D63="No",0,'E. Details of New PSAs'!AH60)</f>
        <v>0</v>
      </c>
      <c r="AD63" s="166">
        <f>IF($D63="No",0,'E. Details of New PSAs'!AI60)</f>
        <v>0</v>
      </c>
      <c r="AE63" s="166">
        <f>IF($D63="No",0,'E. Details of New PSAs'!AJ60)</f>
        <v>0</v>
      </c>
      <c r="AF63" s="166"/>
      <c r="AG63" s="16" t="str">
        <f t="shared" si="0"/>
        <v>FALSE</v>
      </c>
    </row>
    <row r="64" spans="3:33" ht="28.8" x14ac:dyDescent="0.3">
      <c r="C64" s="7">
        <f>'E. Details of New PSAs'!C61</f>
        <v>28</v>
      </c>
      <c r="D64" s="7">
        <f>'E. Details of New PSAs'!I61</f>
        <v>0</v>
      </c>
      <c r="E64" s="16" t="str">
        <f>'E. Details of New PSAs'!O61</f>
        <v>MW</v>
      </c>
      <c r="F64" s="146" t="str">
        <f>'E. Details of New PSAs'!D61</f>
        <v>Distribution Utility 1 (DU1)</v>
      </c>
      <c r="G64" s="146">
        <f>'E. Details of New PSAs'!E61</f>
        <v>0</v>
      </c>
      <c r="H64" s="108">
        <f>'E. Details of New PSAs'!F61</f>
        <v>0</v>
      </c>
      <c r="I64">
        <f>'E. Details of New PSAs'!G61</f>
        <v>0</v>
      </c>
      <c r="J64" s="16" t="s">
        <v>173</v>
      </c>
      <c r="K64" s="166">
        <f>IF($D64="No",0,'E. Details of New PSAs'!P61)</f>
        <v>0</v>
      </c>
      <c r="L64" s="166">
        <f>IF($D64="No",0,'E. Details of New PSAs'!Q61)</f>
        <v>0</v>
      </c>
      <c r="M64" s="166">
        <f>IF($D64="No",0,'E. Details of New PSAs'!R61)</f>
        <v>0</v>
      </c>
      <c r="N64" s="166">
        <f>IF($D64="No",0,'E. Details of New PSAs'!S61)</f>
        <v>0</v>
      </c>
      <c r="O64" s="166">
        <f>IF($D64="No",0,'E. Details of New PSAs'!T61)</f>
        <v>0</v>
      </c>
      <c r="P64" s="166">
        <f>IF($D64="No",0,'E. Details of New PSAs'!U61)</f>
        <v>0</v>
      </c>
      <c r="Q64" s="166">
        <f>IF($D64="No",0,'E. Details of New PSAs'!V61)</f>
        <v>0</v>
      </c>
      <c r="R64" s="166">
        <f>IF($D64="No",0,'E. Details of New PSAs'!W61)</f>
        <v>0</v>
      </c>
      <c r="S64" s="166">
        <f>IF($D64="No",0,'E. Details of New PSAs'!X61)</f>
        <v>0</v>
      </c>
      <c r="T64" s="166">
        <f>IF($D64="No",0,'E. Details of New PSAs'!Y61)</f>
        <v>0</v>
      </c>
      <c r="U64" s="166">
        <f>IF($D64="No",0,'E. Details of New PSAs'!Z61)</f>
        <v>0</v>
      </c>
      <c r="V64" s="166">
        <f>IF($D64="No",0,'E. Details of New PSAs'!AA61)</f>
        <v>0</v>
      </c>
      <c r="W64" s="166">
        <f>IF($D64="No",0,'E. Details of New PSAs'!AB61)</f>
        <v>0</v>
      </c>
      <c r="X64" s="166">
        <f>IF($D64="No",0,'E. Details of New PSAs'!AC61)</f>
        <v>0</v>
      </c>
      <c r="Y64" s="166">
        <f>IF($D64="No",0,'E. Details of New PSAs'!AD61)</f>
        <v>0</v>
      </c>
      <c r="Z64" s="166">
        <f>IF($D64="No",0,'E. Details of New PSAs'!AE61)</f>
        <v>0</v>
      </c>
      <c r="AA64" s="166">
        <f>IF($D64="No",0,'E. Details of New PSAs'!AF61)</f>
        <v>0</v>
      </c>
      <c r="AB64" s="166">
        <f>IF($D64="No",0,'E. Details of New PSAs'!AG61)</f>
        <v>0</v>
      </c>
      <c r="AC64" s="166">
        <f>IF($D64="No",0,'E. Details of New PSAs'!AH61)</f>
        <v>0</v>
      </c>
      <c r="AD64" s="166">
        <f>IF($D64="No",0,'E. Details of New PSAs'!AI61)</f>
        <v>0</v>
      </c>
      <c r="AE64" s="166">
        <f>IF($D64="No",0,'E. Details of New PSAs'!AJ61)</f>
        <v>0</v>
      </c>
      <c r="AF64" s="166"/>
      <c r="AG64" s="16" t="str">
        <f t="shared" si="0"/>
        <v>FALSE</v>
      </c>
    </row>
    <row r="65" spans="3:33" ht="28.8" x14ac:dyDescent="0.3">
      <c r="C65" s="7">
        <f t="shared" ref="C65" si="157">C64</f>
        <v>28</v>
      </c>
      <c r="D65" s="7">
        <f t="shared" ref="D65" si="158">D64</f>
        <v>0</v>
      </c>
      <c r="E65" s="16" t="str">
        <f>'E. Details of New PSAs'!O62</f>
        <v>MWh</v>
      </c>
      <c r="F65" s="146" t="str">
        <f t="shared" ref="F65:F96" si="159">F64</f>
        <v>Distribution Utility 1 (DU1)</v>
      </c>
      <c r="G65" s="146">
        <f t="shared" ref="G65:G96" si="160">G64</f>
        <v>0</v>
      </c>
      <c r="H65" s="108">
        <f t="shared" ref="H65:H96" si="161">H64</f>
        <v>0</v>
      </c>
      <c r="I65">
        <f t="shared" ref="I65:I96" si="162">I64</f>
        <v>0</v>
      </c>
      <c r="J65" s="16" t="s">
        <v>173</v>
      </c>
      <c r="K65" s="166">
        <f>IF($D65="No",0,'E. Details of New PSAs'!P62)</f>
        <v>0</v>
      </c>
      <c r="L65" s="166">
        <f>IF($D65="No",0,'E. Details of New PSAs'!Q62)</f>
        <v>0</v>
      </c>
      <c r="M65" s="166">
        <f>IF($D65="No",0,'E. Details of New PSAs'!R62)</f>
        <v>0</v>
      </c>
      <c r="N65" s="166">
        <f>IF($D65="No",0,'E. Details of New PSAs'!S62)</f>
        <v>0</v>
      </c>
      <c r="O65" s="166">
        <f>IF($D65="No",0,'E. Details of New PSAs'!T62)</f>
        <v>0</v>
      </c>
      <c r="P65" s="166">
        <f>IF($D65="No",0,'E. Details of New PSAs'!U62)</f>
        <v>0</v>
      </c>
      <c r="Q65" s="166">
        <f>IF($D65="No",0,'E. Details of New PSAs'!V62)</f>
        <v>0</v>
      </c>
      <c r="R65" s="166">
        <f>IF($D65="No",0,'E. Details of New PSAs'!W62)</f>
        <v>0</v>
      </c>
      <c r="S65" s="166">
        <f>IF($D65="No",0,'E. Details of New PSAs'!X62)</f>
        <v>0</v>
      </c>
      <c r="T65" s="166">
        <f>IF($D65="No",0,'E. Details of New PSAs'!Y62)</f>
        <v>0</v>
      </c>
      <c r="U65" s="166">
        <f>IF($D65="No",0,'E. Details of New PSAs'!Z62)</f>
        <v>0</v>
      </c>
      <c r="V65" s="166">
        <f>IF($D65="No",0,'E. Details of New PSAs'!AA62)</f>
        <v>0</v>
      </c>
      <c r="W65" s="166">
        <f>IF($D65="No",0,'E. Details of New PSAs'!AB62)</f>
        <v>0</v>
      </c>
      <c r="X65" s="166">
        <f>IF($D65="No",0,'E. Details of New PSAs'!AC62)</f>
        <v>0</v>
      </c>
      <c r="Y65" s="166">
        <f>IF($D65="No",0,'E. Details of New PSAs'!AD62)</f>
        <v>0</v>
      </c>
      <c r="Z65" s="166">
        <f>IF($D65="No",0,'E. Details of New PSAs'!AE62)</f>
        <v>0</v>
      </c>
      <c r="AA65" s="166">
        <f>IF($D65="No",0,'E. Details of New PSAs'!AF62)</f>
        <v>0</v>
      </c>
      <c r="AB65" s="166">
        <f>IF($D65="No",0,'E. Details of New PSAs'!AG62)</f>
        <v>0</v>
      </c>
      <c r="AC65" s="166">
        <f>IF($D65="No",0,'E. Details of New PSAs'!AH62)</f>
        <v>0</v>
      </c>
      <c r="AD65" s="166">
        <f>IF($D65="No",0,'E. Details of New PSAs'!AI62)</f>
        <v>0</v>
      </c>
      <c r="AE65" s="166">
        <f>IF($D65="No",0,'E. Details of New PSAs'!AJ62)</f>
        <v>0</v>
      </c>
      <c r="AF65" s="166"/>
      <c r="AG65" s="16" t="str">
        <f t="shared" si="0"/>
        <v>FALSE</v>
      </c>
    </row>
    <row r="66" spans="3:33" ht="28.8" x14ac:dyDescent="0.3">
      <c r="C66" s="7">
        <f>'E. Details of New PSAs'!C63</f>
        <v>29</v>
      </c>
      <c r="D66" s="7">
        <f>'E. Details of New PSAs'!I63</f>
        <v>0</v>
      </c>
      <c r="E66" s="16" t="str">
        <f>'E. Details of New PSAs'!O63</f>
        <v>MW</v>
      </c>
      <c r="F66" s="146" t="str">
        <f>'E. Details of New PSAs'!D63</f>
        <v>Distribution Utility 1 (DU1)</v>
      </c>
      <c r="G66" s="146">
        <f>'E. Details of New PSAs'!E63</f>
        <v>0</v>
      </c>
      <c r="H66" s="108">
        <f>'E. Details of New PSAs'!F63</f>
        <v>0</v>
      </c>
      <c r="I66">
        <f>'E. Details of New PSAs'!G63</f>
        <v>0</v>
      </c>
      <c r="J66" s="16" t="s">
        <v>173</v>
      </c>
      <c r="K66" s="166">
        <f>IF($D66="No",0,'E. Details of New PSAs'!P63)</f>
        <v>0</v>
      </c>
      <c r="L66" s="166">
        <f>IF($D66="No",0,'E. Details of New PSAs'!Q63)</f>
        <v>0</v>
      </c>
      <c r="M66" s="166">
        <f>IF($D66="No",0,'E. Details of New PSAs'!R63)</f>
        <v>0</v>
      </c>
      <c r="N66" s="166">
        <f>IF($D66="No",0,'E. Details of New PSAs'!S63)</f>
        <v>0</v>
      </c>
      <c r="O66" s="166">
        <f>IF($D66="No",0,'E. Details of New PSAs'!T63)</f>
        <v>0</v>
      </c>
      <c r="P66" s="166">
        <f>IF($D66="No",0,'E. Details of New PSAs'!U63)</f>
        <v>0</v>
      </c>
      <c r="Q66" s="166">
        <f>IF($D66="No",0,'E. Details of New PSAs'!V63)</f>
        <v>0</v>
      </c>
      <c r="R66" s="166">
        <f>IF($D66="No",0,'E. Details of New PSAs'!W63)</f>
        <v>0</v>
      </c>
      <c r="S66" s="166">
        <f>IF($D66="No",0,'E. Details of New PSAs'!X63)</f>
        <v>0</v>
      </c>
      <c r="T66" s="166">
        <f>IF($D66="No",0,'E. Details of New PSAs'!Y63)</f>
        <v>0</v>
      </c>
      <c r="U66" s="166">
        <f>IF($D66="No",0,'E. Details of New PSAs'!Z63)</f>
        <v>0</v>
      </c>
      <c r="V66" s="166">
        <f>IF($D66="No",0,'E. Details of New PSAs'!AA63)</f>
        <v>0</v>
      </c>
      <c r="W66" s="166">
        <f>IF($D66="No",0,'E. Details of New PSAs'!AB63)</f>
        <v>0</v>
      </c>
      <c r="X66" s="166">
        <f>IF($D66="No",0,'E. Details of New PSAs'!AC63)</f>
        <v>0</v>
      </c>
      <c r="Y66" s="166">
        <f>IF($D66="No",0,'E. Details of New PSAs'!AD63)</f>
        <v>0</v>
      </c>
      <c r="Z66" s="166">
        <f>IF($D66="No",0,'E. Details of New PSAs'!AE63)</f>
        <v>0</v>
      </c>
      <c r="AA66" s="166">
        <f>IF($D66="No",0,'E. Details of New PSAs'!AF63)</f>
        <v>0</v>
      </c>
      <c r="AB66" s="166">
        <f>IF($D66="No",0,'E. Details of New PSAs'!AG63)</f>
        <v>0</v>
      </c>
      <c r="AC66" s="166">
        <f>IF($D66="No",0,'E. Details of New PSAs'!AH63)</f>
        <v>0</v>
      </c>
      <c r="AD66" s="166">
        <f>IF($D66="No",0,'E. Details of New PSAs'!AI63)</f>
        <v>0</v>
      </c>
      <c r="AE66" s="166">
        <f>IF($D66="No",0,'E. Details of New PSAs'!AJ63)</f>
        <v>0</v>
      </c>
      <c r="AF66" s="166"/>
      <c r="AG66" s="16" t="str">
        <f t="shared" si="0"/>
        <v>FALSE</v>
      </c>
    </row>
    <row r="67" spans="3:33" ht="28.8" x14ac:dyDescent="0.3">
      <c r="C67" s="7">
        <f t="shared" ref="C67" si="163">C66</f>
        <v>29</v>
      </c>
      <c r="D67" s="7">
        <f t="shared" ref="D67" si="164">D66</f>
        <v>0</v>
      </c>
      <c r="E67" s="16" t="str">
        <f>'E. Details of New PSAs'!O64</f>
        <v>MWh</v>
      </c>
      <c r="F67" s="146" t="str">
        <f t="shared" ref="F67:F98" si="165">F66</f>
        <v>Distribution Utility 1 (DU1)</v>
      </c>
      <c r="G67" s="146">
        <f t="shared" ref="G67:G98" si="166">G66</f>
        <v>0</v>
      </c>
      <c r="H67" s="108">
        <f t="shared" ref="H67:H98" si="167">H66</f>
        <v>0</v>
      </c>
      <c r="I67">
        <f t="shared" ref="I67:I98" si="168">I66</f>
        <v>0</v>
      </c>
      <c r="J67" s="16" t="s">
        <v>173</v>
      </c>
      <c r="K67" s="166">
        <f>IF($D67="No",0,'E. Details of New PSAs'!P64)</f>
        <v>0</v>
      </c>
      <c r="L67" s="166">
        <f>IF($D67="No",0,'E. Details of New PSAs'!Q64)</f>
        <v>0</v>
      </c>
      <c r="M67" s="166">
        <f>IF($D67="No",0,'E. Details of New PSAs'!R64)</f>
        <v>0</v>
      </c>
      <c r="N67" s="166">
        <f>IF($D67="No",0,'E. Details of New PSAs'!S64)</f>
        <v>0</v>
      </c>
      <c r="O67" s="166">
        <f>IF($D67="No",0,'E. Details of New PSAs'!T64)</f>
        <v>0</v>
      </c>
      <c r="P67" s="166">
        <f>IF($D67="No",0,'E. Details of New PSAs'!U64)</f>
        <v>0</v>
      </c>
      <c r="Q67" s="166">
        <f>IF($D67="No",0,'E. Details of New PSAs'!V64)</f>
        <v>0</v>
      </c>
      <c r="R67" s="166">
        <f>IF($D67="No",0,'E. Details of New PSAs'!W64)</f>
        <v>0</v>
      </c>
      <c r="S67" s="166">
        <f>IF($D67="No",0,'E. Details of New PSAs'!X64)</f>
        <v>0</v>
      </c>
      <c r="T67" s="166">
        <f>IF($D67="No",0,'E. Details of New PSAs'!Y64)</f>
        <v>0</v>
      </c>
      <c r="U67" s="166">
        <f>IF($D67="No",0,'E. Details of New PSAs'!Z64)</f>
        <v>0</v>
      </c>
      <c r="V67" s="166">
        <f>IF($D67="No",0,'E. Details of New PSAs'!AA64)</f>
        <v>0</v>
      </c>
      <c r="W67" s="166">
        <f>IF($D67="No",0,'E. Details of New PSAs'!AB64)</f>
        <v>0</v>
      </c>
      <c r="X67" s="166">
        <f>IF($D67="No",0,'E. Details of New PSAs'!AC64)</f>
        <v>0</v>
      </c>
      <c r="Y67" s="166">
        <f>IF($D67="No",0,'E. Details of New PSAs'!AD64)</f>
        <v>0</v>
      </c>
      <c r="Z67" s="166">
        <f>IF($D67="No",0,'E. Details of New PSAs'!AE64)</f>
        <v>0</v>
      </c>
      <c r="AA67" s="166">
        <f>IF($D67="No",0,'E. Details of New PSAs'!AF64)</f>
        <v>0</v>
      </c>
      <c r="AB67" s="166">
        <f>IF($D67="No",0,'E. Details of New PSAs'!AG64)</f>
        <v>0</v>
      </c>
      <c r="AC67" s="166">
        <f>IF($D67="No",0,'E. Details of New PSAs'!AH64)</f>
        <v>0</v>
      </c>
      <c r="AD67" s="166">
        <f>IF($D67="No",0,'E. Details of New PSAs'!AI64)</f>
        <v>0</v>
      </c>
      <c r="AE67" s="166">
        <f>IF($D67="No",0,'E. Details of New PSAs'!AJ64)</f>
        <v>0</v>
      </c>
      <c r="AF67" s="166"/>
      <c r="AG67" s="16" t="str">
        <f t="shared" si="0"/>
        <v>FALSE</v>
      </c>
    </row>
    <row r="68" spans="3:33" ht="28.8" x14ac:dyDescent="0.3">
      <c r="C68" s="7">
        <f>'E. Details of New PSAs'!C65</f>
        <v>30</v>
      </c>
      <c r="D68" s="7">
        <f>'E. Details of New PSAs'!I65</f>
        <v>0</v>
      </c>
      <c r="E68" s="16" t="str">
        <f>'E. Details of New PSAs'!O65</f>
        <v>MW</v>
      </c>
      <c r="F68" s="146" t="str">
        <f>'E. Details of New PSAs'!D65</f>
        <v>Distribution Utility 1 (DU1)</v>
      </c>
      <c r="G68" s="146">
        <f>'E. Details of New PSAs'!E65</f>
        <v>0</v>
      </c>
      <c r="H68" s="108">
        <f>'E. Details of New PSAs'!F65</f>
        <v>0</v>
      </c>
      <c r="I68">
        <f>'E. Details of New PSAs'!G65</f>
        <v>0</v>
      </c>
      <c r="J68" s="16" t="s">
        <v>173</v>
      </c>
      <c r="K68" s="166">
        <f>IF($D68="No",0,'E. Details of New PSAs'!P65)</f>
        <v>0</v>
      </c>
      <c r="L68" s="166">
        <f>IF($D68="No",0,'E. Details of New PSAs'!Q65)</f>
        <v>0</v>
      </c>
      <c r="M68" s="166">
        <f>IF($D68="No",0,'E. Details of New PSAs'!R65)</f>
        <v>0</v>
      </c>
      <c r="N68" s="166">
        <f>IF($D68="No",0,'E. Details of New PSAs'!S65)</f>
        <v>0</v>
      </c>
      <c r="O68" s="166">
        <f>IF($D68="No",0,'E. Details of New PSAs'!T65)</f>
        <v>0</v>
      </c>
      <c r="P68" s="166">
        <f>IF($D68="No",0,'E. Details of New PSAs'!U65)</f>
        <v>0</v>
      </c>
      <c r="Q68" s="166">
        <f>IF($D68="No",0,'E. Details of New PSAs'!V65)</f>
        <v>0</v>
      </c>
      <c r="R68" s="166">
        <f>IF($D68="No",0,'E. Details of New PSAs'!W65)</f>
        <v>0</v>
      </c>
      <c r="S68" s="166">
        <f>IF($D68="No",0,'E. Details of New PSAs'!X65)</f>
        <v>0</v>
      </c>
      <c r="T68" s="166">
        <f>IF($D68="No",0,'E. Details of New PSAs'!Y65)</f>
        <v>0</v>
      </c>
      <c r="U68" s="166">
        <f>IF($D68="No",0,'E. Details of New PSAs'!Z65)</f>
        <v>0</v>
      </c>
      <c r="V68" s="166">
        <f>IF($D68="No",0,'E. Details of New PSAs'!AA65)</f>
        <v>0</v>
      </c>
      <c r="W68" s="166">
        <f>IF($D68="No",0,'E. Details of New PSAs'!AB65)</f>
        <v>0</v>
      </c>
      <c r="X68" s="166">
        <f>IF($D68="No",0,'E. Details of New PSAs'!AC65)</f>
        <v>0</v>
      </c>
      <c r="Y68" s="166">
        <f>IF($D68="No",0,'E. Details of New PSAs'!AD65)</f>
        <v>0</v>
      </c>
      <c r="Z68" s="166">
        <f>IF($D68="No",0,'E. Details of New PSAs'!AE65)</f>
        <v>0</v>
      </c>
      <c r="AA68" s="166">
        <f>IF($D68="No",0,'E. Details of New PSAs'!AF65)</f>
        <v>0</v>
      </c>
      <c r="AB68" s="166">
        <f>IF($D68="No",0,'E. Details of New PSAs'!AG65)</f>
        <v>0</v>
      </c>
      <c r="AC68" s="166">
        <f>IF($D68="No",0,'E. Details of New PSAs'!AH65)</f>
        <v>0</v>
      </c>
      <c r="AD68" s="166">
        <f>IF($D68="No",0,'E. Details of New PSAs'!AI65)</f>
        <v>0</v>
      </c>
      <c r="AE68" s="166">
        <f>IF($D68="No",0,'E. Details of New PSAs'!AJ65)</f>
        <v>0</v>
      </c>
      <c r="AF68" s="166"/>
      <c r="AG68" s="16" t="str">
        <f t="shared" si="0"/>
        <v>FALSE</v>
      </c>
    </row>
    <row r="69" spans="3:33" ht="28.8" x14ac:dyDescent="0.3">
      <c r="C69" s="7">
        <f t="shared" ref="C69" si="169">C68</f>
        <v>30</v>
      </c>
      <c r="D69" s="7">
        <f t="shared" ref="D69" si="170">D68</f>
        <v>0</v>
      </c>
      <c r="E69" s="16" t="str">
        <f>'E. Details of New PSAs'!O66</f>
        <v>MWh</v>
      </c>
      <c r="F69" s="146" t="str">
        <f t="shared" ref="F69:F100" si="171">F68</f>
        <v>Distribution Utility 1 (DU1)</v>
      </c>
      <c r="G69" s="146">
        <f t="shared" ref="G69:G100" si="172">G68</f>
        <v>0</v>
      </c>
      <c r="H69" s="108">
        <f t="shared" ref="H69:H100" si="173">H68</f>
        <v>0</v>
      </c>
      <c r="I69">
        <f t="shared" ref="I69:I100" si="174">I68</f>
        <v>0</v>
      </c>
      <c r="J69" s="16" t="s">
        <v>173</v>
      </c>
      <c r="K69" s="166">
        <f>IF($D69="No",0,'E. Details of New PSAs'!P66)</f>
        <v>0</v>
      </c>
      <c r="L69" s="166">
        <f>IF($D69="No",0,'E. Details of New PSAs'!Q66)</f>
        <v>0</v>
      </c>
      <c r="M69" s="166">
        <f>IF($D69="No",0,'E. Details of New PSAs'!R66)</f>
        <v>0</v>
      </c>
      <c r="N69" s="166">
        <f>IF($D69="No",0,'E. Details of New PSAs'!S66)</f>
        <v>0</v>
      </c>
      <c r="O69" s="166">
        <f>IF($D69="No",0,'E. Details of New PSAs'!T66)</f>
        <v>0</v>
      </c>
      <c r="P69" s="166">
        <f>IF($D69="No",0,'E. Details of New PSAs'!U66)</f>
        <v>0</v>
      </c>
      <c r="Q69" s="166">
        <f>IF($D69="No",0,'E. Details of New PSAs'!V66)</f>
        <v>0</v>
      </c>
      <c r="R69" s="166">
        <f>IF($D69="No",0,'E. Details of New PSAs'!W66)</f>
        <v>0</v>
      </c>
      <c r="S69" s="166">
        <f>IF($D69="No",0,'E. Details of New PSAs'!X66)</f>
        <v>0</v>
      </c>
      <c r="T69" s="166">
        <f>IF($D69="No",0,'E. Details of New PSAs'!Y66)</f>
        <v>0</v>
      </c>
      <c r="U69" s="166">
        <f>IF($D69="No",0,'E. Details of New PSAs'!Z66)</f>
        <v>0</v>
      </c>
      <c r="V69" s="166">
        <f>IF($D69="No",0,'E. Details of New PSAs'!AA66)</f>
        <v>0</v>
      </c>
      <c r="W69" s="166">
        <f>IF($D69="No",0,'E. Details of New PSAs'!AB66)</f>
        <v>0</v>
      </c>
      <c r="X69" s="166">
        <f>IF($D69="No",0,'E. Details of New PSAs'!AC66)</f>
        <v>0</v>
      </c>
      <c r="Y69" s="166">
        <f>IF($D69="No",0,'E. Details of New PSAs'!AD66)</f>
        <v>0</v>
      </c>
      <c r="Z69" s="166">
        <f>IF($D69="No",0,'E. Details of New PSAs'!AE66)</f>
        <v>0</v>
      </c>
      <c r="AA69" s="166">
        <f>IF($D69="No",0,'E. Details of New PSAs'!AF66)</f>
        <v>0</v>
      </c>
      <c r="AB69" s="166">
        <f>IF($D69="No",0,'E. Details of New PSAs'!AG66)</f>
        <v>0</v>
      </c>
      <c r="AC69" s="166">
        <f>IF($D69="No",0,'E. Details of New PSAs'!AH66)</f>
        <v>0</v>
      </c>
      <c r="AD69" s="166">
        <f>IF($D69="No",0,'E. Details of New PSAs'!AI66)</f>
        <v>0</v>
      </c>
      <c r="AE69" s="166">
        <f>IF($D69="No",0,'E. Details of New PSAs'!AJ66)</f>
        <v>0</v>
      </c>
      <c r="AF69" s="166"/>
      <c r="AG69" s="16" t="str">
        <f t="shared" si="0"/>
        <v>FALSE</v>
      </c>
    </row>
    <row r="70" spans="3:33" ht="28.8" x14ac:dyDescent="0.3">
      <c r="C70" s="7">
        <f>'E. Details of New PSAs'!C67</f>
        <v>31</v>
      </c>
      <c r="D70" s="7">
        <f>'E. Details of New PSAs'!I67</f>
        <v>0</v>
      </c>
      <c r="E70" s="16" t="str">
        <f>'E. Details of New PSAs'!O67</f>
        <v>MW</v>
      </c>
      <c r="F70" s="146" t="str">
        <f>'E. Details of New PSAs'!D67</f>
        <v>Distribution Utility 2 (DU2)</v>
      </c>
      <c r="G70" s="146">
        <f>'E. Details of New PSAs'!E67</f>
        <v>0</v>
      </c>
      <c r="H70" s="108">
        <f>'E. Details of New PSAs'!F67</f>
        <v>0</v>
      </c>
      <c r="I70">
        <f>'E. Details of New PSAs'!G67</f>
        <v>0</v>
      </c>
      <c r="J70" s="16" t="s">
        <v>173</v>
      </c>
      <c r="K70" s="166">
        <f>IF($D70="No",0,'E. Details of New PSAs'!P67)</f>
        <v>0</v>
      </c>
      <c r="L70" s="166">
        <f>IF($D70="No",0,'E. Details of New PSAs'!Q67)</f>
        <v>0</v>
      </c>
      <c r="M70" s="166">
        <f>IF($D70="No",0,'E. Details of New PSAs'!R67)</f>
        <v>0</v>
      </c>
      <c r="N70" s="166">
        <f>IF($D70="No",0,'E. Details of New PSAs'!S67)</f>
        <v>0</v>
      </c>
      <c r="O70" s="166">
        <f>IF($D70="No",0,'E. Details of New PSAs'!T67)</f>
        <v>0</v>
      </c>
      <c r="P70" s="166">
        <f>IF($D70="No",0,'E. Details of New PSAs'!U67)</f>
        <v>0</v>
      </c>
      <c r="Q70" s="166">
        <f>IF($D70="No",0,'E. Details of New PSAs'!V67)</f>
        <v>0</v>
      </c>
      <c r="R70" s="166">
        <f>IF($D70="No",0,'E. Details of New PSAs'!W67)</f>
        <v>0</v>
      </c>
      <c r="S70" s="166">
        <f>IF($D70="No",0,'E. Details of New PSAs'!X67)</f>
        <v>0</v>
      </c>
      <c r="T70" s="166">
        <f>IF($D70="No",0,'E. Details of New PSAs'!Y67)</f>
        <v>0</v>
      </c>
      <c r="U70" s="166">
        <f>IF($D70="No",0,'E. Details of New PSAs'!Z67)</f>
        <v>0</v>
      </c>
      <c r="V70" s="166">
        <f>IF($D70="No",0,'E. Details of New PSAs'!AA67)</f>
        <v>0</v>
      </c>
      <c r="W70" s="166">
        <f>IF($D70="No",0,'E. Details of New PSAs'!AB67)</f>
        <v>0</v>
      </c>
      <c r="X70" s="166">
        <f>IF($D70="No",0,'E. Details of New PSAs'!AC67)</f>
        <v>0</v>
      </c>
      <c r="Y70" s="166">
        <f>IF($D70="No",0,'E. Details of New PSAs'!AD67)</f>
        <v>0</v>
      </c>
      <c r="Z70" s="166">
        <f>IF($D70="No",0,'E. Details of New PSAs'!AE67)</f>
        <v>0</v>
      </c>
      <c r="AA70" s="166">
        <f>IF($D70="No",0,'E. Details of New PSAs'!AF67)</f>
        <v>0</v>
      </c>
      <c r="AB70" s="166">
        <f>IF($D70="No",0,'E. Details of New PSAs'!AG67)</f>
        <v>0</v>
      </c>
      <c r="AC70" s="166">
        <f>IF($D70="No",0,'E. Details of New PSAs'!AH67)</f>
        <v>0</v>
      </c>
      <c r="AD70" s="166">
        <f>IF($D70="No",0,'E. Details of New PSAs'!AI67)</f>
        <v>0</v>
      </c>
      <c r="AE70" s="166">
        <f>IF($D70="No",0,'E. Details of New PSAs'!AJ67)</f>
        <v>0</v>
      </c>
      <c r="AF70" s="166"/>
      <c r="AG70" s="16" t="str">
        <f t="shared" si="0"/>
        <v>FALSE</v>
      </c>
    </row>
    <row r="71" spans="3:33" ht="28.8" x14ac:dyDescent="0.3">
      <c r="C71" s="7">
        <f t="shared" ref="C71" si="175">C70</f>
        <v>31</v>
      </c>
      <c r="D71" s="7">
        <f t="shared" ref="D71" si="176">D70</f>
        <v>0</v>
      </c>
      <c r="E71" s="16" t="str">
        <f>'E. Details of New PSAs'!O68</f>
        <v>MWh</v>
      </c>
      <c r="F71" s="146" t="str">
        <f t="shared" ref="F71:F102" si="177">F70</f>
        <v>Distribution Utility 2 (DU2)</v>
      </c>
      <c r="G71" s="146">
        <f t="shared" ref="G71:G102" si="178">G70</f>
        <v>0</v>
      </c>
      <c r="H71" s="108">
        <f t="shared" ref="H71:H102" si="179">H70</f>
        <v>0</v>
      </c>
      <c r="I71">
        <f t="shared" ref="I71:I102" si="180">I70</f>
        <v>0</v>
      </c>
      <c r="J71" s="16" t="s">
        <v>173</v>
      </c>
      <c r="K71" s="166">
        <f>IF($D71="No",0,'E. Details of New PSAs'!P68)</f>
        <v>0</v>
      </c>
      <c r="L71" s="166">
        <f>IF($D71="No",0,'E. Details of New PSAs'!Q68)</f>
        <v>0</v>
      </c>
      <c r="M71" s="166">
        <f>IF($D71="No",0,'E. Details of New PSAs'!R68)</f>
        <v>0</v>
      </c>
      <c r="N71" s="166">
        <f>IF($D71="No",0,'E. Details of New PSAs'!S68)</f>
        <v>0</v>
      </c>
      <c r="O71" s="166">
        <f>IF($D71="No",0,'E. Details of New PSAs'!T68)</f>
        <v>0</v>
      </c>
      <c r="P71" s="166">
        <f>IF($D71="No",0,'E. Details of New PSAs'!U68)</f>
        <v>0</v>
      </c>
      <c r="Q71" s="166">
        <f>IF($D71="No",0,'E. Details of New PSAs'!V68)</f>
        <v>0</v>
      </c>
      <c r="R71" s="166">
        <f>IF($D71="No",0,'E. Details of New PSAs'!W68)</f>
        <v>0</v>
      </c>
      <c r="S71" s="166">
        <f>IF($D71="No",0,'E. Details of New PSAs'!X68)</f>
        <v>0</v>
      </c>
      <c r="T71" s="166">
        <f>IF($D71="No",0,'E. Details of New PSAs'!Y68)</f>
        <v>0</v>
      </c>
      <c r="U71" s="166">
        <f>IF($D71="No",0,'E. Details of New PSAs'!Z68)</f>
        <v>0</v>
      </c>
      <c r="V71" s="166">
        <f>IF($D71="No",0,'E. Details of New PSAs'!AA68)</f>
        <v>0</v>
      </c>
      <c r="W71" s="166">
        <f>IF($D71="No",0,'E. Details of New PSAs'!AB68)</f>
        <v>0</v>
      </c>
      <c r="X71" s="166">
        <f>IF($D71="No",0,'E. Details of New PSAs'!AC68)</f>
        <v>0</v>
      </c>
      <c r="Y71" s="166">
        <f>IF($D71="No",0,'E. Details of New PSAs'!AD68)</f>
        <v>0</v>
      </c>
      <c r="Z71" s="166">
        <f>IF($D71="No",0,'E. Details of New PSAs'!AE68)</f>
        <v>0</v>
      </c>
      <c r="AA71" s="166">
        <f>IF($D71="No",0,'E. Details of New PSAs'!AF68)</f>
        <v>0</v>
      </c>
      <c r="AB71" s="166">
        <f>IF($D71="No",0,'E. Details of New PSAs'!AG68)</f>
        <v>0</v>
      </c>
      <c r="AC71" s="166">
        <f>IF($D71="No",0,'E. Details of New PSAs'!AH68)</f>
        <v>0</v>
      </c>
      <c r="AD71" s="166">
        <f>IF($D71="No",0,'E. Details of New PSAs'!AI68)</f>
        <v>0</v>
      </c>
      <c r="AE71" s="166">
        <f>IF($D71="No",0,'E. Details of New PSAs'!AJ68)</f>
        <v>0</v>
      </c>
      <c r="AF71" s="166"/>
      <c r="AG71" s="16" t="str">
        <f t="shared" si="0"/>
        <v>FALSE</v>
      </c>
    </row>
    <row r="72" spans="3:33" ht="28.8" x14ac:dyDescent="0.3">
      <c r="C72" s="7">
        <f>'E. Details of New PSAs'!C69</f>
        <v>32</v>
      </c>
      <c r="D72" s="7">
        <f>'E. Details of New PSAs'!I69</f>
        <v>0</v>
      </c>
      <c r="E72" s="16" t="str">
        <f>'E. Details of New PSAs'!O69</f>
        <v>MW</v>
      </c>
      <c r="F72" s="146" t="str">
        <f>'E. Details of New PSAs'!D69</f>
        <v>Distribution Utility 2 (DU2)</v>
      </c>
      <c r="G72" s="146">
        <f>'E. Details of New PSAs'!E69</f>
        <v>0</v>
      </c>
      <c r="H72" s="108">
        <f>'E. Details of New PSAs'!F69</f>
        <v>0</v>
      </c>
      <c r="I72">
        <f>'E. Details of New PSAs'!G69</f>
        <v>0</v>
      </c>
      <c r="J72" s="16" t="s">
        <v>173</v>
      </c>
      <c r="K72" s="166">
        <f>IF($D72="No",0,'E. Details of New PSAs'!P69)</f>
        <v>0</v>
      </c>
      <c r="L72" s="166">
        <f>IF($D72="No",0,'E. Details of New PSAs'!Q69)</f>
        <v>0</v>
      </c>
      <c r="M72" s="166">
        <f>IF($D72="No",0,'E. Details of New PSAs'!R69)</f>
        <v>0</v>
      </c>
      <c r="N72" s="166">
        <f>IF($D72="No",0,'E. Details of New PSAs'!S69)</f>
        <v>0</v>
      </c>
      <c r="O72" s="166">
        <f>IF($D72="No",0,'E. Details of New PSAs'!T69)</f>
        <v>0</v>
      </c>
      <c r="P72" s="166">
        <f>IF($D72="No",0,'E. Details of New PSAs'!U69)</f>
        <v>0</v>
      </c>
      <c r="Q72" s="166">
        <f>IF($D72="No",0,'E. Details of New PSAs'!V69)</f>
        <v>0</v>
      </c>
      <c r="R72" s="166">
        <f>IF($D72="No",0,'E. Details of New PSAs'!W69)</f>
        <v>0</v>
      </c>
      <c r="S72" s="166">
        <f>IF($D72="No",0,'E. Details of New PSAs'!X69)</f>
        <v>0</v>
      </c>
      <c r="T72" s="166">
        <f>IF($D72="No",0,'E. Details of New PSAs'!Y69)</f>
        <v>0</v>
      </c>
      <c r="U72" s="166">
        <f>IF($D72="No",0,'E. Details of New PSAs'!Z69)</f>
        <v>0</v>
      </c>
      <c r="V72" s="166">
        <f>IF($D72="No",0,'E. Details of New PSAs'!AA69)</f>
        <v>0</v>
      </c>
      <c r="W72" s="166">
        <f>IF($D72="No",0,'E. Details of New PSAs'!AB69)</f>
        <v>0</v>
      </c>
      <c r="X72" s="166">
        <f>IF($D72="No",0,'E. Details of New PSAs'!AC69)</f>
        <v>0</v>
      </c>
      <c r="Y72" s="166">
        <f>IF($D72="No",0,'E. Details of New PSAs'!AD69)</f>
        <v>0</v>
      </c>
      <c r="Z72" s="166">
        <f>IF($D72="No",0,'E. Details of New PSAs'!AE69)</f>
        <v>0</v>
      </c>
      <c r="AA72" s="166">
        <f>IF($D72="No",0,'E. Details of New PSAs'!AF69)</f>
        <v>0</v>
      </c>
      <c r="AB72" s="166">
        <f>IF($D72="No",0,'E. Details of New PSAs'!AG69)</f>
        <v>0</v>
      </c>
      <c r="AC72" s="166">
        <f>IF($D72="No",0,'E. Details of New PSAs'!AH69)</f>
        <v>0</v>
      </c>
      <c r="AD72" s="166">
        <f>IF($D72="No",0,'E. Details of New PSAs'!AI69)</f>
        <v>0</v>
      </c>
      <c r="AE72" s="166">
        <f>IF($D72="No",0,'E. Details of New PSAs'!AJ69)</f>
        <v>0</v>
      </c>
      <c r="AF72" s="166"/>
      <c r="AG72" s="16" t="str">
        <f t="shared" si="0"/>
        <v>FALSE</v>
      </c>
    </row>
    <row r="73" spans="3:33" ht="28.8" x14ac:dyDescent="0.3">
      <c r="C73" s="7">
        <f t="shared" ref="C73" si="181">C72</f>
        <v>32</v>
      </c>
      <c r="D73" s="7">
        <f t="shared" ref="D73" si="182">D72</f>
        <v>0</v>
      </c>
      <c r="E73" s="16" t="str">
        <f>'E. Details of New PSAs'!O70</f>
        <v>MWh</v>
      </c>
      <c r="F73" s="146" t="str">
        <f t="shared" ref="F73:F104" si="183">F72</f>
        <v>Distribution Utility 2 (DU2)</v>
      </c>
      <c r="G73" s="146">
        <f t="shared" ref="G73:G104" si="184">G72</f>
        <v>0</v>
      </c>
      <c r="H73" s="108">
        <f t="shared" ref="H73:H104" si="185">H72</f>
        <v>0</v>
      </c>
      <c r="I73">
        <f t="shared" ref="I73:I104" si="186">I72</f>
        <v>0</v>
      </c>
      <c r="J73" s="16" t="s">
        <v>173</v>
      </c>
      <c r="K73" s="166">
        <f>IF($D73="No",0,'E. Details of New PSAs'!P70)</f>
        <v>0</v>
      </c>
      <c r="L73" s="166">
        <f>IF($D73="No",0,'E. Details of New PSAs'!Q70)</f>
        <v>0</v>
      </c>
      <c r="M73" s="166">
        <f>IF($D73="No",0,'E. Details of New PSAs'!R70)</f>
        <v>0</v>
      </c>
      <c r="N73" s="166">
        <f>IF($D73="No",0,'E. Details of New PSAs'!S70)</f>
        <v>0</v>
      </c>
      <c r="O73" s="166">
        <f>IF($D73="No",0,'E. Details of New PSAs'!T70)</f>
        <v>0</v>
      </c>
      <c r="P73" s="166">
        <f>IF($D73="No",0,'E. Details of New PSAs'!U70)</f>
        <v>0</v>
      </c>
      <c r="Q73" s="166">
        <f>IF($D73="No",0,'E. Details of New PSAs'!V70)</f>
        <v>0</v>
      </c>
      <c r="R73" s="166">
        <f>IF($D73="No",0,'E. Details of New PSAs'!W70)</f>
        <v>0</v>
      </c>
      <c r="S73" s="166">
        <f>IF($D73="No",0,'E. Details of New PSAs'!X70)</f>
        <v>0</v>
      </c>
      <c r="T73" s="166">
        <f>IF($D73="No",0,'E. Details of New PSAs'!Y70)</f>
        <v>0</v>
      </c>
      <c r="U73" s="166">
        <f>IF($D73="No",0,'E. Details of New PSAs'!Z70)</f>
        <v>0</v>
      </c>
      <c r="V73" s="166">
        <f>IF($D73="No",0,'E. Details of New PSAs'!AA70)</f>
        <v>0</v>
      </c>
      <c r="W73" s="166">
        <f>IF($D73="No",0,'E. Details of New PSAs'!AB70)</f>
        <v>0</v>
      </c>
      <c r="X73" s="166">
        <f>IF($D73="No",0,'E. Details of New PSAs'!AC70)</f>
        <v>0</v>
      </c>
      <c r="Y73" s="166">
        <f>IF($D73="No",0,'E. Details of New PSAs'!AD70)</f>
        <v>0</v>
      </c>
      <c r="Z73" s="166">
        <f>IF($D73="No",0,'E. Details of New PSAs'!AE70)</f>
        <v>0</v>
      </c>
      <c r="AA73" s="166">
        <f>IF($D73="No",0,'E. Details of New PSAs'!AF70)</f>
        <v>0</v>
      </c>
      <c r="AB73" s="166">
        <f>IF($D73="No",0,'E. Details of New PSAs'!AG70)</f>
        <v>0</v>
      </c>
      <c r="AC73" s="166">
        <f>IF($D73="No",0,'E. Details of New PSAs'!AH70)</f>
        <v>0</v>
      </c>
      <c r="AD73" s="166">
        <f>IF($D73="No",0,'E. Details of New PSAs'!AI70)</f>
        <v>0</v>
      </c>
      <c r="AE73" s="166">
        <f>IF($D73="No",0,'E. Details of New PSAs'!AJ70)</f>
        <v>0</v>
      </c>
      <c r="AF73" s="166"/>
      <c r="AG73" s="16" t="str">
        <f t="shared" si="0"/>
        <v>FALSE</v>
      </c>
    </row>
    <row r="74" spans="3:33" ht="28.8" x14ac:dyDescent="0.3">
      <c r="C74" s="7">
        <f>'E. Details of New PSAs'!C71</f>
        <v>33</v>
      </c>
      <c r="D74" s="7">
        <f>'E. Details of New PSAs'!I71</f>
        <v>0</v>
      </c>
      <c r="E74" s="16" t="str">
        <f>'E. Details of New PSAs'!O71</f>
        <v>MW</v>
      </c>
      <c r="F74" s="146" t="str">
        <f>'E. Details of New PSAs'!D71</f>
        <v>Distribution Utility 2 (DU2)</v>
      </c>
      <c r="G74" s="146">
        <f>'E. Details of New PSAs'!E71</f>
        <v>0</v>
      </c>
      <c r="H74" s="108">
        <f>'E. Details of New PSAs'!F71</f>
        <v>0</v>
      </c>
      <c r="I74">
        <f>'E. Details of New PSAs'!G71</f>
        <v>0</v>
      </c>
      <c r="J74" s="16" t="s">
        <v>173</v>
      </c>
      <c r="K74" s="166">
        <f>IF($D74="No",0,'E. Details of New PSAs'!P71)</f>
        <v>0</v>
      </c>
      <c r="L74" s="166">
        <f>IF($D74="No",0,'E. Details of New PSAs'!Q71)</f>
        <v>0</v>
      </c>
      <c r="M74" s="166">
        <f>IF($D74="No",0,'E. Details of New PSAs'!R71)</f>
        <v>0</v>
      </c>
      <c r="N74" s="166">
        <f>IF($D74="No",0,'E. Details of New PSAs'!S71)</f>
        <v>0</v>
      </c>
      <c r="O74" s="166">
        <f>IF($D74="No",0,'E. Details of New PSAs'!T71)</f>
        <v>0</v>
      </c>
      <c r="P74" s="166">
        <f>IF($D74="No",0,'E. Details of New PSAs'!U71)</f>
        <v>0</v>
      </c>
      <c r="Q74" s="166">
        <f>IF($D74="No",0,'E. Details of New PSAs'!V71)</f>
        <v>0</v>
      </c>
      <c r="R74" s="166">
        <f>IF($D74="No",0,'E. Details of New PSAs'!W71)</f>
        <v>0</v>
      </c>
      <c r="S74" s="166">
        <f>IF($D74="No",0,'E. Details of New PSAs'!X71)</f>
        <v>0</v>
      </c>
      <c r="T74" s="166">
        <f>IF($D74="No",0,'E. Details of New PSAs'!Y71)</f>
        <v>0</v>
      </c>
      <c r="U74" s="166">
        <f>IF($D74="No",0,'E. Details of New PSAs'!Z71)</f>
        <v>0</v>
      </c>
      <c r="V74" s="166">
        <f>IF($D74="No",0,'E. Details of New PSAs'!AA71)</f>
        <v>0</v>
      </c>
      <c r="W74" s="166">
        <f>IF($D74="No",0,'E. Details of New PSAs'!AB71)</f>
        <v>0</v>
      </c>
      <c r="X74" s="166">
        <f>IF($D74="No",0,'E. Details of New PSAs'!AC71)</f>
        <v>0</v>
      </c>
      <c r="Y74" s="166">
        <f>IF($D74="No",0,'E. Details of New PSAs'!AD71)</f>
        <v>0</v>
      </c>
      <c r="Z74" s="166">
        <f>IF($D74="No",0,'E. Details of New PSAs'!AE71)</f>
        <v>0</v>
      </c>
      <c r="AA74" s="166">
        <f>IF($D74="No",0,'E. Details of New PSAs'!AF71)</f>
        <v>0</v>
      </c>
      <c r="AB74" s="166">
        <f>IF($D74="No",0,'E. Details of New PSAs'!AG71)</f>
        <v>0</v>
      </c>
      <c r="AC74" s="166">
        <f>IF($D74="No",0,'E. Details of New PSAs'!AH71)</f>
        <v>0</v>
      </c>
      <c r="AD74" s="166">
        <f>IF($D74="No",0,'E. Details of New PSAs'!AI71)</f>
        <v>0</v>
      </c>
      <c r="AE74" s="166">
        <f>IF($D74="No",0,'E. Details of New PSAs'!AJ71)</f>
        <v>0</v>
      </c>
      <c r="AF74" s="166"/>
      <c r="AG74" s="16" t="str">
        <f t="shared" si="0"/>
        <v>FALSE</v>
      </c>
    </row>
    <row r="75" spans="3:33" ht="28.8" x14ac:dyDescent="0.3">
      <c r="C75" s="7">
        <f t="shared" ref="C75" si="187">C74</f>
        <v>33</v>
      </c>
      <c r="D75" s="7">
        <f t="shared" ref="D75" si="188">D74</f>
        <v>0</v>
      </c>
      <c r="E75" s="16" t="str">
        <f>'E. Details of New PSAs'!O72</f>
        <v>MWh</v>
      </c>
      <c r="F75" s="146" t="str">
        <f t="shared" ref="F75:F106" si="189">F74</f>
        <v>Distribution Utility 2 (DU2)</v>
      </c>
      <c r="G75" s="146">
        <f t="shared" ref="G75:G106" si="190">G74</f>
        <v>0</v>
      </c>
      <c r="H75" s="108">
        <f t="shared" ref="H75:H106" si="191">H74</f>
        <v>0</v>
      </c>
      <c r="I75">
        <f t="shared" ref="I75:I106" si="192">I74</f>
        <v>0</v>
      </c>
      <c r="J75" s="16" t="s">
        <v>173</v>
      </c>
      <c r="K75" s="166">
        <f>IF($D75="No",0,'E. Details of New PSAs'!P72)</f>
        <v>0</v>
      </c>
      <c r="L75" s="166">
        <f>IF($D75="No",0,'E. Details of New PSAs'!Q72)</f>
        <v>0</v>
      </c>
      <c r="M75" s="166">
        <f>IF($D75="No",0,'E. Details of New PSAs'!R72)</f>
        <v>0</v>
      </c>
      <c r="N75" s="166">
        <f>IF($D75="No",0,'E. Details of New PSAs'!S72)</f>
        <v>0</v>
      </c>
      <c r="O75" s="166">
        <f>IF($D75="No",0,'E. Details of New PSAs'!T72)</f>
        <v>0</v>
      </c>
      <c r="P75" s="166">
        <f>IF($D75="No",0,'E. Details of New PSAs'!U72)</f>
        <v>0</v>
      </c>
      <c r="Q75" s="166">
        <f>IF($D75="No",0,'E. Details of New PSAs'!V72)</f>
        <v>0</v>
      </c>
      <c r="R75" s="166">
        <f>IF($D75="No",0,'E. Details of New PSAs'!W72)</f>
        <v>0</v>
      </c>
      <c r="S75" s="166">
        <f>IF($D75="No",0,'E. Details of New PSAs'!X72)</f>
        <v>0</v>
      </c>
      <c r="T75" s="166">
        <f>IF($D75="No",0,'E. Details of New PSAs'!Y72)</f>
        <v>0</v>
      </c>
      <c r="U75" s="166">
        <f>IF($D75="No",0,'E. Details of New PSAs'!Z72)</f>
        <v>0</v>
      </c>
      <c r="V75" s="166">
        <f>IF($D75="No",0,'E. Details of New PSAs'!AA72)</f>
        <v>0</v>
      </c>
      <c r="W75" s="166">
        <f>IF($D75="No",0,'E. Details of New PSAs'!AB72)</f>
        <v>0</v>
      </c>
      <c r="X75" s="166">
        <f>IF($D75="No",0,'E. Details of New PSAs'!AC72)</f>
        <v>0</v>
      </c>
      <c r="Y75" s="166">
        <f>IF($D75="No",0,'E. Details of New PSAs'!AD72)</f>
        <v>0</v>
      </c>
      <c r="Z75" s="166">
        <f>IF($D75="No",0,'E. Details of New PSAs'!AE72)</f>
        <v>0</v>
      </c>
      <c r="AA75" s="166">
        <f>IF($D75="No",0,'E. Details of New PSAs'!AF72)</f>
        <v>0</v>
      </c>
      <c r="AB75" s="166">
        <f>IF($D75="No",0,'E. Details of New PSAs'!AG72)</f>
        <v>0</v>
      </c>
      <c r="AC75" s="166">
        <f>IF($D75="No",0,'E. Details of New PSAs'!AH72)</f>
        <v>0</v>
      </c>
      <c r="AD75" s="166">
        <f>IF($D75="No",0,'E. Details of New PSAs'!AI72)</f>
        <v>0</v>
      </c>
      <c r="AE75" s="166">
        <f>IF($D75="No",0,'E. Details of New PSAs'!AJ72)</f>
        <v>0</v>
      </c>
      <c r="AF75" s="166"/>
      <c r="AG75" s="16" t="str">
        <f t="shared" ref="AG75:AG129" si="193">IF((SUM(K75:AE75)&gt;0)*(D75="Yes")*(E75="MWh"),"TRUE","FALSE")</f>
        <v>FALSE</v>
      </c>
    </row>
    <row r="76" spans="3:33" ht="28.8" x14ac:dyDescent="0.3">
      <c r="C76" s="7">
        <f>'E. Details of New PSAs'!C73</f>
        <v>34</v>
      </c>
      <c r="D76" s="7">
        <f>'E. Details of New PSAs'!I73</f>
        <v>0</v>
      </c>
      <c r="E76" s="16" t="str">
        <f>'E. Details of New PSAs'!O73</f>
        <v>MW</v>
      </c>
      <c r="F76" s="146" t="str">
        <f>'E. Details of New PSAs'!D73</f>
        <v>Distribution Utility 2 (DU2)</v>
      </c>
      <c r="G76" s="146">
        <f>'E. Details of New PSAs'!E73</f>
        <v>0</v>
      </c>
      <c r="H76" s="108">
        <f>'E. Details of New PSAs'!F73</f>
        <v>0</v>
      </c>
      <c r="I76">
        <f>'E. Details of New PSAs'!G73</f>
        <v>0</v>
      </c>
      <c r="J76" s="16" t="s">
        <v>173</v>
      </c>
      <c r="K76" s="166">
        <f>IF($D76="No",0,'E. Details of New PSAs'!P73)</f>
        <v>0</v>
      </c>
      <c r="L76" s="166">
        <f>IF($D76="No",0,'E. Details of New PSAs'!Q73)</f>
        <v>0</v>
      </c>
      <c r="M76" s="166">
        <f>IF($D76="No",0,'E. Details of New PSAs'!R73)</f>
        <v>0</v>
      </c>
      <c r="N76" s="166">
        <f>IF($D76="No",0,'E. Details of New PSAs'!S73)</f>
        <v>0</v>
      </c>
      <c r="O76" s="166">
        <f>IF($D76="No",0,'E. Details of New PSAs'!T73)</f>
        <v>0</v>
      </c>
      <c r="P76" s="166">
        <f>IF($D76="No",0,'E. Details of New PSAs'!U73)</f>
        <v>0</v>
      </c>
      <c r="Q76" s="166">
        <f>IF($D76="No",0,'E. Details of New PSAs'!V73)</f>
        <v>0</v>
      </c>
      <c r="R76" s="166">
        <f>IF($D76="No",0,'E. Details of New PSAs'!W73)</f>
        <v>0</v>
      </c>
      <c r="S76" s="166">
        <f>IF($D76="No",0,'E. Details of New PSAs'!X73)</f>
        <v>0</v>
      </c>
      <c r="T76" s="166">
        <f>IF($D76="No",0,'E. Details of New PSAs'!Y73)</f>
        <v>0</v>
      </c>
      <c r="U76" s="166">
        <f>IF($D76="No",0,'E. Details of New PSAs'!Z73)</f>
        <v>0</v>
      </c>
      <c r="V76" s="166">
        <f>IF($D76="No",0,'E. Details of New PSAs'!AA73)</f>
        <v>0</v>
      </c>
      <c r="W76" s="166">
        <f>IF($D76="No",0,'E. Details of New PSAs'!AB73)</f>
        <v>0</v>
      </c>
      <c r="X76" s="166">
        <f>IF($D76="No",0,'E. Details of New PSAs'!AC73)</f>
        <v>0</v>
      </c>
      <c r="Y76" s="166">
        <f>IF($D76="No",0,'E. Details of New PSAs'!AD73)</f>
        <v>0</v>
      </c>
      <c r="Z76" s="166">
        <f>IF($D76="No",0,'E. Details of New PSAs'!AE73)</f>
        <v>0</v>
      </c>
      <c r="AA76" s="166">
        <f>IF($D76="No",0,'E. Details of New PSAs'!AF73)</f>
        <v>0</v>
      </c>
      <c r="AB76" s="166">
        <f>IF($D76="No",0,'E. Details of New PSAs'!AG73)</f>
        <v>0</v>
      </c>
      <c r="AC76" s="166">
        <f>IF($D76="No",0,'E. Details of New PSAs'!AH73)</f>
        <v>0</v>
      </c>
      <c r="AD76" s="166">
        <f>IF($D76="No",0,'E. Details of New PSAs'!AI73)</f>
        <v>0</v>
      </c>
      <c r="AE76" s="166">
        <f>IF($D76="No",0,'E. Details of New PSAs'!AJ73)</f>
        <v>0</v>
      </c>
      <c r="AF76" s="166"/>
      <c r="AG76" s="16" t="str">
        <f t="shared" si="193"/>
        <v>FALSE</v>
      </c>
    </row>
    <row r="77" spans="3:33" ht="28.8" x14ac:dyDescent="0.3">
      <c r="C77" s="7">
        <f t="shared" ref="C77" si="194">C76</f>
        <v>34</v>
      </c>
      <c r="D77" s="7">
        <f t="shared" ref="D77" si="195">D76</f>
        <v>0</v>
      </c>
      <c r="E77" s="16" t="str">
        <f>'E. Details of New PSAs'!O74</f>
        <v>MWh</v>
      </c>
      <c r="F77" s="146" t="str">
        <f t="shared" ref="F77:F108" si="196">F76</f>
        <v>Distribution Utility 2 (DU2)</v>
      </c>
      <c r="G77" s="146">
        <f t="shared" ref="G77:G108" si="197">G76</f>
        <v>0</v>
      </c>
      <c r="H77" s="108">
        <f t="shared" ref="H77:H108" si="198">H76</f>
        <v>0</v>
      </c>
      <c r="I77">
        <f t="shared" ref="I77:I108" si="199">I76</f>
        <v>0</v>
      </c>
      <c r="J77" s="16" t="s">
        <v>173</v>
      </c>
      <c r="K77" s="166">
        <f>IF($D77="No",0,'E. Details of New PSAs'!P74)</f>
        <v>0</v>
      </c>
      <c r="L77" s="166">
        <f>IF($D77="No",0,'E. Details of New PSAs'!Q74)</f>
        <v>0</v>
      </c>
      <c r="M77" s="166">
        <f>IF($D77="No",0,'E. Details of New PSAs'!R74)</f>
        <v>0</v>
      </c>
      <c r="N77" s="166">
        <f>IF($D77="No",0,'E. Details of New PSAs'!S74)</f>
        <v>0</v>
      </c>
      <c r="O77" s="166">
        <f>IF($D77="No",0,'E. Details of New PSAs'!T74)</f>
        <v>0</v>
      </c>
      <c r="P77" s="166">
        <f>IF($D77="No",0,'E. Details of New PSAs'!U74)</f>
        <v>0</v>
      </c>
      <c r="Q77" s="166">
        <f>IF($D77="No",0,'E. Details of New PSAs'!V74)</f>
        <v>0</v>
      </c>
      <c r="R77" s="166">
        <f>IF($D77="No",0,'E. Details of New PSAs'!W74)</f>
        <v>0</v>
      </c>
      <c r="S77" s="166">
        <f>IF($D77="No",0,'E. Details of New PSAs'!X74)</f>
        <v>0</v>
      </c>
      <c r="T77" s="166">
        <f>IF($D77="No",0,'E. Details of New PSAs'!Y74)</f>
        <v>0</v>
      </c>
      <c r="U77" s="166">
        <f>IF($D77="No",0,'E. Details of New PSAs'!Z74)</f>
        <v>0</v>
      </c>
      <c r="V77" s="166">
        <f>IF($D77="No",0,'E. Details of New PSAs'!AA74)</f>
        <v>0</v>
      </c>
      <c r="W77" s="166">
        <f>IF($D77="No",0,'E. Details of New PSAs'!AB74)</f>
        <v>0</v>
      </c>
      <c r="X77" s="166">
        <f>IF($D77="No",0,'E. Details of New PSAs'!AC74)</f>
        <v>0</v>
      </c>
      <c r="Y77" s="166">
        <f>IF($D77="No",0,'E. Details of New PSAs'!AD74)</f>
        <v>0</v>
      </c>
      <c r="Z77" s="166">
        <f>IF($D77="No",0,'E. Details of New PSAs'!AE74)</f>
        <v>0</v>
      </c>
      <c r="AA77" s="166">
        <f>IF($D77="No",0,'E. Details of New PSAs'!AF74)</f>
        <v>0</v>
      </c>
      <c r="AB77" s="166">
        <f>IF($D77="No",0,'E. Details of New PSAs'!AG74)</f>
        <v>0</v>
      </c>
      <c r="AC77" s="166">
        <f>IF($D77="No",0,'E. Details of New PSAs'!AH74)</f>
        <v>0</v>
      </c>
      <c r="AD77" s="166">
        <f>IF($D77="No",0,'E. Details of New PSAs'!AI74)</f>
        <v>0</v>
      </c>
      <c r="AE77" s="166">
        <f>IF($D77="No",0,'E. Details of New PSAs'!AJ74)</f>
        <v>0</v>
      </c>
      <c r="AF77" s="166"/>
      <c r="AG77" s="16" t="str">
        <f t="shared" si="193"/>
        <v>FALSE</v>
      </c>
    </row>
    <row r="78" spans="3:33" ht="28.8" x14ac:dyDescent="0.3">
      <c r="C78" s="7">
        <f>'E. Details of New PSAs'!C75</f>
        <v>35</v>
      </c>
      <c r="D78" s="7">
        <f>'E. Details of New PSAs'!I75</f>
        <v>0</v>
      </c>
      <c r="E78" s="16" t="str">
        <f>'E. Details of New PSAs'!O75</f>
        <v>MW</v>
      </c>
      <c r="F78" s="146" t="str">
        <f>'E. Details of New PSAs'!D75</f>
        <v>Distribution Utility 2 (DU2)</v>
      </c>
      <c r="G78" s="146">
        <f>'E. Details of New PSAs'!E75</f>
        <v>0</v>
      </c>
      <c r="H78" s="108">
        <f>'E. Details of New PSAs'!F75</f>
        <v>0</v>
      </c>
      <c r="I78">
        <f>'E. Details of New PSAs'!G75</f>
        <v>0</v>
      </c>
      <c r="J78" s="16" t="s">
        <v>173</v>
      </c>
      <c r="K78" s="166">
        <f>IF($D78="No",0,'E. Details of New PSAs'!P75)</f>
        <v>0</v>
      </c>
      <c r="L78" s="166">
        <f>IF($D78="No",0,'E. Details of New PSAs'!Q75)</f>
        <v>0</v>
      </c>
      <c r="M78" s="166">
        <f>IF($D78="No",0,'E. Details of New PSAs'!R75)</f>
        <v>0</v>
      </c>
      <c r="N78" s="166">
        <f>IF($D78="No",0,'E. Details of New PSAs'!S75)</f>
        <v>0</v>
      </c>
      <c r="O78" s="166">
        <f>IF($D78="No",0,'E. Details of New PSAs'!T75)</f>
        <v>0</v>
      </c>
      <c r="P78" s="166">
        <f>IF($D78="No",0,'E. Details of New PSAs'!U75)</f>
        <v>0</v>
      </c>
      <c r="Q78" s="166">
        <f>IF($D78="No",0,'E. Details of New PSAs'!V75)</f>
        <v>0</v>
      </c>
      <c r="R78" s="166">
        <f>IF($D78="No",0,'E. Details of New PSAs'!W75)</f>
        <v>0</v>
      </c>
      <c r="S78" s="166">
        <f>IF($D78="No",0,'E. Details of New PSAs'!X75)</f>
        <v>0</v>
      </c>
      <c r="T78" s="166">
        <f>IF($D78="No",0,'E. Details of New PSAs'!Y75)</f>
        <v>0</v>
      </c>
      <c r="U78" s="166">
        <f>IF($D78="No",0,'E. Details of New PSAs'!Z75)</f>
        <v>0</v>
      </c>
      <c r="V78" s="166">
        <f>IF($D78="No",0,'E. Details of New PSAs'!AA75)</f>
        <v>0</v>
      </c>
      <c r="W78" s="166">
        <f>IF($D78="No",0,'E. Details of New PSAs'!AB75)</f>
        <v>0</v>
      </c>
      <c r="X78" s="166">
        <f>IF($D78="No",0,'E. Details of New PSAs'!AC75)</f>
        <v>0</v>
      </c>
      <c r="Y78" s="166">
        <f>IF($D78="No",0,'E. Details of New PSAs'!AD75)</f>
        <v>0</v>
      </c>
      <c r="Z78" s="166">
        <f>IF($D78="No",0,'E. Details of New PSAs'!AE75)</f>
        <v>0</v>
      </c>
      <c r="AA78" s="166">
        <f>IF($D78="No",0,'E. Details of New PSAs'!AF75)</f>
        <v>0</v>
      </c>
      <c r="AB78" s="166">
        <f>IF($D78="No",0,'E. Details of New PSAs'!AG75)</f>
        <v>0</v>
      </c>
      <c r="AC78" s="166">
        <f>IF($D78="No",0,'E. Details of New PSAs'!AH75)</f>
        <v>0</v>
      </c>
      <c r="AD78" s="166">
        <f>IF($D78="No",0,'E. Details of New PSAs'!AI75)</f>
        <v>0</v>
      </c>
      <c r="AE78" s="166">
        <f>IF($D78="No",0,'E. Details of New PSAs'!AJ75)</f>
        <v>0</v>
      </c>
      <c r="AF78" s="166"/>
      <c r="AG78" s="16" t="str">
        <f t="shared" si="193"/>
        <v>FALSE</v>
      </c>
    </row>
    <row r="79" spans="3:33" ht="28.8" x14ac:dyDescent="0.3">
      <c r="C79" s="7">
        <f t="shared" ref="C79" si="200">C78</f>
        <v>35</v>
      </c>
      <c r="D79" s="7">
        <f t="shared" ref="D79" si="201">D78</f>
        <v>0</v>
      </c>
      <c r="E79" s="16" t="str">
        <f>'E. Details of New PSAs'!O76</f>
        <v>MWh</v>
      </c>
      <c r="F79" s="146" t="str">
        <f t="shared" ref="F79:F110" si="202">F78</f>
        <v>Distribution Utility 2 (DU2)</v>
      </c>
      <c r="G79" s="146">
        <f t="shared" ref="G79:G110" si="203">G78</f>
        <v>0</v>
      </c>
      <c r="H79" s="108">
        <f t="shared" ref="H79:H110" si="204">H78</f>
        <v>0</v>
      </c>
      <c r="I79">
        <f t="shared" ref="I79:I110" si="205">I78</f>
        <v>0</v>
      </c>
      <c r="J79" s="16" t="s">
        <v>173</v>
      </c>
      <c r="K79" s="166">
        <f>IF($D79="No",0,'E. Details of New PSAs'!P76)</f>
        <v>0</v>
      </c>
      <c r="L79" s="166">
        <f>IF($D79="No",0,'E. Details of New PSAs'!Q76)</f>
        <v>0</v>
      </c>
      <c r="M79" s="166">
        <f>IF($D79="No",0,'E. Details of New PSAs'!R76)</f>
        <v>0</v>
      </c>
      <c r="N79" s="166">
        <f>IF($D79="No",0,'E. Details of New PSAs'!S76)</f>
        <v>0</v>
      </c>
      <c r="O79" s="166">
        <f>IF($D79="No",0,'E. Details of New PSAs'!T76)</f>
        <v>0</v>
      </c>
      <c r="P79" s="166">
        <f>IF($D79="No",0,'E. Details of New PSAs'!U76)</f>
        <v>0</v>
      </c>
      <c r="Q79" s="166">
        <f>IF($D79="No",0,'E. Details of New PSAs'!V76)</f>
        <v>0</v>
      </c>
      <c r="R79" s="166">
        <f>IF($D79="No",0,'E. Details of New PSAs'!W76)</f>
        <v>0</v>
      </c>
      <c r="S79" s="166">
        <f>IF($D79="No",0,'E. Details of New PSAs'!X76)</f>
        <v>0</v>
      </c>
      <c r="T79" s="166">
        <f>IF($D79="No",0,'E. Details of New PSAs'!Y76)</f>
        <v>0</v>
      </c>
      <c r="U79" s="166">
        <f>IF($D79="No",0,'E. Details of New PSAs'!Z76)</f>
        <v>0</v>
      </c>
      <c r="V79" s="166">
        <f>IF($D79="No",0,'E. Details of New PSAs'!AA76)</f>
        <v>0</v>
      </c>
      <c r="W79" s="166">
        <f>IF($D79="No",0,'E. Details of New PSAs'!AB76)</f>
        <v>0</v>
      </c>
      <c r="X79" s="166">
        <f>IF($D79="No",0,'E. Details of New PSAs'!AC76)</f>
        <v>0</v>
      </c>
      <c r="Y79" s="166">
        <f>IF($D79="No",0,'E. Details of New PSAs'!AD76)</f>
        <v>0</v>
      </c>
      <c r="Z79" s="166">
        <f>IF($D79="No",0,'E. Details of New PSAs'!AE76)</f>
        <v>0</v>
      </c>
      <c r="AA79" s="166">
        <f>IF($D79="No",0,'E. Details of New PSAs'!AF76)</f>
        <v>0</v>
      </c>
      <c r="AB79" s="166">
        <f>IF($D79="No",0,'E. Details of New PSAs'!AG76)</f>
        <v>0</v>
      </c>
      <c r="AC79" s="166">
        <f>IF($D79="No",0,'E. Details of New PSAs'!AH76)</f>
        <v>0</v>
      </c>
      <c r="AD79" s="166">
        <f>IF($D79="No",0,'E. Details of New PSAs'!AI76)</f>
        <v>0</v>
      </c>
      <c r="AE79" s="166">
        <f>IF($D79="No",0,'E. Details of New PSAs'!AJ76)</f>
        <v>0</v>
      </c>
      <c r="AF79" s="166"/>
      <c r="AG79" s="16" t="str">
        <f t="shared" si="193"/>
        <v>FALSE</v>
      </c>
    </row>
    <row r="80" spans="3:33" ht="28.8" x14ac:dyDescent="0.3">
      <c r="C80" s="7">
        <f>'E. Details of New PSAs'!C77</f>
        <v>36</v>
      </c>
      <c r="D80" s="7">
        <f>'E. Details of New PSAs'!I77</f>
        <v>0</v>
      </c>
      <c r="E80" s="16" t="str">
        <f>'E. Details of New PSAs'!O77</f>
        <v>MW</v>
      </c>
      <c r="F80" s="146" t="str">
        <f>'E. Details of New PSAs'!D77</f>
        <v>Distribution Utility 2 (DU2)</v>
      </c>
      <c r="G80" s="146">
        <f>'E. Details of New PSAs'!E77</f>
        <v>0</v>
      </c>
      <c r="H80" s="108">
        <f>'E. Details of New PSAs'!F77</f>
        <v>0</v>
      </c>
      <c r="I80">
        <f>'E. Details of New PSAs'!G77</f>
        <v>0</v>
      </c>
      <c r="J80" s="16" t="s">
        <v>173</v>
      </c>
      <c r="K80" s="166">
        <f>IF($D80="No",0,'E. Details of New PSAs'!P77)</f>
        <v>0</v>
      </c>
      <c r="L80" s="166">
        <f>IF($D80="No",0,'E. Details of New PSAs'!Q77)</f>
        <v>0</v>
      </c>
      <c r="M80" s="166">
        <f>IF($D80="No",0,'E. Details of New PSAs'!R77)</f>
        <v>0</v>
      </c>
      <c r="N80" s="166">
        <f>IF($D80="No",0,'E. Details of New PSAs'!S77)</f>
        <v>0</v>
      </c>
      <c r="O80" s="166">
        <f>IF($D80="No",0,'E. Details of New PSAs'!T77)</f>
        <v>0</v>
      </c>
      <c r="P80" s="166">
        <f>IF($D80="No",0,'E. Details of New PSAs'!U77)</f>
        <v>0</v>
      </c>
      <c r="Q80" s="166">
        <f>IF($D80="No",0,'E. Details of New PSAs'!V77)</f>
        <v>0</v>
      </c>
      <c r="R80" s="166">
        <f>IF($D80="No",0,'E. Details of New PSAs'!W77)</f>
        <v>0</v>
      </c>
      <c r="S80" s="166">
        <f>IF($D80="No",0,'E. Details of New PSAs'!X77)</f>
        <v>0</v>
      </c>
      <c r="T80" s="166">
        <f>IF($D80="No",0,'E. Details of New PSAs'!Y77)</f>
        <v>0</v>
      </c>
      <c r="U80" s="166">
        <f>IF($D80="No",0,'E. Details of New PSAs'!Z77)</f>
        <v>0</v>
      </c>
      <c r="V80" s="166">
        <f>IF($D80="No",0,'E. Details of New PSAs'!AA77)</f>
        <v>0</v>
      </c>
      <c r="W80" s="166">
        <f>IF($D80="No",0,'E. Details of New PSAs'!AB77)</f>
        <v>0</v>
      </c>
      <c r="X80" s="166">
        <f>IF($D80="No",0,'E. Details of New PSAs'!AC77)</f>
        <v>0</v>
      </c>
      <c r="Y80" s="166">
        <f>IF($D80="No",0,'E. Details of New PSAs'!AD77)</f>
        <v>0</v>
      </c>
      <c r="Z80" s="166">
        <f>IF($D80="No",0,'E. Details of New PSAs'!AE77)</f>
        <v>0</v>
      </c>
      <c r="AA80" s="166">
        <f>IF($D80="No",0,'E. Details of New PSAs'!AF77)</f>
        <v>0</v>
      </c>
      <c r="AB80" s="166">
        <f>IF($D80="No",0,'E. Details of New PSAs'!AG77)</f>
        <v>0</v>
      </c>
      <c r="AC80" s="166">
        <f>IF($D80="No",0,'E. Details of New PSAs'!AH77)</f>
        <v>0</v>
      </c>
      <c r="AD80" s="166">
        <f>IF($D80="No",0,'E. Details of New PSAs'!AI77)</f>
        <v>0</v>
      </c>
      <c r="AE80" s="166">
        <f>IF($D80="No",0,'E. Details of New PSAs'!AJ77)</f>
        <v>0</v>
      </c>
      <c r="AF80" s="166"/>
      <c r="AG80" s="16" t="str">
        <f t="shared" si="193"/>
        <v>FALSE</v>
      </c>
    </row>
    <row r="81" spans="3:33" ht="28.8" x14ac:dyDescent="0.3">
      <c r="C81" s="7">
        <f t="shared" ref="C81" si="206">C80</f>
        <v>36</v>
      </c>
      <c r="D81" s="7">
        <f t="shared" ref="D81" si="207">D80</f>
        <v>0</v>
      </c>
      <c r="E81" s="16" t="str">
        <f>'E. Details of New PSAs'!O78</f>
        <v>MWh</v>
      </c>
      <c r="F81" s="146" t="str">
        <f t="shared" ref="F81:F112" si="208">F80</f>
        <v>Distribution Utility 2 (DU2)</v>
      </c>
      <c r="G81" s="146">
        <f t="shared" ref="G81:G112" si="209">G80</f>
        <v>0</v>
      </c>
      <c r="H81" s="108">
        <f t="shared" ref="H81:H112" si="210">H80</f>
        <v>0</v>
      </c>
      <c r="I81">
        <f t="shared" ref="I81:I112" si="211">I80</f>
        <v>0</v>
      </c>
      <c r="J81" s="16" t="s">
        <v>173</v>
      </c>
      <c r="K81" s="166">
        <f>IF($D81="No",0,'E. Details of New PSAs'!P78)</f>
        <v>0</v>
      </c>
      <c r="L81" s="166">
        <f>IF($D81="No",0,'E. Details of New PSAs'!Q78)</f>
        <v>0</v>
      </c>
      <c r="M81" s="166">
        <f>IF($D81="No",0,'E. Details of New PSAs'!R78)</f>
        <v>0</v>
      </c>
      <c r="N81" s="166">
        <f>IF($D81="No",0,'E. Details of New PSAs'!S78)</f>
        <v>0</v>
      </c>
      <c r="O81" s="166">
        <f>IF($D81="No",0,'E. Details of New PSAs'!T78)</f>
        <v>0</v>
      </c>
      <c r="P81" s="166">
        <f>IF($D81="No",0,'E. Details of New PSAs'!U78)</f>
        <v>0</v>
      </c>
      <c r="Q81" s="166">
        <f>IF($D81="No",0,'E. Details of New PSAs'!V78)</f>
        <v>0</v>
      </c>
      <c r="R81" s="166">
        <f>IF($D81="No",0,'E. Details of New PSAs'!W78)</f>
        <v>0</v>
      </c>
      <c r="S81" s="166">
        <f>IF($D81="No",0,'E. Details of New PSAs'!X78)</f>
        <v>0</v>
      </c>
      <c r="T81" s="166">
        <f>IF($D81="No",0,'E. Details of New PSAs'!Y78)</f>
        <v>0</v>
      </c>
      <c r="U81" s="166">
        <f>IF($D81="No",0,'E. Details of New PSAs'!Z78)</f>
        <v>0</v>
      </c>
      <c r="V81" s="166">
        <f>IF($D81="No",0,'E. Details of New PSAs'!AA78)</f>
        <v>0</v>
      </c>
      <c r="W81" s="166">
        <f>IF($D81="No",0,'E. Details of New PSAs'!AB78)</f>
        <v>0</v>
      </c>
      <c r="X81" s="166">
        <f>IF($D81="No",0,'E. Details of New PSAs'!AC78)</f>
        <v>0</v>
      </c>
      <c r="Y81" s="166">
        <f>IF($D81="No",0,'E. Details of New PSAs'!AD78)</f>
        <v>0</v>
      </c>
      <c r="Z81" s="166">
        <f>IF($D81="No",0,'E. Details of New PSAs'!AE78)</f>
        <v>0</v>
      </c>
      <c r="AA81" s="166">
        <f>IF($D81="No",0,'E. Details of New PSAs'!AF78)</f>
        <v>0</v>
      </c>
      <c r="AB81" s="166">
        <f>IF($D81="No",0,'E. Details of New PSAs'!AG78)</f>
        <v>0</v>
      </c>
      <c r="AC81" s="166">
        <f>IF($D81="No",0,'E. Details of New PSAs'!AH78)</f>
        <v>0</v>
      </c>
      <c r="AD81" s="166">
        <f>IF($D81="No",0,'E. Details of New PSAs'!AI78)</f>
        <v>0</v>
      </c>
      <c r="AE81" s="166">
        <f>IF($D81="No",0,'E. Details of New PSAs'!AJ78)</f>
        <v>0</v>
      </c>
      <c r="AF81" s="166"/>
      <c r="AG81" s="16" t="str">
        <f t="shared" si="193"/>
        <v>FALSE</v>
      </c>
    </row>
    <row r="82" spans="3:33" ht="28.8" x14ac:dyDescent="0.3">
      <c r="C82" s="7">
        <f>'E. Details of New PSAs'!C79</f>
        <v>37</v>
      </c>
      <c r="D82" s="7">
        <f>'E. Details of New PSAs'!I79</f>
        <v>0</v>
      </c>
      <c r="E82" s="16" t="str">
        <f>'E. Details of New PSAs'!O79</f>
        <v>MW</v>
      </c>
      <c r="F82" s="146" t="str">
        <f>'E. Details of New PSAs'!D79</f>
        <v>Distribution Utility 2 (DU2)</v>
      </c>
      <c r="G82" s="146">
        <f>'E. Details of New PSAs'!E79</f>
        <v>0</v>
      </c>
      <c r="H82" s="108">
        <f>'E. Details of New PSAs'!F79</f>
        <v>0</v>
      </c>
      <c r="I82">
        <f>'E. Details of New PSAs'!G79</f>
        <v>0</v>
      </c>
      <c r="J82" s="16" t="s">
        <v>173</v>
      </c>
      <c r="K82" s="166">
        <f>IF($D82="No",0,'E. Details of New PSAs'!P79)</f>
        <v>0</v>
      </c>
      <c r="L82" s="166">
        <f>IF($D82="No",0,'E. Details of New PSAs'!Q79)</f>
        <v>0</v>
      </c>
      <c r="M82" s="166">
        <f>IF($D82="No",0,'E. Details of New PSAs'!R79)</f>
        <v>0</v>
      </c>
      <c r="N82" s="166">
        <f>IF($D82="No",0,'E. Details of New PSAs'!S79)</f>
        <v>0</v>
      </c>
      <c r="O82" s="166">
        <f>IF($D82="No",0,'E. Details of New PSAs'!T79)</f>
        <v>0</v>
      </c>
      <c r="P82" s="166">
        <f>IF($D82="No",0,'E. Details of New PSAs'!U79)</f>
        <v>0</v>
      </c>
      <c r="Q82" s="166">
        <f>IF($D82="No",0,'E. Details of New PSAs'!V79)</f>
        <v>0</v>
      </c>
      <c r="R82" s="166">
        <f>IF($D82="No",0,'E. Details of New PSAs'!W79)</f>
        <v>0</v>
      </c>
      <c r="S82" s="166">
        <f>IF($D82="No",0,'E. Details of New PSAs'!X79)</f>
        <v>0</v>
      </c>
      <c r="T82" s="166">
        <f>IF($D82="No",0,'E. Details of New PSAs'!Y79)</f>
        <v>0</v>
      </c>
      <c r="U82" s="166">
        <f>IF($D82="No",0,'E. Details of New PSAs'!Z79)</f>
        <v>0</v>
      </c>
      <c r="V82" s="166">
        <f>IF($D82="No",0,'E. Details of New PSAs'!AA79)</f>
        <v>0</v>
      </c>
      <c r="W82" s="166">
        <f>IF($D82="No",0,'E. Details of New PSAs'!AB79)</f>
        <v>0</v>
      </c>
      <c r="X82" s="166">
        <f>IF($D82="No",0,'E. Details of New PSAs'!AC79)</f>
        <v>0</v>
      </c>
      <c r="Y82" s="166">
        <f>IF($D82="No",0,'E. Details of New PSAs'!AD79)</f>
        <v>0</v>
      </c>
      <c r="Z82" s="166">
        <f>IF($D82="No",0,'E. Details of New PSAs'!AE79)</f>
        <v>0</v>
      </c>
      <c r="AA82" s="166">
        <f>IF($D82="No",0,'E. Details of New PSAs'!AF79)</f>
        <v>0</v>
      </c>
      <c r="AB82" s="166">
        <f>IF($D82="No",0,'E. Details of New PSAs'!AG79)</f>
        <v>0</v>
      </c>
      <c r="AC82" s="166">
        <f>IF($D82="No",0,'E. Details of New PSAs'!AH79)</f>
        <v>0</v>
      </c>
      <c r="AD82" s="166">
        <f>IF($D82="No",0,'E. Details of New PSAs'!AI79)</f>
        <v>0</v>
      </c>
      <c r="AE82" s="166">
        <f>IF($D82="No",0,'E. Details of New PSAs'!AJ79)</f>
        <v>0</v>
      </c>
      <c r="AF82" s="166"/>
      <c r="AG82" s="16" t="str">
        <f t="shared" si="193"/>
        <v>FALSE</v>
      </c>
    </row>
    <row r="83" spans="3:33" ht="28.8" x14ac:dyDescent="0.3">
      <c r="C83" s="7">
        <f t="shared" ref="C83" si="212">C82</f>
        <v>37</v>
      </c>
      <c r="D83" s="7">
        <f t="shared" ref="D83" si="213">D82</f>
        <v>0</v>
      </c>
      <c r="E83" s="16" t="str">
        <f>'E. Details of New PSAs'!O80</f>
        <v>MWh</v>
      </c>
      <c r="F83" s="146" t="str">
        <f t="shared" ref="F83:F129" si="214">F82</f>
        <v>Distribution Utility 2 (DU2)</v>
      </c>
      <c r="G83" s="146">
        <f t="shared" ref="G83:G129" si="215">G82</f>
        <v>0</v>
      </c>
      <c r="H83" s="108">
        <f t="shared" ref="H83:H129" si="216">H82</f>
        <v>0</v>
      </c>
      <c r="I83">
        <f t="shared" ref="I83:I129" si="217">I82</f>
        <v>0</v>
      </c>
      <c r="J83" s="16" t="s">
        <v>173</v>
      </c>
      <c r="K83" s="166">
        <f>IF($D83="No",0,'E. Details of New PSAs'!P80)</f>
        <v>0</v>
      </c>
      <c r="L83" s="166">
        <f>IF($D83="No",0,'E. Details of New PSAs'!Q80)</f>
        <v>0</v>
      </c>
      <c r="M83" s="166">
        <f>IF($D83="No",0,'E. Details of New PSAs'!R80)</f>
        <v>0</v>
      </c>
      <c r="N83" s="166">
        <f>IF($D83="No",0,'E. Details of New PSAs'!S80)</f>
        <v>0</v>
      </c>
      <c r="O83" s="166">
        <f>IF($D83="No",0,'E. Details of New PSAs'!T80)</f>
        <v>0</v>
      </c>
      <c r="P83" s="166">
        <f>IF($D83="No",0,'E. Details of New PSAs'!U80)</f>
        <v>0</v>
      </c>
      <c r="Q83" s="166">
        <f>IF($D83="No",0,'E. Details of New PSAs'!V80)</f>
        <v>0</v>
      </c>
      <c r="R83" s="166">
        <f>IF($D83="No",0,'E. Details of New PSAs'!W80)</f>
        <v>0</v>
      </c>
      <c r="S83" s="166">
        <f>IF($D83="No",0,'E. Details of New PSAs'!X80)</f>
        <v>0</v>
      </c>
      <c r="T83" s="166">
        <f>IF($D83="No",0,'E. Details of New PSAs'!Y80)</f>
        <v>0</v>
      </c>
      <c r="U83" s="166">
        <f>IF($D83="No",0,'E. Details of New PSAs'!Z80)</f>
        <v>0</v>
      </c>
      <c r="V83" s="166">
        <f>IF($D83="No",0,'E. Details of New PSAs'!AA80)</f>
        <v>0</v>
      </c>
      <c r="W83" s="166">
        <f>IF($D83="No",0,'E. Details of New PSAs'!AB80)</f>
        <v>0</v>
      </c>
      <c r="X83" s="166">
        <f>IF($D83="No",0,'E. Details of New PSAs'!AC80)</f>
        <v>0</v>
      </c>
      <c r="Y83" s="166">
        <f>IF($D83="No",0,'E. Details of New PSAs'!AD80)</f>
        <v>0</v>
      </c>
      <c r="Z83" s="166">
        <f>IF($D83="No",0,'E. Details of New PSAs'!AE80)</f>
        <v>0</v>
      </c>
      <c r="AA83" s="166">
        <f>IF($D83="No",0,'E. Details of New PSAs'!AF80)</f>
        <v>0</v>
      </c>
      <c r="AB83" s="166">
        <f>IF($D83="No",0,'E. Details of New PSAs'!AG80)</f>
        <v>0</v>
      </c>
      <c r="AC83" s="166">
        <f>IF($D83="No",0,'E. Details of New PSAs'!AH80)</f>
        <v>0</v>
      </c>
      <c r="AD83" s="166">
        <f>IF($D83="No",0,'E. Details of New PSAs'!AI80)</f>
        <v>0</v>
      </c>
      <c r="AE83" s="166">
        <f>IF($D83="No",0,'E. Details of New PSAs'!AJ80)</f>
        <v>0</v>
      </c>
      <c r="AF83" s="166"/>
      <c r="AG83" s="16" t="str">
        <f t="shared" si="193"/>
        <v>FALSE</v>
      </c>
    </row>
    <row r="84" spans="3:33" ht="28.8" x14ac:dyDescent="0.3">
      <c r="C84" s="7">
        <f>'E. Details of New PSAs'!C81</f>
        <v>38</v>
      </c>
      <c r="D84" s="7">
        <f>'E. Details of New PSAs'!I81</f>
        <v>0</v>
      </c>
      <c r="E84" s="16" t="str">
        <f>'E. Details of New PSAs'!O81</f>
        <v>MW</v>
      </c>
      <c r="F84" s="146" t="str">
        <f>'E. Details of New PSAs'!D81</f>
        <v>Distribution Utility 2 (DU2)</v>
      </c>
      <c r="G84" s="146">
        <f>'E. Details of New PSAs'!E81</f>
        <v>0</v>
      </c>
      <c r="H84" s="108">
        <f>'E. Details of New PSAs'!F81</f>
        <v>0</v>
      </c>
      <c r="I84">
        <f>'E. Details of New PSAs'!G81</f>
        <v>0</v>
      </c>
      <c r="J84" s="16" t="s">
        <v>173</v>
      </c>
      <c r="K84" s="166">
        <f>IF($D84="No",0,'E. Details of New PSAs'!P81)</f>
        <v>0</v>
      </c>
      <c r="L84" s="166">
        <f>IF($D84="No",0,'E. Details of New PSAs'!Q81)</f>
        <v>0</v>
      </c>
      <c r="M84" s="166">
        <f>IF($D84="No",0,'E. Details of New PSAs'!R81)</f>
        <v>0</v>
      </c>
      <c r="N84" s="166">
        <f>IF($D84="No",0,'E. Details of New PSAs'!S81)</f>
        <v>0</v>
      </c>
      <c r="O84" s="166">
        <f>IF($D84="No",0,'E. Details of New PSAs'!T81)</f>
        <v>0</v>
      </c>
      <c r="P84" s="166">
        <f>IF($D84="No",0,'E. Details of New PSAs'!U81)</f>
        <v>0</v>
      </c>
      <c r="Q84" s="166">
        <f>IF($D84="No",0,'E. Details of New PSAs'!V81)</f>
        <v>0</v>
      </c>
      <c r="R84" s="166">
        <f>IF($D84="No",0,'E. Details of New PSAs'!W81)</f>
        <v>0</v>
      </c>
      <c r="S84" s="166">
        <f>IF($D84="No",0,'E. Details of New PSAs'!X81)</f>
        <v>0</v>
      </c>
      <c r="T84" s="166">
        <f>IF($D84="No",0,'E. Details of New PSAs'!Y81)</f>
        <v>0</v>
      </c>
      <c r="U84" s="166">
        <f>IF($D84="No",0,'E. Details of New PSAs'!Z81)</f>
        <v>0</v>
      </c>
      <c r="V84" s="166">
        <f>IF($D84="No",0,'E. Details of New PSAs'!AA81)</f>
        <v>0</v>
      </c>
      <c r="W84" s="166">
        <f>IF($D84="No",0,'E. Details of New PSAs'!AB81)</f>
        <v>0</v>
      </c>
      <c r="X84" s="166">
        <f>IF($D84="No",0,'E. Details of New PSAs'!AC81)</f>
        <v>0</v>
      </c>
      <c r="Y84" s="166">
        <f>IF($D84="No",0,'E. Details of New PSAs'!AD81)</f>
        <v>0</v>
      </c>
      <c r="Z84" s="166">
        <f>IF($D84="No",0,'E. Details of New PSAs'!AE81)</f>
        <v>0</v>
      </c>
      <c r="AA84" s="166">
        <f>IF($D84="No",0,'E. Details of New PSAs'!AF81)</f>
        <v>0</v>
      </c>
      <c r="AB84" s="166">
        <f>IF($D84="No",0,'E. Details of New PSAs'!AG81)</f>
        <v>0</v>
      </c>
      <c r="AC84" s="166">
        <f>IF($D84="No",0,'E. Details of New PSAs'!AH81)</f>
        <v>0</v>
      </c>
      <c r="AD84" s="166">
        <f>IF($D84="No",0,'E. Details of New PSAs'!AI81)</f>
        <v>0</v>
      </c>
      <c r="AE84" s="166">
        <f>IF($D84="No",0,'E. Details of New PSAs'!AJ81)</f>
        <v>0</v>
      </c>
      <c r="AF84" s="166"/>
      <c r="AG84" s="16" t="str">
        <f t="shared" si="193"/>
        <v>FALSE</v>
      </c>
    </row>
    <row r="85" spans="3:33" ht="28.8" x14ac:dyDescent="0.3">
      <c r="C85" s="7">
        <f t="shared" ref="C85" si="218">C84</f>
        <v>38</v>
      </c>
      <c r="D85" s="7">
        <f t="shared" ref="D85" si="219">D84</f>
        <v>0</v>
      </c>
      <c r="E85" s="16" t="str">
        <f>'E. Details of New PSAs'!O82</f>
        <v>MWh</v>
      </c>
      <c r="F85" s="146" t="str">
        <f t="shared" ref="F85:F129" si="220">F84</f>
        <v>Distribution Utility 2 (DU2)</v>
      </c>
      <c r="G85" s="146">
        <f t="shared" ref="G85:G129" si="221">G84</f>
        <v>0</v>
      </c>
      <c r="H85" s="108">
        <f t="shared" ref="H85:H129" si="222">H84</f>
        <v>0</v>
      </c>
      <c r="I85">
        <f t="shared" ref="I85:I129" si="223">I84</f>
        <v>0</v>
      </c>
      <c r="J85" s="16" t="s">
        <v>173</v>
      </c>
      <c r="K85" s="166">
        <f>IF($D85="No",0,'E. Details of New PSAs'!P82)</f>
        <v>0</v>
      </c>
      <c r="L85" s="166">
        <f>IF($D85="No",0,'E. Details of New PSAs'!Q82)</f>
        <v>0</v>
      </c>
      <c r="M85" s="166">
        <f>IF($D85="No",0,'E. Details of New PSAs'!R82)</f>
        <v>0</v>
      </c>
      <c r="N85" s="166">
        <f>IF($D85="No",0,'E. Details of New PSAs'!S82)</f>
        <v>0</v>
      </c>
      <c r="O85" s="166">
        <f>IF($D85="No",0,'E. Details of New PSAs'!T82)</f>
        <v>0</v>
      </c>
      <c r="P85" s="166">
        <f>IF($D85="No",0,'E. Details of New PSAs'!U82)</f>
        <v>0</v>
      </c>
      <c r="Q85" s="166">
        <f>IF($D85="No",0,'E. Details of New PSAs'!V82)</f>
        <v>0</v>
      </c>
      <c r="R85" s="166">
        <f>IF($D85="No",0,'E. Details of New PSAs'!W82)</f>
        <v>0</v>
      </c>
      <c r="S85" s="166">
        <f>IF($D85="No",0,'E. Details of New PSAs'!X82)</f>
        <v>0</v>
      </c>
      <c r="T85" s="166">
        <f>IF($D85="No",0,'E. Details of New PSAs'!Y82)</f>
        <v>0</v>
      </c>
      <c r="U85" s="166">
        <f>IF($D85="No",0,'E. Details of New PSAs'!Z82)</f>
        <v>0</v>
      </c>
      <c r="V85" s="166">
        <f>IF($D85="No",0,'E. Details of New PSAs'!AA82)</f>
        <v>0</v>
      </c>
      <c r="W85" s="166">
        <f>IF($D85="No",0,'E. Details of New PSAs'!AB82)</f>
        <v>0</v>
      </c>
      <c r="X85" s="166">
        <f>IF($D85="No",0,'E. Details of New PSAs'!AC82)</f>
        <v>0</v>
      </c>
      <c r="Y85" s="166">
        <f>IF($D85="No",0,'E. Details of New PSAs'!AD82)</f>
        <v>0</v>
      </c>
      <c r="Z85" s="166">
        <f>IF($D85="No",0,'E. Details of New PSAs'!AE82)</f>
        <v>0</v>
      </c>
      <c r="AA85" s="166">
        <f>IF($D85="No",0,'E. Details of New PSAs'!AF82)</f>
        <v>0</v>
      </c>
      <c r="AB85" s="166">
        <f>IF($D85="No",0,'E. Details of New PSAs'!AG82)</f>
        <v>0</v>
      </c>
      <c r="AC85" s="166">
        <f>IF($D85="No",0,'E. Details of New PSAs'!AH82)</f>
        <v>0</v>
      </c>
      <c r="AD85" s="166">
        <f>IF($D85="No",0,'E. Details of New PSAs'!AI82)</f>
        <v>0</v>
      </c>
      <c r="AE85" s="166">
        <f>IF($D85="No",0,'E. Details of New PSAs'!AJ82)</f>
        <v>0</v>
      </c>
      <c r="AF85" s="166"/>
      <c r="AG85" s="16" t="str">
        <f t="shared" si="193"/>
        <v>FALSE</v>
      </c>
    </row>
    <row r="86" spans="3:33" ht="28.8" x14ac:dyDescent="0.3">
      <c r="C86" s="7">
        <f>'E. Details of New PSAs'!C83</f>
        <v>39</v>
      </c>
      <c r="D86" s="7">
        <f>'E. Details of New PSAs'!I83</f>
        <v>0</v>
      </c>
      <c r="E86" s="16" t="str">
        <f>'E. Details of New PSAs'!O83</f>
        <v>MW</v>
      </c>
      <c r="F86" s="146" t="str">
        <f>'E. Details of New PSAs'!D83</f>
        <v>Distribution Utility 2 (DU2)</v>
      </c>
      <c r="G86" s="146">
        <f>'E. Details of New PSAs'!E83</f>
        <v>0</v>
      </c>
      <c r="H86" s="108">
        <f>'E. Details of New PSAs'!F83</f>
        <v>0</v>
      </c>
      <c r="I86">
        <f>'E. Details of New PSAs'!G83</f>
        <v>0</v>
      </c>
      <c r="J86" s="16" t="s">
        <v>173</v>
      </c>
      <c r="K86" s="166">
        <f>IF($D86="No",0,'E. Details of New PSAs'!P83)</f>
        <v>0</v>
      </c>
      <c r="L86" s="166">
        <f>IF($D86="No",0,'E. Details of New PSAs'!Q83)</f>
        <v>0</v>
      </c>
      <c r="M86" s="166">
        <f>IF($D86="No",0,'E. Details of New PSAs'!R83)</f>
        <v>0</v>
      </c>
      <c r="N86" s="166">
        <f>IF($D86="No",0,'E. Details of New PSAs'!S83)</f>
        <v>0</v>
      </c>
      <c r="O86" s="166">
        <f>IF($D86="No",0,'E. Details of New PSAs'!T83)</f>
        <v>0</v>
      </c>
      <c r="P86" s="166">
        <f>IF($D86="No",0,'E. Details of New PSAs'!U83)</f>
        <v>0</v>
      </c>
      <c r="Q86" s="166">
        <f>IF($D86="No",0,'E. Details of New PSAs'!V83)</f>
        <v>0</v>
      </c>
      <c r="R86" s="166">
        <f>IF($D86="No",0,'E. Details of New PSAs'!W83)</f>
        <v>0</v>
      </c>
      <c r="S86" s="166">
        <f>IF($D86="No",0,'E. Details of New PSAs'!X83)</f>
        <v>0</v>
      </c>
      <c r="T86" s="166">
        <f>IF($D86="No",0,'E. Details of New PSAs'!Y83)</f>
        <v>0</v>
      </c>
      <c r="U86" s="166">
        <f>IF($D86="No",0,'E. Details of New PSAs'!Z83)</f>
        <v>0</v>
      </c>
      <c r="V86" s="166">
        <f>IF($D86="No",0,'E. Details of New PSAs'!AA83)</f>
        <v>0</v>
      </c>
      <c r="W86" s="166">
        <f>IF($D86="No",0,'E. Details of New PSAs'!AB83)</f>
        <v>0</v>
      </c>
      <c r="X86" s="166">
        <f>IF($D86="No",0,'E. Details of New PSAs'!AC83)</f>
        <v>0</v>
      </c>
      <c r="Y86" s="166">
        <f>IF($D86="No",0,'E. Details of New PSAs'!AD83)</f>
        <v>0</v>
      </c>
      <c r="Z86" s="166">
        <f>IF($D86="No",0,'E. Details of New PSAs'!AE83)</f>
        <v>0</v>
      </c>
      <c r="AA86" s="166">
        <f>IF($D86="No",0,'E. Details of New PSAs'!AF83)</f>
        <v>0</v>
      </c>
      <c r="AB86" s="166">
        <f>IF($D86="No",0,'E. Details of New PSAs'!AG83)</f>
        <v>0</v>
      </c>
      <c r="AC86" s="166">
        <f>IF($D86="No",0,'E. Details of New PSAs'!AH83)</f>
        <v>0</v>
      </c>
      <c r="AD86" s="166">
        <f>IF($D86="No",0,'E. Details of New PSAs'!AI83)</f>
        <v>0</v>
      </c>
      <c r="AE86" s="166">
        <f>IF($D86="No",0,'E. Details of New PSAs'!AJ83)</f>
        <v>0</v>
      </c>
      <c r="AF86" s="166"/>
      <c r="AG86" s="16" t="str">
        <f t="shared" si="193"/>
        <v>FALSE</v>
      </c>
    </row>
    <row r="87" spans="3:33" ht="28.8" x14ac:dyDescent="0.3">
      <c r="C87" s="7">
        <f t="shared" ref="C87" si="224">C86</f>
        <v>39</v>
      </c>
      <c r="D87" s="7">
        <f t="shared" ref="D87" si="225">D86</f>
        <v>0</v>
      </c>
      <c r="E87" s="16" t="str">
        <f>'E. Details of New PSAs'!O84</f>
        <v>MWh</v>
      </c>
      <c r="F87" s="146" t="str">
        <f t="shared" ref="F87:F129" si="226">F86</f>
        <v>Distribution Utility 2 (DU2)</v>
      </c>
      <c r="G87" s="146">
        <f t="shared" ref="G87:G129" si="227">G86</f>
        <v>0</v>
      </c>
      <c r="H87" s="108">
        <f t="shared" ref="H87:H129" si="228">H86</f>
        <v>0</v>
      </c>
      <c r="I87">
        <f t="shared" ref="I87:I129" si="229">I86</f>
        <v>0</v>
      </c>
      <c r="J87" s="16" t="s">
        <v>173</v>
      </c>
      <c r="K87" s="166">
        <f>IF($D87="No",0,'E. Details of New PSAs'!P84)</f>
        <v>0</v>
      </c>
      <c r="L87" s="166">
        <f>IF($D87="No",0,'E. Details of New PSAs'!Q84)</f>
        <v>0</v>
      </c>
      <c r="M87" s="166">
        <f>IF($D87="No",0,'E. Details of New PSAs'!R84)</f>
        <v>0</v>
      </c>
      <c r="N87" s="166">
        <f>IF($D87="No",0,'E. Details of New PSAs'!S84)</f>
        <v>0</v>
      </c>
      <c r="O87" s="166">
        <f>IF($D87="No",0,'E. Details of New PSAs'!T84)</f>
        <v>0</v>
      </c>
      <c r="P87" s="166">
        <f>IF($D87="No",0,'E. Details of New PSAs'!U84)</f>
        <v>0</v>
      </c>
      <c r="Q87" s="166">
        <f>IF($D87="No",0,'E. Details of New PSAs'!V84)</f>
        <v>0</v>
      </c>
      <c r="R87" s="166">
        <f>IF($D87="No",0,'E. Details of New PSAs'!W84)</f>
        <v>0</v>
      </c>
      <c r="S87" s="166">
        <f>IF($D87="No",0,'E. Details of New PSAs'!X84)</f>
        <v>0</v>
      </c>
      <c r="T87" s="166">
        <f>IF($D87="No",0,'E. Details of New PSAs'!Y84)</f>
        <v>0</v>
      </c>
      <c r="U87" s="166">
        <f>IF($D87="No",0,'E. Details of New PSAs'!Z84)</f>
        <v>0</v>
      </c>
      <c r="V87" s="166">
        <f>IF($D87="No",0,'E. Details of New PSAs'!AA84)</f>
        <v>0</v>
      </c>
      <c r="W87" s="166">
        <f>IF($D87="No",0,'E. Details of New PSAs'!AB84)</f>
        <v>0</v>
      </c>
      <c r="X87" s="166">
        <f>IF($D87="No",0,'E. Details of New PSAs'!AC84)</f>
        <v>0</v>
      </c>
      <c r="Y87" s="166">
        <f>IF($D87="No",0,'E. Details of New PSAs'!AD84)</f>
        <v>0</v>
      </c>
      <c r="Z87" s="166">
        <f>IF($D87="No",0,'E. Details of New PSAs'!AE84)</f>
        <v>0</v>
      </c>
      <c r="AA87" s="166">
        <f>IF($D87="No",0,'E. Details of New PSAs'!AF84)</f>
        <v>0</v>
      </c>
      <c r="AB87" s="166">
        <f>IF($D87="No",0,'E. Details of New PSAs'!AG84)</f>
        <v>0</v>
      </c>
      <c r="AC87" s="166">
        <f>IF($D87="No",0,'E. Details of New PSAs'!AH84)</f>
        <v>0</v>
      </c>
      <c r="AD87" s="166">
        <f>IF($D87="No",0,'E. Details of New PSAs'!AI84)</f>
        <v>0</v>
      </c>
      <c r="AE87" s="166">
        <f>IF($D87="No",0,'E. Details of New PSAs'!AJ84)</f>
        <v>0</v>
      </c>
      <c r="AF87" s="166"/>
      <c r="AG87" s="16" t="str">
        <f t="shared" si="193"/>
        <v>FALSE</v>
      </c>
    </row>
    <row r="88" spans="3:33" ht="28.8" x14ac:dyDescent="0.3">
      <c r="C88" s="7">
        <f>'E. Details of New PSAs'!C85</f>
        <v>40</v>
      </c>
      <c r="D88" s="7">
        <f>'E. Details of New PSAs'!I85</f>
        <v>0</v>
      </c>
      <c r="E88" s="16" t="str">
        <f>'E. Details of New PSAs'!O85</f>
        <v>MW</v>
      </c>
      <c r="F88" s="146" t="str">
        <f>'E. Details of New PSAs'!D85</f>
        <v>Distribution Utility 2 (DU2)</v>
      </c>
      <c r="G88" s="146">
        <f>'E. Details of New PSAs'!E85</f>
        <v>0</v>
      </c>
      <c r="H88" s="108">
        <f>'E. Details of New PSAs'!F85</f>
        <v>0</v>
      </c>
      <c r="I88">
        <f>'E. Details of New PSAs'!G85</f>
        <v>0</v>
      </c>
      <c r="J88" s="16" t="s">
        <v>173</v>
      </c>
      <c r="K88" s="166">
        <f>IF($D88="No",0,'E. Details of New PSAs'!P85)</f>
        <v>0</v>
      </c>
      <c r="L88" s="166">
        <f>IF($D88="No",0,'E. Details of New PSAs'!Q85)</f>
        <v>0</v>
      </c>
      <c r="M88" s="166">
        <f>IF($D88="No",0,'E. Details of New PSAs'!R85)</f>
        <v>0</v>
      </c>
      <c r="N88" s="166">
        <f>IF($D88="No",0,'E. Details of New PSAs'!S85)</f>
        <v>0</v>
      </c>
      <c r="O88" s="166">
        <f>IF($D88="No",0,'E. Details of New PSAs'!T85)</f>
        <v>0</v>
      </c>
      <c r="P88" s="166">
        <f>IF($D88="No",0,'E. Details of New PSAs'!U85)</f>
        <v>0</v>
      </c>
      <c r="Q88" s="166">
        <f>IF($D88="No",0,'E. Details of New PSAs'!V85)</f>
        <v>0</v>
      </c>
      <c r="R88" s="166">
        <f>IF($D88="No",0,'E. Details of New PSAs'!W85)</f>
        <v>0</v>
      </c>
      <c r="S88" s="166">
        <f>IF($D88="No",0,'E. Details of New PSAs'!X85)</f>
        <v>0</v>
      </c>
      <c r="T88" s="166">
        <f>IF($D88="No",0,'E. Details of New PSAs'!Y85)</f>
        <v>0</v>
      </c>
      <c r="U88" s="166">
        <f>IF($D88="No",0,'E. Details of New PSAs'!Z85)</f>
        <v>0</v>
      </c>
      <c r="V88" s="166">
        <f>IF($D88="No",0,'E. Details of New PSAs'!AA85)</f>
        <v>0</v>
      </c>
      <c r="W88" s="166">
        <f>IF($D88="No",0,'E. Details of New PSAs'!AB85)</f>
        <v>0</v>
      </c>
      <c r="X88" s="166">
        <f>IF($D88="No",0,'E. Details of New PSAs'!AC85)</f>
        <v>0</v>
      </c>
      <c r="Y88" s="166">
        <f>IF($D88="No",0,'E. Details of New PSAs'!AD85)</f>
        <v>0</v>
      </c>
      <c r="Z88" s="166">
        <f>IF($D88="No",0,'E. Details of New PSAs'!AE85)</f>
        <v>0</v>
      </c>
      <c r="AA88" s="166">
        <f>IF($D88="No",0,'E. Details of New PSAs'!AF85)</f>
        <v>0</v>
      </c>
      <c r="AB88" s="166">
        <f>IF($D88="No",0,'E. Details of New PSAs'!AG85)</f>
        <v>0</v>
      </c>
      <c r="AC88" s="166">
        <f>IF($D88="No",0,'E. Details of New PSAs'!AH85)</f>
        <v>0</v>
      </c>
      <c r="AD88" s="166">
        <f>IF($D88="No",0,'E. Details of New PSAs'!AI85)</f>
        <v>0</v>
      </c>
      <c r="AE88" s="166">
        <f>IF($D88="No",0,'E. Details of New PSAs'!AJ85)</f>
        <v>0</v>
      </c>
      <c r="AF88" s="166"/>
      <c r="AG88" s="16" t="str">
        <f t="shared" si="193"/>
        <v>FALSE</v>
      </c>
    </row>
    <row r="89" spans="3:33" ht="28.8" x14ac:dyDescent="0.3">
      <c r="C89" s="7">
        <f t="shared" ref="C89" si="230">C88</f>
        <v>40</v>
      </c>
      <c r="D89" s="7">
        <f t="shared" ref="D89" si="231">D88</f>
        <v>0</v>
      </c>
      <c r="E89" s="16" t="str">
        <f>'E. Details of New PSAs'!O86</f>
        <v>MWh</v>
      </c>
      <c r="F89" s="146" t="str">
        <f t="shared" ref="F89:F129" si="232">F88</f>
        <v>Distribution Utility 2 (DU2)</v>
      </c>
      <c r="G89" s="146">
        <f t="shared" ref="G89:G129" si="233">G88</f>
        <v>0</v>
      </c>
      <c r="H89" s="108">
        <f t="shared" ref="H89:H129" si="234">H88</f>
        <v>0</v>
      </c>
      <c r="I89">
        <f t="shared" ref="I89:I129" si="235">I88</f>
        <v>0</v>
      </c>
      <c r="J89" s="16" t="s">
        <v>173</v>
      </c>
      <c r="K89" s="166">
        <f>IF($D89="No",0,'E. Details of New PSAs'!P86)</f>
        <v>0</v>
      </c>
      <c r="L89" s="166">
        <f>IF($D89="No",0,'E. Details of New PSAs'!Q86)</f>
        <v>0</v>
      </c>
      <c r="M89" s="166">
        <f>IF($D89="No",0,'E. Details of New PSAs'!R86)</f>
        <v>0</v>
      </c>
      <c r="N89" s="166">
        <f>IF($D89="No",0,'E. Details of New PSAs'!S86)</f>
        <v>0</v>
      </c>
      <c r="O89" s="166">
        <f>IF($D89="No",0,'E. Details of New PSAs'!T86)</f>
        <v>0</v>
      </c>
      <c r="P89" s="166">
        <f>IF($D89="No",0,'E. Details of New PSAs'!U86)</f>
        <v>0</v>
      </c>
      <c r="Q89" s="166">
        <f>IF($D89="No",0,'E. Details of New PSAs'!V86)</f>
        <v>0</v>
      </c>
      <c r="R89" s="166">
        <f>IF($D89="No",0,'E. Details of New PSAs'!W86)</f>
        <v>0</v>
      </c>
      <c r="S89" s="166">
        <f>IF($D89="No",0,'E. Details of New PSAs'!X86)</f>
        <v>0</v>
      </c>
      <c r="T89" s="166">
        <f>IF($D89="No",0,'E. Details of New PSAs'!Y86)</f>
        <v>0</v>
      </c>
      <c r="U89" s="166">
        <f>IF($D89="No",0,'E. Details of New PSAs'!Z86)</f>
        <v>0</v>
      </c>
      <c r="V89" s="166">
        <f>IF($D89="No",0,'E. Details of New PSAs'!AA86)</f>
        <v>0</v>
      </c>
      <c r="W89" s="166">
        <f>IF($D89="No",0,'E. Details of New PSAs'!AB86)</f>
        <v>0</v>
      </c>
      <c r="X89" s="166">
        <f>IF($D89="No",0,'E. Details of New PSAs'!AC86)</f>
        <v>0</v>
      </c>
      <c r="Y89" s="166">
        <f>IF($D89="No",0,'E. Details of New PSAs'!AD86)</f>
        <v>0</v>
      </c>
      <c r="Z89" s="166">
        <f>IF($D89="No",0,'E. Details of New PSAs'!AE86)</f>
        <v>0</v>
      </c>
      <c r="AA89" s="166">
        <f>IF($D89="No",0,'E. Details of New PSAs'!AF86)</f>
        <v>0</v>
      </c>
      <c r="AB89" s="166">
        <f>IF($D89="No",0,'E. Details of New PSAs'!AG86)</f>
        <v>0</v>
      </c>
      <c r="AC89" s="166">
        <f>IF($D89="No",0,'E. Details of New PSAs'!AH86)</f>
        <v>0</v>
      </c>
      <c r="AD89" s="166">
        <f>IF($D89="No",0,'E. Details of New PSAs'!AI86)</f>
        <v>0</v>
      </c>
      <c r="AE89" s="166">
        <f>IF($D89="No",0,'E. Details of New PSAs'!AJ86)</f>
        <v>0</v>
      </c>
      <c r="AF89" s="166"/>
      <c r="AG89" s="16" t="str">
        <f t="shared" si="193"/>
        <v>FALSE</v>
      </c>
    </row>
    <row r="90" spans="3:33" ht="28.8" x14ac:dyDescent="0.3">
      <c r="C90" s="7">
        <f>'E. Details of New PSAs'!C87</f>
        <v>41</v>
      </c>
      <c r="D90" s="7">
        <f>'E. Details of New PSAs'!I87</f>
        <v>0</v>
      </c>
      <c r="E90" s="16" t="str">
        <f>'E. Details of New PSAs'!O87</f>
        <v>MW</v>
      </c>
      <c r="F90" s="146" t="str">
        <f>'E. Details of New PSAs'!D87</f>
        <v>Distribution Utility 2 (DU2)</v>
      </c>
      <c r="G90" s="146">
        <f>'E. Details of New PSAs'!E87</f>
        <v>0</v>
      </c>
      <c r="H90" s="108">
        <f>'E. Details of New PSAs'!F87</f>
        <v>0</v>
      </c>
      <c r="I90">
        <f>'E. Details of New PSAs'!G87</f>
        <v>0</v>
      </c>
      <c r="J90" s="16" t="s">
        <v>173</v>
      </c>
      <c r="K90" s="166">
        <f>IF($D90="No",0,'E. Details of New PSAs'!P87)</f>
        <v>0</v>
      </c>
      <c r="L90" s="166">
        <f>IF($D90="No",0,'E. Details of New PSAs'!Q87)</f>
        <v>0</v>
      </c>
      <c r="M90" s="166">
        <f>IF($D90="No",0,'E. Details of New PSAs'!R87)</f>
        <v>0</v>
      </c>
      <c r="N90" s="166">
        <f>IF($D90="No",0,'E. Details of New PSAs'!S87)</f>
        <v>0</v>
      </c>
      <c r="O90" s="166">
        <f>IF($D90="No",0,'E. Details of New PSAs'!T87)</f>
        <v>0</v>
      </c>
      <c r="P90" s="166">
        <f>IF($D90="No",0,'E. Details of New PSAs'!U87)</f>
        <v>0</v>
      </c>
      <c r="Q90" s="166">
        <f>IF($D90="No",0,'E. Details of New PSAs'!V87)</f>
        <v>0</v>
      </c>
      <c r="R90" s="166">
        <f>IF($D90="No",0,'E. Details of New PSAs'!W87)</f>
        <v>0</v>
      </c>
      <c r="S90" s="166">
        <f>IF($D90="No",0,'E. Details of New PSAs'!X87)</f>
        <v>0</v>
      </c>
      <c r="T90" s="166">
        <f>IF($D90="No",0,'E. Details of New PSAs'!Y87)</f>
        <v>0</v>
      </c>
      <c r="U90" s="166">
        <f>IF($D90="No",0,'E. Details of New PSAs'!Z87)</f>
        <v>0</v>
      </c>
      <c r="V90" s="166">
        <f>IF($D90="No",0,'E. Details of New PSAs'!AA87)</f>
        <v>0</v>
      </c>
      <c r="W90" s="166">
        <f>IF($D90="No",0,'E. Details of New PSAs'!AB87)</f>
        <v>0</v>
      </c>
      <c r="X90" s="166">
        <f>IF($D90="No",0,'E. Details of New PSAs'!AC87)</f>
        <v>0</v>
      </c>
      <c r="Y90" s="166">
        <f>IF($D90="No",0,'E. Details of New PSAs'!AD87)</f>
        <v>0</v>
      </c>
      <c r="Z90" s="166">
        <f>IF($D90="No",0,'E. Details of New PSAs'!AE87)</f>
        <v>0</v>
      </c>
      <c r="AA90" s="166">
        <f>IF($D90="No",0,'E. Details of New PSAs'!AF87)</f>
        <v>0</v>
      </c>
      <c r="AB90" s="166">
        <f>IF($D90="No",0,'E. Details of New PSAs'!AG87)</f>
        <v>0</v>
      </c>
      <c r="AC90" s="166">
        <f>IF($D90="No",0,'E. Details of New PSAs'!AH87)</f>
        <v>0</v>
      </c>
      <c r="AD90" s="166">
        <f>IF($D90="No",0,'E. Details of New PSAs'!AI87)</f>
        <v>0</v>
      </c>
      <c r="AE90" s="166">
        <f>IF($D90="No",0,'E. Details of New PSAs'!AJ87)</f>
        <v>0</v>
      </c>
      <c r="AF90" s="166"/>
      <c r="AG90" s="16" t="str">
        <f t="shared" si="193"/>
        <v>FALSE</v>
      </c>
    </row>
    <row r="91" spans="3:33" ht="28.8" x14ac:dyDescent="0.3">
      <c r="C91" s="7">
        <f t="shared" ref="C91" si="236">C90</f>
        <v>41</v>
      </c>
      <c r="D91" s="7">
        <f t="shared" ref="D91" si="237">D90</f>
        <v>0</v>
      </c>
      <c r="E91" s="16" t="str">
        <f>'E. Details of New PSAs'!O88</f>
        <v>MWh</v>
      </c>
      <c r="F91" s="146" t="str">
        <f t="shared" ref="F91:F129" si="238">F90</f>
        <v>Distribution Utility 2 (DU2)</v>
      </c>
      <c r="G91" s="146">
        <f t="shared" ref="G91:G129" si="239">G90</f>
        <v>0</v>
      </c>
      <c r="H91" s="108">
        <f t="shared" ref="H91:H129" si="240">H90</f>
        <v>0</v>
      </c>
      <c r="I91">
        <f t="shared" ref="I91:I129" si="241">I90</f>
        <v>0</v>
      </c>
      <c r="J91" s="16" t="s">
        <v>173</v>
      </c>
      <c r="K91" s="166">
        <f>IF($D91="No",0,'E. Details of New PSAs'!P88)</f>
        <v>0</v>
      </c>
      <c r="L91" s="166">
        <f>IF($D91="No",0,'E. Details of New PSAs'!Q88)</f>
        <v>0</v>
      </c>
      <c r="M91" s="166">
        <f>IF($D91="No",0,'E. Details of New PSAs'!R88)</f>
        <v>0</v>
      </c>
      <c r="N91" s="166">
        <f>IF($D91="No",0,'E. Details of New PSAs'!S88)</f>
        <v>0</v>
      </c>
      <c r="O91" s="166">
        <f>IF($D91="No",0,'E. Details of New PSAs'!T88)</f>
        <v>0</v>
      </c>
      <c r="P91" s="166">
        <f>IF($D91="No",0,'E. Details of New PSAs'!U88)</f>
        <v>0</v>
      </c>
      <c r="Q91" s="166">
        <f>IF($D91="No",0,'E. Details of New PSAs'!V88)</f>
        <v>0</v>
      </c>
      <c r="R91" s="166">
        <f>IF($D91="No",0,'E. Details of New PSAs'!W88)</f>
        <v>0</v>
      </c>
      <c r="S91" s="166">
        <f>IF($D91="No",0,'E. Details of New PSAs'!X88)</f>
        <v>0</v>
      </c>
      <c r="T91" s="166">
        <f>IF($D91="No",0,'E. Details of New PSAs'!Y88)</f>
        <v>0</v>
      </c>
      <c r="U91" s="166">
        <f>IF($D91="No",0,'E. Details of New PSAs'!Z88)</f>
        <v>0</v>
      </c>
      <c r="V91" s="166">
        <f>IF($D91="No",0,'E. Details of New PSAs'!AA88)</f>
        <v>0</v>
      </c>
      <c r="W91" s="166">
        <f>IF($D91="No",0,'E. Details of New PSAs'!AB88)</f>
        <v>0</v>
      </c>
      <c r="X91" s="166">
        <f>IF($D91="No",0,'E. Details of New PSAs'!AC88)</f>
        <v>0</v>
      </c>
      <c r="Y91" s="166">
        <f>IF($D91="No",0,'E. Details of New PSAs'!AD88)</f>
        <v>0</v>
      </c>
      <c r="Z91" s="166">
        <f>IF($D91="No",0,'E. Details of New PSAs'!AE88)</f>
        <v>0</v>
      </c>
      <c r="AA91" s="166">
        <f>IF($D91="No",0,'E. Details of New PSAs'!AF88)</f>
        <v>0</v>
      </c>
      <c r="AB91" s="166">
        <f>IF($D91="No",0,'E. Details of New PSAs'!AG88)</f>
        <v>0</v>
      </c>
      <c r="AC91" s="166">
        <f>IF($D91="No",0,'E. Details of New PSAs'!AH88)</f>
        <v>0</v>
      </c>
      <c r="AD91" s="166">
        <f>IF($D91="No",0,'E. Details of New PSAs'!AI88)</f>
        <v>0</v>
      </c>
      <c r="AE91" s="166">
        <f>IF($D91="No",0,'E. Details of New PSAs'!AJ88)</f>
        <v>0</v>
      </c>
      <c r="AF91" s="166"/>
      <c r="AG91" s="16" t="str">
        <f t="shared" si="193"/>
        <v>FALSE</v>
      </c>
    </row>
    <row r="92" spans="3:33" ht="28.8" x14ac:dyDescent="0.3">
      <c r="C92" s="7">
        <f>'E. Details of New PSAs'!C89</f>
        <v>42</v>
      </c>
      <c r="D92" s="7">
        <f>'E. Details of New PSAs'!I89</f>
        <v>0</v>
      </c>
      <c r="E92" s="16" t="str">
        <f>'E. Details of New PSAs'!O89</f>
        <v>MW</v>
      </c>
      <c r="F92" s="146" t="str">
        <f>'E. Details of New PSAs'!D89</f>
        <v>Distribution Utility 2 (DU2)</v>
      </c>
      <c r="G92" s="146">
        <f>'E. Details of New PSAs'!E89</f>
        <v>0</v>
      </c>
      <c r="H92" s="108">
        <f>'E. Details of New PSAs'!F89</f>
        <v>0</v>
      </c>
      <c r="I92">
        <f>'E. Details of New PSAs'!G89</f>
        <v>0</v>
      </c>
      <c r="J92" s="16" t="s">
        <v>173</v>
      </c>
      <c r="K92" s="166">
        <f>IF($D92="No",0,'E. Details of New PSAs'!P89)</f>
        <v>0</v>
      </c>
      <c r="L92" s="166">
        <f>IF($D92="No",0,'E. Details of New PSAs'!Q89)</f>
        <v>0</v>
      </c>
      <c r="M92" s="166">
        <f>IF($D92="No",0,'E. Details of New PSAs'!R89)</f>
        <v>0</v>
      </c>
      <c r="N92" s="166">
        <f>IF($D92="No",0,'E. Details of New PSAs'!S89)</f>
        <v>0</v>
      </c>
      <c r="O92" s="166">
        <f>IF($D92="No",0,'E. Details of New PSAs'!T89)</f>
        <v>0</v>
      </c>
      <c r="P92" s="166">
        <f>IF($D92="No",0,'E. Details of New PSAs'!U89)</f>
        <v>0</v>
      </c>
      <c r="Q92" s="166">
        <f>IF($D92="No",0,'E. Details of New PSAs'!V89)</f>
        <v>0</v>
      </c>
      <c r="R92" s="166">
        <f>IF($D92="No",0,'E. Details of New PSAs'!W89)</f>
        <v>0</v>
      </c>
      <c r="S92" s="166">
        <f>IF($D92="No",0,'E. Details of New PSAs'!X89)</f>
        <v>0</v>
      </c>
      <c r="T92" s="166">
        <f>IF($D92="No",0,'E. Details of New PSAs'!Y89)</f>
        <v>0</v>
      </c>
      <c r="U92" s="166">
        <f>IF($D92="No",0,'E. Details of New PSAs'!Z89)</f>
        <v>0</v>
      </c>
      <c r="V92" s="166">
        <f>IF($D92="No",0,'E. Details of New PSAs'!AA89)</f>
        <v>0</v>
      </c>
      <c r="W92" s="166">
        <f>IF($D92="No",0,'E. Details of New PSAs'!AB89)</f>
        <v>0</v>
      </c>
      <c r="X92" s="166">
        <f>IF($D92="No",0,'E. Details of New PSAs'!AC89)</f>
        <v>0</v>
      </c>
      <c r="Y92" s="166">
        <f>IF($D92="No",0,'E. Details of New PSAs'!AD89)</f>
        <v>0</v>
      </c>
      <c r="Z92" s="166">
        <f>IF($D92="No",0,'E. Details of New PSAs'!AE89)</f>
        <v>0</v>
      </c>
      <c r="AA92" s="166">
        <f>IF($D92="No",0,'E. Details of New PSAs'!AF89)</f>
        <v>0</v>
      </c>
      <c r="AB92" s="166">
        <f>IF($D92="No",0,'E. Details of New PSAs'!AG89)</f>
        <v>0</v>
      </c>
      <c r="AC92" s="166">
        <f>IF($D92="No",0,'E. Details of New PSAs'!AH89)</f>
        <v>0</v>
      </c>
      <c r="AD92" s="166">
        <f>IF($D92="No",0,'E. Details of New PSAs'!AI89)</f>
        <v>0</v>
      </c>
      <c r="AE92" s="166">
        <f>IF($D92="No",0,'E. Details of New PSAs'!AJ89)</f>
        <v>0</v>
      </c>
      <c r="AF92" s="166"/>
      <c r="AG92" s="16" t="str">
        <f t="shared" si="193"/>
        <v>FALSE</v>
      </c>
    </row>
    <row r="93" spans="3:33" ht="28.8" x14ac:dyDescent="0.3">
      <c r="C93" s="7">
        <f t="shared" ref="C93" si="242">C92</f>
        <v>42</v>
      </c>
      <c r="D93" s="7">
        <f t="shared" ref="D93" si="243">D92</f>
        <v>0</v>
      </c>
      <c r="E93" s="16" t="str">
        <f>'E. Details of New PSAs'!O90</f>
        <v>MWh</v>
      </c>
      <c r="F93" s="146" t="str">
        <f t="shared" ref="F93:F129" si="244">F92</f>
        <v>Distribution Utility 2 (DU2)</v>
      </c>
      <c r="G93" s="146">
        <f t="shared" ref="G93:G129" si="245">G92</f>
        <v>0</v>
      </c>
      <c r="H93" s="108">
        <f t="shared" ref="H93:H129" si="246">H92</f>
        <v>0</v>
      </c>
      <c r="I93">
        <f t="shared" ref="I93:I129" si="247">I92</f>
        <v>0</v>
      </c>
      <c r="J93" s="16" t="s">
        <v>173</v>
      </c>
      <c r="K93" s="166">
        <f>IF($D93="No",0,'E. Details of New PSAs'!P90)</f>
        <v>0</v>
      </c>
      <c r="L93" s="166">
        <f>IF($D93="No",0,'E. Details of New PSAs'!Q90)</f>
        <v>0</v>
      </c>
      <c r="M93" s="166">
        <f>IF($D93="No",0,'E. Details of New PSAs'!R90)</f>
        <v>0</v>
      </c>
      <c r="N93" s="166">
        <f>IF($D93="No",0,'E. Details of New PSAs'!S90)</f>
        <v>0</v>
      </c>
      <c r="O93" s="166">
        <f>IF($D93="No",0,'E. Details of New PSAs'!T90)</f>
        <v>0</v>
      </c>
      <c r="P93" s="166">
        <f>IF($D93="No",0,'E. Details of New PSAs'!U90)</f>
        <v>0</v>
      </c>
      <c r="Q93" s="166">
        <f>IF($D93="No",0,'E. Details of New PSAs'!V90)</f>
        <v>0</v>
      </c>
      <c r="R93" s="166">
        <f>IF($D93="No",0,'E. Details of New PSAs'!W90)</f>
        <v>0</v>
      </c>
      <c r="S93" s="166">
        <f>IF($D93="No",0,'E. Details of New PSAs'!X90)</f>
        <v>0</v>
      </c>
      <c r="T93" s="166">
        <f>IF($D93="No",0,'E. Details of New PSAs'!Y90)</f>
        <v>0</v>
      </c>
      <c r="U93" s="166">
        <f>IF($D93="No",0,'E. Details of New PSAs'!Z90)</f>
        <v>0</v>
      </c>
      <c r="V93" s="166">
        <f>IF($D93="No",0,'E. Details of New PSAs'!AA90)</f>
        <v>0</v>
      </c>
      <c r="W93" s="166">
        <f>IF($D93="No",0,'E. Details of New PSAs'!AB90)</f>
        <v>0</v>
      </c>
      <c r="X93" s="166">
        <f>IF($D93="No",0,'E. Details of New PSAs'!AC90)</f>
        <v>0</v>
      </c>
      <c r="Y93" s="166">
        <f>IF($D93="No",0,'E. Details of New PSAs'!AD90)</f>
        <v>0</v>
      </c>
      <c r="Z93" s="166">
        <f>IF($D93="No",0,'E. Details of New PSAs'!AE90)</f>
        <v>0</v>
      </c>
      <c r="AA93" s="166">
        <f>IF($D93="No",0,'E. Details of New PSAs'!AF90)</f>
        <v>0</v>
      </c>
      <c r="AB93" s="166">
        <f>IF($D93="No",0,'E. Details of New PSAs'!AG90)</f>
        <v>0</v>
      </c>
      <c r="AC93" s="166">
        <f>IF($D93="No",0,'E. Details of New PSAs'!AH90)</f>
        <v>0</v>
      </c>
      <c r="AD93" s="166">
        <f>IF($D93="No",0,'E. Details of New PSAs'!AI90)</f>
        <v>0</v>
      </c>
      <c r="AE93" s="166">
        <f>IF($D93="No",0,'E. Details of New PSAs'!AJ90)</f>
        <v>0</v>
      </c>
      <c r="AF93" s="166"/>
      <c r="AG93" s="16" t="str">
        <f t="shared" si="193"/>
        <v>FALSE</v>
      </c>
    </row>
    <row r="94" spans="3:33" ht="28.8" x14ac:dyDescent="0.3">
      <c r="C94" s="7">
        <f>'E. Details of New PSAs'!C91</f>
        <v>43</v>
      </c>
      <c r="D94" s="7">
        <f>'E. Details of New PSAs'!I91</f>
        <v>0</v>
      </c>
      <c r="E94" s="16" t="str">
        <f>'E. Details of New PSAs'!O91</f>
        <v>MW</v>
      </c>
      <c r="F94" s="146" t="str">
        <f>'E. Details of New PSAs'!D91</f>
        <v>Distribution Utility 2 (DU2)</v>
      </c>
      <c r="G94" s="146">
        <f>'E. Details of New PSAs'!E91</f>
        <v>0</v>
      </c>
      <c r="H94" s="108">
        <f>'E. Details of New PSAs'!F91</f>
        <v>0</v>
      </c>
      <c r="I94">
        <f>'E. Details of New PSAs'!G91</f>
        <v>0</v>
      </c>
      <c r="J94" s="16" t="s">
        <v>173</v>
      </c>
      <c r="K94" s="166">
        <f>IF($D94="No",0,'E. Details of New PSAs'!P91)</f>
        <v>0</v>
      </c>
      <c r="L94" s="166">
        <f>IF($D94="No",0,'E. Details of New PSAs'!Q91)</f>
        <v>0</v>
      </c>
      <c r="M94" s="166">
        <f>IF($D94="No",0,'E. Details of New PSAs'!R91)</f>
        <v>0</v>
      </c>
      <c r="N94" s="166">
        <f>IF($D94="No",0,'E. Details of New PSAs'!S91)</f>
        <v>0</v>
      </c>
      <c r="O94" s="166">
        <f>IF($D94="No",0,'E. Details of New PSAs'!T91)</f>
        <v>0</v>
      </c>
      <c r="P94" s="166">
        <f>IF($D94="No",0,'E. Details of New PSAs'!U91)</f>
        <v>0</v>
      </c>
      <c r="Q94" s="166">
        <f>IF($D94="No",0,'E. Details of New PSAs'!V91)</f>
        <v>0</v>
      </c>
      <c r="R94" s="166">
        <f>IF($D94="No",0,'E. Details of New PSAs'!W91)</f>
        <v>0</v>
      </c>
      <c r="S94" s="166">
        <f>IF($D94="No",0,'E. Details of New PSAs'!X91)</f>
        <v>0</v>
      </c>
      <c r="T94" s="166">
        <f>IF($D94="No",0,'E. Details of New PSAs'!Y91)</f>
        <v>0</v>
      </c>
      <c r="U94" s="166">
        <f>IF($D94="No",0,'E. Details of New PSAs'!Z91)</f>
        <v>0</v>
      </c>
      <c r="V94" s="166">
        <f>IF($D94="No",0,'E. Details of New PSAs'!AA91)</f>
        <v>0</v>
      </c>
      <c r="W94" s="166">
        <f>IF($D94="No",0,'E. Details of New PSAs'!AB91)</f>
        <v>0</v>
      </c>
      <c r="X94" s="166">
        <f>IF($D94="No",0,'E. Details of New PSAs'!AC91)</f>
        <v>0</v>
      </c>
      <c r="Y94" s="166">
        <f>IF($D94="No",0,'E. Details of New PSAs'!AD91)</f>
        <v>0</v>
      </c>
      <c r="Z94" s="166">
        <f>IF($D94="No",0,'E. Details of New PSAs'!AE91)</f>
        <v>0</v>
      </c>
      <c r="AA94" s="166">
        <f>IF($D94="No",0,'E. Details of New PSAs'!AF91)</f>
        <v>0</v>
      </c>
      <c r="AB94" s="166">
        <f>IF($D94="No",0,'E. Details of New PSAs'!AG91)</f>
        <v>0</v>
      </c>
      <c r="AC94" s="166">
        <f>IF($D94="No",0,'E. Details of New PSAs'!AH91)</f>
        <v>0</v>
      </c>
      <c r="AD94" s="166">
        <f>IF($D94="No",0,'E. Details of New PSAs'!AI91)</f>
        <v>0</v>
      </c>
      <c r="AE94" s="166">
        <f>IF($D94="No",0,'E. Details of New PSAs'!AJ91)</f>
        <v>0</v>
      </c>
      <c r="AF94" s="166"/>
      <c r="AG94" s="16" t="str">
        <f t="shared" si="193"/>
        <v>FALSE</v>
      </c>
    </row>
    <row r="95" spans="3:33" ht="28.8" x14ac:dyDescent="0.3">
      <c r="C95" s="7">
        <f t="shared" ref="C95" si="248">C94</f>
        <v>43</v>
      </c>
      <c r="D95" s="7">
        <f t="shared" ref="D95" si="249">D94</f>
        <v>0</v>
      </c>
      <c r="E95" s="16" t="str">
        <f>'E. Details of New PSAs'!O92</f>
        <v>MWh</v>
      </c>
      <c r="F95" s="146" t="str">
        <f t="shared" ref="F95:F129" si="250">F94</f>
        <v>Distribution Utility 2 (DU2)</v>
      </c>
      <c r="G95" s="146">
        <f t="shared" ref="G95:G129" si="251">G94</f>
        <v>0</v>
      </c>
      <c r="H95" s="108">
        <f t="shared" ref="H95:H129" si="252">H94</f>
        <v>0</v>
      </c>
      <c r="I95">
        <f t="shared" ref="I95:I129" si="253">I94</f>
        <v>0</v>
      </c>
      <c r="J95" s="16" t="s">
        <v>173</v>
      </c>
      <c r="K95" s="166">
        <f>IF($D95="No",0,'E. Details of New PSAs'!P92)</f>
        <v>0</v>
      </c>
      <c r="L95" s="166">
        <f>IF($D95="No",0,'E. Details of New PSAs'!Q92)</f>
        <v>0</v>
      </c>
      <c r="M95" s="166">
        <f>IF($D95="No",0,'E. Details of New PSAs'!R92)</f>
        <v>0</v>
      </c>
      <c r="N95" s="166">
        <f>IF($D95="No",0,'E. Details of New PSAs'!S92)</f>
        <v>0</v>
      </c>
      <c r="O95" s="166">
        <f>IF($D95="No",0,'E. Details of New PSAs'!T92)</f>
        <v>0</v>
      </c>
      <c r="P95" s="166">
        <f>IF($D95="No",0,'E. Details of New PSAs'!U92)</f>
        <v>0</v>
      </c>
      <c r="Q95" s="166">
        <f>IF($D95="No",0,'E. Details of New PSAs'!V92)</f>
        <v>0</v>
      </c>
      <c r="R95" s="166">
        <f>IF($D95="No",0,'E. Details of New PSAs'!W92)</f>
        <v>0</v>
      </c>
      <c r="S95" s="166">
        <f>IF($D95="No",0,'E. Details of New PSAs'!X92)</f>
        <v>0</v>
      </c>
      <c r="T95" s="166">
        <f>IF($D95="No",0,'E. Details of New PSAs'!Y92)</f>
        <v>0</v>
      </c>
      <c r="U95" s="166">
        <f>IF($D95="No",0,'E. Details of New PSAs'!Z92)</f>
        <v>0</v>
      </c>
      <c r="V95" s="166">
        <f>IF($D95="No",0,'E. Details of New PSAs'!AA92)</f>
        <v>0</v>
      </c>
      <c r="W95" s="166">
        <f>IF($D95="No",0,'E. Details of New PSAs'!AB92)</f>
        <v>0</v>
      </c>
      <c r="X95" s="166">
        <f>IF($D95="No",0,'E. Details of New PSAs'!AC92)</f>
        <v>0</v>
      </c>
      <c r="Y95" s="166">
        <f>IF($D95="No",0,'E. Details of New PSAs'!AD92)</f>
        <v>0</v>
      </c>
      <c r="Z95" s="166">
        <f>IF($D95="No",0,'E. Details of New PSAs'!AE92)</f>
        <v>0</v>
      </c>
      <c r="AA95" s="166">
        <f>IF($D95="No",0,'E. Details of New PSAs'!AF92)</f>
        <v>0</v>
      </c>
      <c r="AB95" s="166">
        <f>IF($D95="No",0,'E. Details of New PSAs'!AG92)</f>
        <v>0</v>
      </c>
      <c r="AC95" s="166">
        <f>IF($D95="No",0,'E. Details of New PSAs'!AH92)</f>
        <v>0</v>
      </c>
      <c r="AD95" s="166">
        <f>IF($D95="No",0,'E. Details of New PSAs'!AI92)</f>
        <v>0</v>
      </c>
      <c r="AE95" s="166">
        <f>IF($D95="No",0,'E. Details of New PSAs'!AJ92)</f>
        <v>0</v>
      </c>
      <c r="AF95" s="166"/>
      <c r="AG95" s="16" t="str">
        <f t="shared" si="193"/>
        <v>FALSE</v>
      </c>
    </row>
    <row r="96" spans="3:33" ht="28.8" x14ac:dyDescent="0.3">
      <c r="C96" s="7">
        <f>'E. Details of New PSAs'!C93</f>
        <v>44</v>
      </c>
      <c r="D96" s="7">
        <f>'E. Details of New PSAs'!I93</f>
        <v>0</v>
      </c>
      <c r="E96" s="16" t="str">
        <f>'E. Details of New PSAs'!O93</f>
        <v>MW</v>
      </c>
      <c r="F96" s="146" t="str">
        <f>'E. Details of New PSAs'!D93</f>
        <v>Distribution Utility 2 (DU2)</v>
      </c>
      <c r="G96" s="146">
        <f>'E. Details of New PSAs'!E93</f>
        <v>0</v>
      </c>
      <c r="H96" s="108">
        <f>'E. Details of New PSAs'!F93</f>
        <v>0</v>
      </c>
      <c r="I96">
        <f>'E. Details of New PSAs'!G93</f>
        <v>0</v>
      </c>
      <c r="J96" s="16" t="s">
        <v>173</v>
      </c>
      <c r="K96" s="166">
        <f>IF($D96="No",0,'E. Details of New PSAs'!P93)</f>
        <v>0</v>
      </c>
      <c r="L96" s="166">
        <f>IF($D96="No",0,'E. Details of New PSAs'!Q93)</f>
        <v>0</v>
      </c>
      <c r="M96" s="166">
        <f>IF($D96="No",0,'E. Details of New PSAs'!R93)</f>
        <v>0</v>
      </c>
      <c r="N96" s="166">
        <f>IF($D96="No",0,'E. Details of New PSAs'!S93)</f>
        <v>0</v>
      </c>
      <c r="O96" s="166">
        <f>IF($D96="No",0,'E. Details of New PSAs'!T93)</f>
        <v>0</v>
      </c>
      <c r="P96" s="166">
        <f>IF($D96="No",0,'E. Details of New PSAs'!U93)</f>
        <v>0</v>
      </c>
      <c r="Q96" s="166">
        <f>IF($D96="No",0,'E. Details of New PSAs'!V93)</f>
        <v>0</v>
      </c>
      <c r="R96" s="166">
        <f>IF($D96="No",0,'E. Details of New PSAs'!W93)</f>
        <v>0</v>
      </c>
      <c r="S96" s="166">
        <f>IF($D96="No",0,'E. Details of New PSAs'!X93)</f>
        <v>0</v>
      </c>
      <c r="T96" s="166">
        <f>IF($D96="No",0,'E. Details of New PSAs'!Y93)</f>
        <v>0</v>
      </c>
      <c r="U96" s="166">
        <f>IF($D96="No",0,'E. Details of New PSAs'!Z93)</f>
        <v>0</v>
      </c>
      <c r="V96" s="166">
        <f>IF($D96="No",0,'E. Details of New PSAs'!AA93)</f>
        <v>0</v>
      </c>
      <c r="W96" s="166">
        <f>IF($D96="No",0,'E. Details of New PSAs'!AB93)</f>
        <v>0</v>
      </c>
      <c r="X96" s="166">
        <f>IF($D96="No",0,'E. Details of New PSAs'!AC93)</f>
        <v>0</v>
      </c>
      <c r="Y96" s="166">
        <f>IF($D96="No",0,'E. Details of New PSAs'!AD93)</f>
        <v>0</v>
      </c>
      <c r="Z96" s="166">
        <f>IF($D96="No",0,'E. Details of New PSAs'!AE93)</f>
        <v>0</v>
      </c>
      <c r="AA96" s="166">
        <f>IF($D96="No",0,'E. Details of New PSAs'!AF93)</f>
        <v>0</v>
      </c>
      <c r="AB96" s="166">
        <f>IF($D96="No",0,'E. Details of New PSAs'!AG93)</f>
        <v>0</v>
      </c>
      <c r="AC96" s="166">
        <f>IF($D96="No",0,'E. Details of New PSAs'!AH93)</f>
        <v>0</v>
      </c>
      <c r="AD96" s="166">
        <f>IF($D96="No",0,'E. Details of New PSAs'!AI93)</f>
        <v>0</v>
      </c>
      <c r="AE96" s="166">
        <f>IF($D96="No",0,'E. Details of New PSAs'!AJ93)</f>
        <v>0</v>
      </c>
      <c r="AF96" s="166"/>
      <c r="AG96" s="16" t="str">
        <f t="shared" si="193"/>
        <v>FALSE</v>
      </c>
    </row>
    <row r="97" spans="3:33" ht="28.8" x14ac:dyDescent="0.3">
      <c r="C97" s="7">
        <f t="shared" ref="C97" si="254">C96</f>
        <v>44</v>
      </c>
      <c r="D97" s="7">
        <f t="shared" ref="D97" si="255">D96</f>
        <v>0</v>
      </c>
      <c r="E97" s="16" t="str">
        <f>'E. Details of New PSAs'!O94</f>
        <v>MWh</v>
      </c>
      <c r="F97" s="146" t="str">
        <f t="shared" ref="F97:F129" si="256">F96</f>
        <v>Distribution Utility 2 (DU2)</v>
      </c>
      <c r="G97" s="146">
        <f t="shared" ref="G97:G129" si="257">G96</f>
        <v>0</v>
      </c>
      <c r="H97" s="108">
        <f t="shared" ref="H97:H129" si="258">H96</f>
        <v>0</v>
      </c>
      <c r="I97">
        <f t="shared" ref="I97:I129" si="259">I96</f>
        <v>0</v>
      </c>
      <c r="J97" s="16" t="s">
        <v>173</v>
      </c>
      <c r="K97" s="166">
        <f>IF($D97="No",0,'E. Details of New PSAs'!P94)</f>
        <v>0</v>
      </c>
      <c r="L97" s="166">
        <f>IF($D97="No",0,'E. Details of New PSAs'!Q94)</f>
        <v>0</v>
      </c>
      <c r="M97" s="166">
        <f>IF($D97="No",0,'E. Details of New PSAs'!R94)</f>
        <v>0</v>
      </c>
      <c r="N97" s="166">
        <f>IF($D97="No",0,'E. Details of New PSAs'!S94)</f>
        <v>0</v>
      </c>
      <c r="O97" s="166">
        <f>IF($D97="No",0,'E. Details of New PSAs'!T94)</f>
        <v>0</v>
      </c>
      <c r="P97" s="166">
        <f>IF($D97="No",0,'E. Details of New PSAs'!U94)</f>
        <v>0</v>
      </c>
      <c r="Q97" s="166">
        <f>IF($D97="No",0,'E. Details of New PSAs'!V94)</f>
        <v>0</v>
      </c>
      <c r="R97" s="166">
        <f>IF($D97="No",0,'E. Details of New PSAs'!W94)</f>
        <v>0</v>
      </c>
      <c r="S97" s="166">
        <f>IF($D97="No",0,'E. Details of New PSAs'!X94)</f>
        <v>0</v>
      </c>
      <c r="T97" s="166">
        <f>IF($D97="No",0,'E. Details of New PSAs'!Y94)</f>
        <v>0</v>
      </c>
      <c r="U97" s="166">
        <f>IF($D97="No",0,'E. Details of New PSAs'!Z94)</f>
        <v>0</v>
      </c>
      <c r="V97" s="166">
        <f>IF($D97="No",0,'E. Details of New PSAs'!AA94)</f>
        <v>0</v>
      </c>
      <c r="W97" s="166">
        <f>IF($D97="No",0,'E. Details of New PSAs'!AB94)</f>
        <v>0</v>
      </c>
      <c r="X97" s="166">
        <f>IF($D97="No",0,'E. Details of New PSAs'!AC94)</f>
        <v>0</v>
      </c>
      <c r="Y97" s="166">
        <f>IF($D97="No",0,'E. Details of New PSAs'!AD94)</f>
        <v>0</v>
      </c>
      <c r="Z97" s="166">
        <f>IF($D97="No",0,'E. Details of New PSAs'!AE94)</f>
        <v>0</v>
      </c>
      <c r="AA97" s="166">
        <f>IF($D97="No",0,'E. Details of New PSAs'!AF94)</f>
        <v>0</v>
      </c>
      <c r="AB97" s="166">
        <f>IF($D97="No",0,'E. Details of New PSAs'!AG94)</f>
        <v>0</v>
      </c>
      <c r="AC97" s="166">
        <f>IF($D97="No",0,'E. Details of New PSAs'!AH94)</f>
        <v>0</v>
      </c>
      <c r="AD97" s="166">
        <f>IF($D97="No",0,'E. Details of New PSAs'!AI94)</f>
        <v>0</v>
      </c>
      <c r="AE97" s="166">
        <f>IF($D97="No",0,'E. Details of New PSAs'!AJ94)</f>
        <v>0</v>
      </c>
      <c r="AF97" s="166"/>
      <c r="AG97" s="16" t="str">
        <f t="shared" si="193"/>
        <v>FALSE</v>
      </c>
    </row>
    <row r="98" spans="3:33" ht="28.8" x14ac:dyDescent="0.3">
      <c r="C98" s="7">
        <f>'E. Details of New PSAs'!C95</f>
        <v>45</v>
      </c>
      <c r="D98" s="7">
        <f>'E. Details of New PSAs'!I95</f>
        <v>0</v>
      </c>
      <c r="E98" s="16" t="str">
        <f>'E. Details of New PSAs'!O95</f>
        <v>MW</v>
      </c>
      <c r="F98" s="146" t="str">
        <f>'E. Details of New PSAs'!D95</f>
        <v>Distribution Utility 2 (DU2)</v>
      </c>
      <c r="G98" s="146">
        <f>'E. Details of New PSAs'!E95</f>
        <v>0</v>
      </c>
      <c r="H98" s="108">
        <f>'E. Details of New PSAs'!F95</f>
        <v>0</v>
      </c>
      <c r="I98">
        <f>'E. Details of New PSAs'!G95</f>
        <v>0</v>
      </c>
      <c r="J98" s="16" t="s">
        <v>173</v>
      </c>
      <c r="K98" s="166">
        <f>IF($D98="No",0,'E. Details of New PSAs'!P95)</f>
        <v>0</v>
      </c>
      <c r="L98" s="166">
        <f>IF($D98="No",0,'E. Details of New PSAs'!Q95)</f>
        <v>0</v>
      </c>
      <c r="M98" s="166">
        <f>IF($D98="No",0,'E. Details of New PSAs'!R95)</f>
        <v>0</v>
      </c>
      <c r="N98" s="166">
        <f>IF($D98="No",0,'E. Details of New PSAs'!S95)</f>
        <v>0</v>
      </c>
      <c r="O98" s="166">
        <f>IF($D98="No",0,'E. Details of New PSAs'!T95)</f>
        <v>0</v>
      </c>
      <c r="P98" s="166">
        <f>IF($D98="No",0,'E. Details of New PSAs'!U95)</f>
        <v>0</v>
      </c>
      <c r="Q98" s="166">
        <f>IF($D98="No",0,'E. Details of New PSAs'!V95)</f>
        <v>0</v>
      </c>
      <c r="R98" s="166">
        <f>IF($D98="No",0,'E. Details of New PSAs'!W95)</f>
        <v>0</v>
      </c>
      <c r="S98" s="166">
        <f>IF($D98="No",0,'E. Details of New PSAs'!X95)</f>
        <v>0</v>
      </c>
      <c r="T98" s="166">
        <f>IF($D98="No",0,'E. Details of New PSAs'!Y95)</f>
        <v>0</v>
      </c>
      <c r="U98" s="166">
        <f>IF($D98="No",0,'E. Details of New PSAs'!Z95)</f>
        <v>0</v>
      </c>
      <c r="V98" s="166">
        <f>IF($D98="No",0,'E. Details of New PSAs'!AA95)</f>
        <v>0</v>
      </c>
      <c r="W98" s="166">
        <f>IF($D98="No",0,'E. Details of New PSAs'!AB95)</f>
        <v>0</v>
      </c>
      <c r="X98" s="166">
        <f>IF($D98="No",0,'E. Details of New PSAs'!AC95)</f>
        <v>0</v>
      </c>
      <c r="Y98" s="166">
        <f>IF($D98="No",0,'E. Details of New PSAs'!AD95)</f>
        <v>0</v>
      </c>
      <c r="Z98" s="166">
        <f>IF($D98="No",0,'E. Details of New PSAs'!AE95)</f>
        <v>0</v>
      </c>
      <c r="AA98" s="166">
        <f>IF($D98="No",0,'E. Details of New PSAs'!AF95)</f>
        <v>0</v>
      </c>
      <c r="AB98" s="166">
        <f>IF($D98="No",0,'E. Details of New PSAs'!AG95)</f>
        <v>0</v>
      </c>
      <c r="AC98" s="166">
        <f>IF($D98="No",0,'E. Details of New PSAs'!AH95)</f>
        <v>0</v>
      </c>
      <c r="AD98" s="166">
        <f>IF($D98="No",0,'E. Details of New PSAs'!AI95)</f>
        <v>0</v>
      </c>
      <c r="AE98" s="166">
        <f>IF($D98="No",0,'E. Details of New PSAs'!AJ95)</f>
        <v>0</v>
      </c>
      <c r="AF98" s="166"/>
      <c r="AG98" s="16" t="str">
        <f t="shared" si="193"/>
        <v>FALSE</v>
      </c>
    </row>
    <row r="99" spans="3:33" ht="28.8" x14ac:dyDescent="0.3">
      <c r="C99" s="7">
        <f t="shared" ref="C99" si="260">C98</f>
        <v>45</v>
      </c>
      <c r="D99" s="7">
        <f t="shared" ref="D99" si="261">D98</f>
        <v>0</v>
      </c>
      <c r="E99" s="16" t="str">
        <f>'E. Details of New PSAs'!O96</f>
        <v>MWh</v>
      </c>
      <c r="F99" s="146" t="str">
        <f t="shared" ref="F99:F129" si="262">F98</f>
        <v>Distribution Utility 2 (DU2)</v>
      </c>
      <c r="G99" s="146">
        <f t="shared" ref="G99:G129" si="263">G98</f>
        <v>0</v>
      </c>
      <c r="H99" s="108">
        <f t="shared" ref="H99:H129" si="264">H98</f>
        <v>0</v>
      </c>
      <c r="I99">
        <f t="shared" ref="I99:I129" si="265">I98</f>
        <v>0</v>
      </c>
      <c r="J99" s="16" t="s">
        <v>173</v>
      </c>
      <c r="K99" s="166">
        <f>IF($D99="No",0,'E. Details of New PSAs'!P96)</f>
        <v>0</v>
      </c>
      <c r="L99" s="166">
        <f>IF($D99="No",0,'E. Details of New PSAs'!Q96)</f>
        <v>0</v>
      </c>
      <c r="M99" s="166">
        <f>IF($D99="No",0,'E. Details of New PSAs'!R96)</f>
        <v>0</v>
      </c>
      <c r="N99" s="166">
        <f>IF($D99="No",0,'E. Details of New PSAs'!S96)</f>
        <v>0</v>
      </c>
      <c r="O99" s="166">
        <f>IF($D99="No",0,'E. Details of New PSAs'!T96)</f>
        <v>0</v>
      </c>
      <c r="P99" s="166">
        <f>IF($D99="No",0,'E. Details of New PSAs'!U96)</f>
        <v>0</v>
      </c>
      <c r="Q99" s="166">
        <f>IF($D99="No",0,'E. Details of New PSAs'!V96)</f>
        <v>0</v>
      </c>
      <c r="R99" s="166">
        <f>IF($D99="No",0,'E. Details of New PSAs'!W96)</f>
        <v>0</v>
      </c>
      <c r="S99" s="166">
        <f>IF($D99="No",0,'E. Details of New PSAs'!X96)</f>
        <v>0</v>
      </c>
      <c r="T99" s="166">
        <f>IF($D99="No",0,'E. Details of New PSAs'!Y96)</f>
        <v>0</v>
      </c>
      <c r="U99" s="166">
        <f>IF($D99="No",0,'E. Details of New PSAs'!Z96)</f>
        <v>0</v>
      </c>
      <c r="V99" s="166">
        <f>IF($D99="No",0,'E. Details of New PSAs'!AA96)</f>
        <v>0</v>
      </c>
      <c r="W99" s="166">
        <f>IF($D99="No",0,'E. Details of New PSAs'!AB96)</f>
        <v>0</v>
      </c>
      <c r="X99" s="166">
        <f>IF($D99="No",0,'E. Details of New PSAs'!AC96)</f>
        <v>0</v>
      </c>
      <c r="Y99" s="166">
        <f>IF($D99="No",0,'E. Details of New PSAs'!AD96)</f>
        <v>0</v>
      </c>
      <c r="Z99" s="166">
        <f>IF($D99="No",0,'E. Details of New PSAs'!AE96)</f>
        <v>0</v>
      </c>
      <c r="AA99" s="166">
        <f>IF($D99="No",0,'E. Details of New PSAs'!AF96)</f>
        <v>0</v>
      </c>
      <c r="AB99" s="166">
        <f>IF($D99="No",0,'E. Details of New PSAs'!AG96)</f>
        <v>0</v>
      </c>
      <c r="AC99" s="166">
        <f>IF($D99="No",0,'E. Details of New PSAs'!AH96)</f>
        <v>0</v>
      </c>
      <c r="AD99" s="166">
        <f>IF($D99="No",0,'E. Details of New PSAs'!AI96)</f>
        <v>0</v>
      </c>
      <c r="AE99" s="166">
        <f>IF($D99="No",0,'E. Details of New PSAs'!AJ96)</f>
        <v>0</v>
      </c>
      <c r="AF99" s="166"/>
      <c r="AG99" s="16" t="str">
        <f t="shared" si="193"/>
        <v>FALSE</v>
      </c>
    </row>
    <row r="100" spans="3:33" ht="28.8" x14ac:dyDescent="0.3">
      <c r="C100" s="7">
        <f>'E. Details of New PSAs'!C97</f>
        <v>46</v>
      </c>
      <c r="D100" s="7">
        <f>'E. Details of New PSAs'!I97</f>
        <v>0</v>
      </c>
      <c r="E100" s="16" t="str">
        <f>'E. Details of New PSAs'!O97</f>
        <v>MW</v>
      </c>
      <c r="F100" s="146" t="str">
        <f>'E. Details of New PSAs'!D97</f>
        <v>Distribution Utility 2 (DU2)</v>
      </c>
      <c r="G100" s="146">
        <f>'E. Details of New PSAs'!E97</f>
        <v>0</v>
      </c>
      <c r="H100" s="108">
        <f>'E. Details of New PSAs'!F97</f>
        <v>0</v>
      </c>
      <c r="I100">
        <f>'E. Details of New PSAs'!G97</f>
        <v>0</v>
      </c>
      <c r="J100" s="16" t="s">
        <v>173</v>
      </c>
      <c r="K100" s="166">
        <f>IF($D100="No",0,'E. Details of New PSAs'!P97)</f>
        <v>0</v>
      </c>
      <c r="L100" s="166">
        <f>IF($D100="No",0,'E. Details of New PSAs'!Q97)</f>
        <v>0</v>
      </c>
      <c r="M100" s="166">
        <f>IF($D100="No",0,'E. Details of New PSAs'!R97)</f>
        <v>0</v>
      </c>
      <c r="N100" s="166">
        <f>IF($D100="No",0,'E. Details of New PSAs'!S97)</f>
        <v>0</v>
      </c>
      <c r="O100" s="166">
        <f>IF($D100="No",0,'E. Details of New PSAs'!T97)</f>
        <v>0</v>
      </c>
      <c r="P100" s="166">
        <f>IF($D100="No",0,'E. Details of New PSAs'!U97)</f>
        <v>0</v>
      </c>
      <c r="Q100" s="166">
        <f>IF($D100="No",0,'E. Details of New PSAs'!V97)</f>
        <v>0</v>
      </c>
      <c r="R100" s="166">
        <f>IF($D100="No",0,'E. Details of New PSAs'!W97)</f>
        <v>0</v>
      </c>
      <c r="S100" s="166">
        <f>IF($D100="No",0,'E. Details of New PSAs'!X97)</f>
        <v>0</v>
      </c>
      <c r="T100" s="166">
        <f>IF($D100="No",0,'E. Details of New PSAs'!Y97)</f>
        <v>0</v>
      </c>
      <c r="U100" s="166">
        <f>IF($D100="No",0,'E. Details of New PSAs'!Z97)</f>
        <v>0</v>
      </c>
      <c r="V100" s="166">
        <f>IF($D100="No",0,'E. Details of New PSAs'!AA97)</f>
        <v>0</v>
      </c>
      <c r="W100" s="166">
        <f>IF($D100="No",0,'E. Details of New PSAs'!AB97)</f>
        <v>0</v>
      </c>
      <c r="X100" s="166">
        <f>IF($D100="No",0,'E. Details of New PSAs'!AC97)</f>
        <v>0</v>
      </c>
      <c r="Y100" s="166">
        <f>IF($D100="No",0,'E. Details of New PSAs'!AD97)</f>
        <v>0</v>
      </c>
      <c r="Z100" s="166">
        <f>IF($D100="No",0,'E. Details of New PSAs'!AE97)</f>
        <v>0</v>
      </c>
      <c r="AA100" s="166">
        <f>IF($D100="No",0,'E. Details of New PSAs'!AF97)</f>
        <v>0</v>
      </c>
      <c r="AB100" s="166">
        <f>IF($D100="No",0,'E. Details of New PSAs'!AG97)</f>
        <v>0</v>
      </c>
      <c r="AC100" s="166">
        <f>IF($D100="No",0,'E. Details of New PSAs'!AH97)</f>
        <v>0</v>
      </c>
      <c r="AD100" s="166">
        <f>IF($D100="No",0,'E. Details of New PSAs'!AI97)</f>
        <v>0</v>
      </c>
      <c r="AE100" s="166">
        <f>IF($D100="No",0,'E. Details of New PSAs'!AJ97)</f>
        <v>0</v>
      </c>
      <c r="AF100" s="166"/>
      <c r="AG100" s="16" t="str">
        <f t="shared" si="193"/>
        <v>FALSE</v>
      </c>
    </row>
    <row r="101" spans="3:33" ht="28.8" x14ac:dyDescent="0.3">
      <c r="C101" s="7">
        <f t="shared" ref="C101" si="266">C100</f>
        <v>46</v>
      </c>
      <c r="D101" s="7">
        <f t="shared" ref="D101" si="267">D100</f>
        <v>0</v>
      </c>
      <c r="E101" s="16" t="str">
        <f>'E. Details of New PSAs'!O98</f>
        <v>MWh</v>
      </c>
      <c r="F101" s="146" t="str">
        <f t="shared" ref="F101:F129" si="268">F100</f>
        <v>Distribution Utility 2 (DU2)</v>
      </c>
      <c r="G101" s="146">
        <f t="shared" ref="G101:G129" si="269">G100</f>
        <v>0</v>
      </c>
      <c r="H101" s="108">
        <f t="shared" ref="H101:H129" si="270">H100</f>
        <v>0</v>
      </c>
      <c r="I101">
        <f t="shared" ref="I101:I129" si="271">I100</f>
        <v>0</v>
      </c>
      <c r="J101" s="16" t="s">
        <v>173</v>
      </c>
      <c r="K101" s="166">
        <f>IF($D101="No",0,'E. Details of New PSAs'!P98)</f>
        <v>0</v>
      </c>
      <c r="L101" s="166">
        <f>IF($D101="No",0,'E. Details of New PSAs'!Q98)</f>
        <v>0</v>
      </c>
      <c r="M101" s="166">
        <f>IF($D101="No",0,'E. Details of New PSAs'!R98)</f>
        <v>0</v>
      </c>
      <c r="N101" s="166">
        <f>IF($D101="No",0,'E. Details of New PSAs'!S98)</f>
        <v>0</v>
      </c>
      <c r="O101" s="166">
        <f>IF($D101="No",0,'E. Details of New PSAs'!T98)</f>
        <v>0</v>
      </c>
      <c r="P101" s="166">
        <f>IF($D101="No",0,'E. Details of New PSAs'!U98)</f>
        <v>0</v>
      </c>
      <c r="Q101" s="166">
        <f>IF($D101="No",0,'E. Details of New PSAs'!V98)</f>
        <v>0</v>
      </c>
      <c r="R101" s="166">
        <f>IF($D101="No",0,'E. Details of New PSAs'!W98)</f>
        <v>0</v>
      </c>
      <c r="S101" s="166">
        <f>IF($D101="No",0,'E. Details of New PSAs'!X98)</f>
        <v>0</v>
      </c>
      <c r="T101" s="166">
        <f>IF($D101="No",0,'E. Details of New PSAs'!Y98)</f>
        <v>0</v>
      </c>
      <c r="U101" s="166">
        <f>IF($D101="No",0,'E. Details of New PSAs'!Z98)</f>
        <v>0</v>
      </c>
      <c r="V101" s="166">
        <f>IF($D101="No",0,'E. Details of New PSAs'!AA98)</f>
        <v>0</v>
      </c>
      <c r="W101" s="166">
        <f>IF($D101="No",0,'E. Details of New PSAs'!AB98)</f>
        <v>0</v>
      </c>
      <c r="X101" s="166">
        <f>IF($D101="No",0,'E. Details of New PSAs'!AC98)</f>
        <v>0</v>
      </c>
      <c r="Y101" s="166">
        <f>IF($D101="No",0,'E. Details of New PSAs'!AD98)</f>
        <v>0</v>
      </c>
      <c r="Z101" s="166">
        <f>IF($D101="No",0,'E. Details of New PSAs'!AE98)</f>
        <v>0</v>
      </c>
      <c r="AA101" s="166">
        <f>IF($D101="No",0,'E. Details of New PSAs'!AF98)</f>
        <v>0</v>
      </c>
      <c r="AB101" s="166">
        <f>IF($D101="No",0,'E. Details of New PSAs'!AG98)</f>
        <v>0</v>
      </c>
      <c r="AC101" s="166">
        <f>IF($D101="No",0,'E. Details of New PSAs'!AH98)</f>
        <v>0</v>
      </c>
      <c r="AD101" s="166">
        <f>IF($D101="No",0,'E. Details of New PSAs'!AI98)</f>
        <v>0</v>
      </c>
      <c r="AE101" s="166">
        <f>IF($D101="No",0,'E. Details of New PSAs'!AJ98)</f>
        <v>0</v>
      </c>
      <c r="AF101" s="166"/>
      <c r="AG101" s="16" t="str">
        <f t="shared" si="193"/>
        <v>FALSE</v>
      </c>
    </row>
    <row r="102" spans="3:33" ht="28.8" x14ac:dyDescent="0.3">
      <c r="C102" s="7">
        <f>'E. Details of New PSAs'!C99</f>
        <v>47</v>
      </c>
      <c r="D102" s="7">
        <f>'E. Details of New PSAs'!I99</f>
        <v>0</v>
      </c>
      <c r="E102" s="16" t="str">
        <f>'E. Details of New PSAs'!O99</f>
        <v>MW</v>
      </c>
      <c r="F102" s="146" t="str">
        <f>'E. Details of New PSAs'!D99</f>
        <v>Distribution Utility 2 (DU2)</v>
      </c>
      <c r="G102" s="146">
        <f>'E. Details of New PSAs'!E99</f>
        <v>0</v>
      </c>
      <c r="H102" s="108">
        <f>'E. Details of New PSAs'!F99</f>
        <v>0</v>
      </c>
      <c r="I102">
        <f>'E. Details of New PSAs'!G99</f>
        <v>0</v>
      </c>
      <c r="J102" s="16" t="s">
        <v>173</v>
      </c>
      <c r="K102" s="166">
        <f>IF($D102="No",0,'E. Details of New PSAs'!P99)</f>
        <v>0</v>
      </c>
      <c r="L102" s="166">
        <f>IF($D102="No",0,'E. Details of New PSAs'!Q99)</f>
        <v>0</v>
      </c>
      <c r="M102" s="166">
        <f>IF($D102="No",0,'E. Details of New PSAs'!R99)</f>
        <v>0</v>
      </c>
      <c r="N102" s="166">
        <f>IF($D102="No",0,'E. Details of New PSAs'!S99)</f>
        <v>0</v>
      </c>
      <c r="O102" s="166">
        <f>IF($D102="No",0,'E. Details of New PSAs'!T99)</f>
        <v>0</v>
      </c>
      <c r="P102" s="166">
        <f>IF($D102="No",0,'E. Details of New PSAs'!U99)</f>
        <v>0</v>
      </c>
      <c r="Q102" s="166">
        <f>IF($D102="No",0,'E. Details of New PSAs'!V99)</f>
        <v>0</v>
      </c>
      <c r="R102" s="166">
        <f>IF($D102="No",0,'E. Details of New PSAs'!W99)</f>
        <v>0</v>
      </c>
      <c r="S102" s="166">
        <f>IF($D102="No",0,'E. Details of New PSAs'!X99)</f>
        <v>0</v>
      </c>
      <c r="T102" s="166">
        <f>IF($D102="No",0,'E. Details of New PSAs'!Y99)</f>
        <v>0</v>
      </c>
      <c r="U102" s="166">
        <f>IF($D102="No",0,'E. Details of New PSAs'!Z99)</f>
        <v>0</v>
      </c>
      <c r="V102" s="166">
        <f>IF($D102="No",0,'E. Details of New PSAs'!AA99)</f>
        <v>0</v>
      </c>
      <c r="W102" s="166">
        <f>IF($D102="No",0,'E. Details of New PSAs'!AB99)</f>
        <v>0</v>
      </c>
      <c r="X102" s="166">
        <f>IF($D102="No",0,'E. Details of New PSAs'!AC99)</f>
        <v>0</v>
      </c>
      <c r="Y102" s="166">
        <f>IF($D102="No",0,'E. Details of New PSAs'!AD99)</f>
        <v>0</v>
      </c>
      <c r="Z102" s="166">
        <f>IF($D102="No",0,'E. Details of New PSAs'!AE99)</f>
        <v>0</v>
      </c>
      <c r="AA102" s="166">
        <f>IF($D102="No",0,'E. Details of New PSAs'!AF99)</f>
        <v>0</v>
      </c>
      <c r="AB102" s="166">
        <f>IF($D102="No",0,'E. Details of New PSAs'!AG99)</f>
        <v>0</v>
      </c>
      <c r="AC102" s="166">
        <f>IF($D102="No",0,'E. Details of New PSAs'!AH99)</f>
        <v>0</v>
      </c>
      <c r="AD102" s="166">
        <f>IF($D102="No",0,'E. Details of New PSAs'!AI99)</f>
        <v>0</v>
      </c>
      <c r="AE102" s="166">
        <f>IF($D102="No",0,'E. Details of New PSAs'!AJ99)</f>
        <v>0</v>
      </c>
      <c r="AF102" s="166"/>
      <c r="AG102" s="16" t="str">
        <f t="shared" si="193"/>
        <v>FALSE</v>
      </c>
    </row>
    <row r="103" spans="3:33" ht="28.8" x14ac:dyDescent="0.3">
      <c r="C103" s="7">
        <f t="shared" ref="C103" si="272">C102</f>
        <v>47</v>
      </c>
      <c r="D103" s="7">
        <f t="shared" ref="D103" si="273">D102</f>
        <v>0</v>
      </c>
      <c r="E103" s="16" t="str">
        <f>'E. Details of New PSAs'!O100</f>
        <v>MWh</v>
      </c>
      <c r="F103" s="146" t="str">
        <f t="shared" ref="F103:F129" si="274">F102</f>
        <v>Distribution Utility 2 (DU2)</v>
      </c>
      <c r="G103" s="146">
        <f t="shared" ref="G103:G129" si="275">G102</f>
        <v>0</v>
      </c>
      <c r="H103" s="108">
        <f t="shared" ref="H103:H129" si="276">H102</f>
        <v>0</v>
      </c>
      <c r="I103">
        <f t="shared" ref="I103:I129" si="277">I102</f>
        <v>0</v>
      </c>
      <c r="J103" s="16" t="s">
        <v>173</v>
      </c>
      <c r="K103" s="166">
        <f>IF($D103="No",0,'E. Details of New PSAs'!P100)</f>
        <v>0</v>
      </c>
      <c r="L103" s="166">
        <f>IF($D103="No",0,'E. Details of New PSAs'!Q100)</f>
        <v>0</v>
      </c>
      <c r="M103" s="166">
        <f>IF($D103="No",0,'E. Details of New PSAs'!R100)</f>
        <v>0</v>
      </c>
      <c r="N103" s="166">
        <f>IF($D103="No",0,'E. Details of New PSAs'!S100)</f>
        <v>0</v>
      </c>
      <c r="O103" s="166">
        <f>IF($D103="No",0,'E. Details of New PSAs'!T100)</f>
        <v>0</v>
      </c>
      <c r="P103" s="166">
        <f>IF($D103="No",0,'E. Details of New PSAs'!U100)</f>
        <v>0</v>
      </c>
      <c r="Q103" s="166">
        <f>IF($D103="No",0,'E. Details of New PSAs'!V100)</f>
        <v>0</v>
      </c>
      <c r="R103" s="166">
        <f>IF($D103="No",0,'E. Details of New PSAs'!W100)</f>
        <v>0</v>
      </c>
      <c r="S103" s="166">
        <f>IF($D103="No",0,'E. Details of New PSAs'!X100)</f>
        <v>0</v>
      </c>
      <c r="T103" s="166">
        <f>IF($D103="No",0,'E. Details of New PSAs'!Y100)</f>
        <v>0</v>
      </c>
      <c r="U103" s="166">
        <f>IF($D103="No",0,'E. Details of New PSAs'!Z100)</f>
        <v>0</v>
      </c>
      <c r="V103" s="166">
        <f>IF($D103="No",0,'E. Details of New PSAs'!AA100)</f>
        <v>0</v>
      </c>
      <c r="W103" s="166">
        <f>IF($D103="No",0,'E. Details of New PSAs'!AB100)</f>
        <v>0</v>
      </c>
      <c r="X103" s="166">
        <f>IF($D103="No",0,'E. Details of New PSAs'!AC100)</f>
        <v>0</v>
      </c>
      <c r="Y103" s="166">
        <f>IF($D103="No",0,'E. Details of New PSAs'!AD100)</f>
        <v>0</v>
      </c>
      <c r="Z103" s="166">
        <f>IF($D103="No",0,'E. Details of New PSAs'!AE100)</f>
        <v>0</v>
      </c>
      <c r="AA103" s="166">
        <f>IF($D103="No",0,'E. Details of New PSAs'!AF100)</f>
        <v>0</v>
      </c>
      <c r="AB103" s="166">
        <f>IF($D103="No",0,'E. Details of New PSAs'!AG100)</f>
        <v>0</v>
      </c>
      <c r="AC103" s="166">
        <f>IF($D103="No",0,'E. Details of New PSAs'!AH100)</f>
        <v>0</v>
      </c>
      <c r="AD103" s="166">
        <f>IF($D103="No",0,'E. Details of New PSAs'!AI100)</f>
        <v>0</v>
      </c>
      <c r="AE103" s="166">
        <f>IF($D103="No",0,'E. Details of New PSAs'!AJ100)</f>
        <v>0</v>
      </c>
      <c r="AF103" s="166"/>
      <c r="AG103" s="16" t="str">
        <f t="shared" si="193"/>
        <v>FALSE</v>
      </c>
    </row>
    <row r="104" spans="3:33" ht="28.8" x14ac:dyDescent="0.3">
      <c r="C104" s="7">
        <f>'E. Details of New PSAs'!C101</f>
        <v>48</v>
      </c>
      <c r="D104" s="7">
        <f>'E. Details of New PSAs'!I101</f>
        <v>0</v>
      </c>
      <c r="E104" s="16" t="str">
        <f>'E. Details of New PSAs'!O101</f>
        <v>MW</v>
      </c>
      <c r="F104" s="146" t="str">
        <f>'E. Details of New PSAs'!D101</f>
        <v>Distribution Utility 2 (DU2)</v>
      </c>
      <c r="G104" s="146">
        <f>'E. Details of New PSAs'!E101</f>
        <v>0</v>
      </c>
      <c r="H104" s="108">
        <f>'E. Details of New PSAs'!F101</f>
        <v>0</v>
      </c>
      <c r="I104">
        <f>'E. Details of New PSAs'!G101</f>
        <v>0</v>
      </c>
      <c r="J104" s="16" t="s">
        <v>173</v>
      </c>
      <c r="K104" s="166">
        <f>IF($D104="No",0,'E. Details of New PSAs'!P101)</f>
        <v>0</v>
      </c>
      <c r="L104" s="166">
        <f>IF($D104="No",0,'E. Details of New PSAs'!Q101)</f>
        <v>0</v>
      </c>
      <c r="M104" s="166">
        <f>IF($D104="No",0,'E. Details of New PSAs'!R101)</f>
        <v>0</v>
      </c>
      <c r="N104" s="166">
        <f>IF($D104="No",0,'E. Details of New PSAs'!S101)</f>
        <v>0</v>
      </c>
      <c r="O104" s="166">
        <f>IF($D104="No",0,'E. Details of New PSAs'!T101)</f>
        <v>0</v>
      </c>
      <c r="P104" s="166">
        <f>IF($D104="No",0,'E. Details of New PSAs'!U101)</f>
        <v>0</v>
      </c>
      <c r="Q104" s="166">
        <f>IF($D104="No",0,'E. Details of New PSAs'!V101)</f>
        <v>0</v>
      </c>
      <c r="R104" s="166">
        <f>IF($D104="No",0,'E. Details of New PSAs'!W101)</f>
        <v>0</v>
      </c>
      <c r="S104" s="166">
        <f>IF($D104="No",0,'E. Details of New PSAs'!X101)</f>
        <v>0</v>
      </c>
      <c r="T104" s="166">
        <f>IF($D104="No",0,'E. Details of New PSAs'!Y101)</f>
        <v>0</v>
      </c>
      <c r="U104" s="166">
        <f>IF($D104="No",0,'E. Details of New PSAs'!Z101)</f>
        <v>0</v>
      </c>
      <c r="V104" s="166">
        <f>IF($D104="No",0,'E. Details of New PSAs'!AA101)</f>
        <v>0</v>
      </c>
      <c r="W104" s="166">
        <f>IF($D104="No",0,'E. Details of New PSAs'!AB101)</f>
        <v>0</v>
      </c>
      <c r="X104" s="166">
        <f>IF($D104="No",0,'E. Details of New PSAs'!AC101)</f>
        <v>0</v>
      </c>
      <c r="Y104" s="166">
        <f>IF($D104="No",0,'E. Details of New PSAs'!AD101)</f>
        <v>0</v>
      </c>
      <c r="Z104" s="166">
        <f>IF($D104="No",0,'E. Details of New PSAs'!AE101)</f>
        <v>0</v>
      </c>
      <c r="AA104" s="166">
        <f>IF($D104="No",0,'E. Details of New PSAs'!AF101)</f>
        <v>0</v>
      </c>
      <c r="AB104" s="166">
        <f>IF($D104="No",0,'E. Details of New PSAs'!AG101)</f>
        <v>0</v>
      </c>
      <c r="AC104" s="166">
        <f>IF($D104="No",0,'E. Details of New PSAs'!AH101)</f>
        <v>0</v>
      </c>
      <c r="AD104" s="166">
        <f>IF($D104="No",0,'E. Details of New PSAs'!AI101)</f>
        <v>0</v>
      </c>
      <c r="AE104" s="166">
        <f>IF($D104="No",0,'E. Details of New PSAs'!AJ101)</f>
        <v>0</v>
      </c>
      <c r="AF104" s="166"/>
      <c r="AG104" s="16" t="str">
        <f t="shared" si="193"/>
        <v>FALSE</v>
      </c>
    </row>
    <row r="105" spans="3:33" ht="28.8" x14ac:dyDescent="0.3">
      <c r="C105" s="7">
        <f t="shared" ref="C105" si="278">C104</f>
        <v>48</v>
      </c>
      <c r="D105" s="7">
        <f t="shared" ref="D105" si="279">D104</f>
        <v>0</v>
      </c>
      <c r="E105" s="16" t="str">
        <f>'E. Details of New PSAs'!O102</f>
        <v>MWh</v>
      </c>
      <c r="F105" s="146" t="str">
        <f t="shared" ref="F105:F129" si="280">F104</f>
        <v>Distribution Utility 2 (DU2)</v>
      </c>
      <c r="G105" s="146">
        <f t="shared" ref="G105:G129" si="281">G104</f>
        <v>0</v>
      </c>
      <c r="H105" s="108">
        <f t="shared" ref="H105:H129" si="282">H104</f>
        <v>0</v>
      </c>
      <c r="I105">
        <f t="shared" ref="I105:I129" si="283">I104</f>
        <v>0</v>
      </c>
      <c r="J105" s="16" t="s">
        <v>173</v>
      </c>
      <c r="K105" s="166">
        <f>IF($D105="No",0,'E. Details of New PSAs'!P102)</f>
        <v>0</v>
      </c>
      <c r="L105" s="166">
        <f>IF($D105="No",0,'E. Details of New PSAs'!Q102)</f>
        <v>0</v>
      </c>
      <c r="M105" s="166">
        <f>IF($D105="No",0,'E. Details of New PSAs'!R102)</f>
        <v>0</v>
      </c>
      <c r="N105" s="166">
        <f>IF($D105="No",0,'E. Details of New PSAs'!S102)</f>
        <v>0</v>
      </c>
      <c r="O105" s="166">
        <f>IF($D105="No",0,'E. Details of New PSAs'!T102)</f>
        <v>0</v>
      </c>
      <c r="P105" s="166">
        <f>IF($D105="No",0,'E. Details of New PSAs'!U102)</f>
        <v>0</v>
      </c>
      <c r="Q105" s="166">
        <f>IF($D105="No",0,'E. Details of New PSAs'!V102)</f>
        <v>0</v>
      </c>
      <c r="R105" s="166">
        <f>IF($D105="No",0,'E. Details of New PSAs'!W102)</f>
        <v>0</v>
      </c>
      <c r="S105" s="166">
        <f>IF($D105="No",0,'E. Details of New PSAs'!X102)</f>
        <v>0</v>
      </c>
      <c r="T105" s="166">
        <f>IF($D105="No",0,'E. Details of New PSAs'!Y102)</f>
        <v>0</v>
      </c>
      <c r="U105" s="166">
        <f>IF($D105="No",0,'E. Details of New PSAs'!Z102)</f>
        <v>0</v>
      </c>
      <c r="V105" s="166">
        <f>IF($D105="No",0,'E. Details of New PSAs'!AA102)</f>
        <v>0</v>
      </c>
      <c r="W105" s="166">
        <f>IF($D105="No",0,'E. Details of New PSAs'!AB102)</f>
        <v>0</v>
      </c>
      <c r="X105" s="166">
        <f>IF($D105="No",0,'E. Details of New PSAs'!AC102)</f>
        <v>0</v>
      </c>
      <c r="Y105" s="166">
        <f>IF($D105="No",0,'E. Details of New PSAs'!AD102)</f>
        <v>0</v>
      </c>
      <c r="Z105" s="166">
        <f>IF($D105="No",0,'E. Details of New PSAs'!AE102)</f>
        <v>0</v>
      </c>
      <c r="AA105" s="166">
        <f>IF($D105="No",0,'E. Details of New PSAs'!AF102)</f>
        <v>0</v>
      </c>
      <c r="AB105" s="166">
        <f>IF($D105="No",0,'E. Details of New PSAs'!AG102)</f>
        <v>0</v>
      </c>
      <c r="AC105" s="166">
        <f>IF($D105="No",0,'E. Details of New PSAs'!AH102)</f>
        <v>0</v>
      </c>
      <c r="AD105" s="166">
        <f>IF($D105="No",0,'E. Details of New PSAs'!AI102)</f>
        <v>0</v>
      </c>
      <c r="AE105" s="166">
        <f>IF($D105="No",0,'E. Details of New PSAs'!AJ102)</f>
        <v>0</v>
      </c>
      <c r="AF105" s="166"/>
      <c r="AG105" s="16" t="str">
        <f t="shared" si="193"/>
        <v>FALSE</v>
      </c>
    </row>
    <row r="106" spans="3:33" ht="28.8" x14ac:dyDescent="0.3">
      <c r="C106" s="7">
        <f>'E. Details of New PSAs'!C103</f>
        <v>49</v>
      </c>
      <c r="D106" s="7">
        <f>'E. Details of New PSAs'!I103</f>
        <v>0</v>
      </c>
      <c r="E106" s="16" t="str">
        <f>'E. Details of New PSAs'!O103</f>
        <v>MW</v>
      </c>
      <c r="F106" s="146" t="str">
        <f>'E. Details of New PSAs'!D103</f>
        <v>Distribution Utility 2 (DU2)</v>
      </c>
      <c r="G106" s="146">
        <f>'E. Details of New PSAs'!E103</f>
        <v>0</v>
      </c>
      <c r="H106" s="108">
        <f>'E. Details of New PSAs'!F103</f>
        <v>0</v>
      </c>
      <c r="I106">
        <f>'E. Details of New PSAs'!G103</f>
        <v>0</v>
      </c>
      <c r="J106" s="16" t="s">
        <v>173</v>
      </c>
      <c r="K106" s="166">
        <f>IF($D106="No",0,'E. Details of New PSAs'!P103)</f>
        <v>0</v>
      </c>
      <c r="L106" s="166">
        <f>IF($D106="No",0,'E. Details of New PSAs'!Q103)</f>
        <v>0</v>
      </c>
      <c r="M106" s="166">
        <f>IF($D106="No",0,'E. Details of New PSAs'!R103)</f>
        <v>0</v>
      </c>
      <c r="N106" s="166">
        <f>IF($D106="No",0,'E. Details of New PSAs'!S103)</f>
        <v>0</v>
      </c>
      <c r="O106" s="166">
        <f>IF($D106="No",0,'E. Details of New PSAs'!T103)</f>
        <v>0</v>
      </c>
      <c r="P106" s="166">
        <f>IF($D106="No",0,'E. Details of New PSAs'!U103)</f>
        <v>0</v>
      </c>
      <c r="Q106" s="166">
        <f>IF($D106="No",0,'E. Details of New PSAs'!V103)</f>
        <v>0</v>
      </c>
      <c r="R106" s="166">
        <f>IF($D106="No",0,'E. Details of New PSAs'!W103)</f>
        <v>0</v>
      </c>
      <c r="S106" s="166">
        <f>IF($D106="No",0,'E. Details of New PSAs'!X103)</f>
        <v>0</v>
      </c>
      <c r="T106" s="166">
        <f>IF($D106="No",0,'E. Details of New PSAs'!Y103)</f>
        <v>0</v>
      </c>
      <c r="U106" s="166">
        <f>IF($D106="No",0,'E. Details of New PSAs'!Z103)</f>
        <v>0</v>
      </c>
      <c r="V106" s="166">
        <f>IF($D106="No",0,'E. Details of New PSAs'!AA103)</f>
        <v>0</v>
      </c>
      <c r="W106" s="166">
        <f>IF($D106="No",0,'E. Details of New PSAs'!AB103)</f>
        <v>0</v>
      </c>
      <c r="X106" s="166">
        <f>IF($D106="No",0,'E. Details of New PSAs'!AC103)</f>
        <v>0</v>
      </c>
      <c r="Y106" s="166">
        <f>IF($D106="No",0,'E. Details of New PSAs'!AD103)</f>
        <v>0</v>
      </c>
      <c r="Z106" s="166">
        <f>IF($D106="No",0,'E. Details of New PSAs'!AE103)</f>
        <v>0</v>
      </c>
      <c r="AA106" s="166">
        <f>IF($D106="No",0,'E. Details of New PSAs'!AF103)</f>
        <v>0</v>
      </c>
      <c r="AB106" s="166">
        <f>IF($D106="No",0,'E. Details of New PSAs'!AG103)</f>
        <v>0</v>
      </c>
      <c r="AC106" s="166">
        <f>IF($D106="No",0,'E. Details of New PSAs'!AH103)</f>
        <v>0</v>
      </c>
      <c r="AD106" s="166">
        <f>IF($D106="No",0,'E. Details of New PSAs'!AI103)</f>
        <v>0</v>
      </c>
      <c r="AE106" s="166">
        <f>IF($D106="No",0,'E. Details of New PSAs'!AJ103)</f>
        <v>0</v>
      </c>
      <c r="AF106" s="166"/>
      <c r="AG106" s="16" t="str">
        <f t="shared" si="193"/>
        <v>FALSE</v>
      </c>
    </row>
    <row r="107" spans="3:33" ht="28.8" x14ac:dyDescent="0.3">
      <c r="C107" s="7">
        <f t="shared" ref="C107" si="284">C106</f>
        <v>49</v>
      </c>
      <c r="D107" s="7">
        <f t="shared" ref="D107" si="285">D106</f>
        <v>0</v>
      </c>
      <c r="E107" s="16" t="str">
        <f>'E. Details of New PSAs'!O104</f>
        <v>MWh</v>
      </c>
      <c r="F107" s="146" t="str">
        <f t="shared" ref="F107:F129" si="286">F106</f>
        <v>Distribution Utility 2 (DU2)</v>
      </c>
      <c r="G107" s="146">
        <f t="shared" ref="G107:G129" si="287">G106</f>
        <v>0</v>
      </c>
      <c r="H107" s="108">
        <f t="shared" ref="H107:H129" si="288">H106</f>
        <v>0</v>
      </c>
      <c r="I107">
        <f t="shared" ref="I107:I129" si="289">I106</f>
        <v>0</v>
      </c>
      <c r="J107" s="16" t="s">
        <v>173</v>
      </c>
      <c r="K107" s="166">
        <f>IF($D107="No",0,'E. Details of New PSAs'!P104)</f>
        <v>0</v>
      </c>
      <c r="L107" s="166">
        <f>IF($D107="No",0,'E. Details of New PSAs'!Q104)</f>
        <v>0</v>
      </c>
      <c r="M107" s="166">
        <f>IF($D107="No",0,'E. Details of New PSAs'!R104)</f>
        <v>0</v>
      </c>
      <c r="N107" s="166">
        <f>IF($D107="No",0,'E. Details of New PSAs'!S104)</f>
        <v>0</v>
      </c>
      <c r="O107" s="166">
        <f>IF($D107="No",0,'E. Details of New PSAs'!T104)</f>
        <v>0</v>
      </c>
      <c r="P107" s="166">
        <f>IF($D107="No",0,'E. Details of New PSAs'!U104)</f>
        <v>0</v>
      </c>
      <c r="Q107" s="166">
        <f>IF($D107="No",0,'E. Details of New PSAs'!V104)</f>
        <v>0</v>
      </c>
      <c r="R107" s="166">
        <f>IF($D107="No",0,'E. Details of New PSAs'!W104)</f>
        <v>0</v>
      </c>
      <c r="S107" s="166">
        <f>IF($D107="No",0,'E. Details of New PSAs'!X104)</f>
        <v>0</v>
      </c>
      <c r="T107" s="166">
        <f>IF($D107="No",0,'E. Details of New PSAs'!Y104)</f>
        <v>0</v>
      </c>
      <c r="U107" s="166">
        <f>IF($D107="No",0,'E. Details of New PSAs'!Z104)</f>
        <v>0</v>
      </c>
      <c r="V107" s="166">
        <f>IF($D107="No",0,'E. Details of New PSAs'!AA104)</f>
        <v>0</v>
      </c>
      <c r="W107" s="166">
        <f>IF($D107="No",0,'E. Details of New PSAs'!AB104)</f>
        <v>0</v>
      </c>
      <c r="X107" s="166">
        <f>IF($D107="No",0,'E. Details of New PSAs'!AC104)</f>
        <v>0</v>
      </c>
      <c r="Y107" s="166">
        <f>IF($D107="No",0,'E. Details of New PSAs'!AD104)</f>
        <v>0</v>
      </c>
      <c r="Z107" s="166">
        <f>IF($D107="No",0,'E. Details of New PSAs'!AE104)</f>
        <v>0</v>
      </c>
      <c r="AA107" s="166">
        <f>IF($D107="No",0,'E. Details of New PSAs'!AF104)</f>
        <v>0</v>
      </c>
      <c r="AB107" s="166">
        <f>IF($D107="No",0,'E. Details of New PSAs'!AG104)</f>
        <v>0</v>
      </c>
      <c r="AC107" s="166">
        <f>IF($D107="No",0,'E. Details of New PSAs'!AH104)</f>
        <v>0</v>
      </c>
      <c r="AD107" s="166">
        <f>IF($D107="No",0,'E. Details of New PSAs'!AI104)</f>
        <v>0</v>
      </c>
      <c r="AE107" s="166">
        <f>IF($D107="No",0,'E. Details of New PSAs'!AJ104)</f>
        <v>0</v>
      </c>
      <c r="AF107" s="166"/>
      <c r="AG107" s="16" t="str">
        <f t="shared" si="193"/>
        <v>FALSE</v>
      </c>
    </row>
    <row r="108" spans="3:33" ht="28.8" x14ac:dyDescent="0.3">
      <c r="C108" s="7">
        <f>'E. Details of New PSAs'!C105</f>
        <v>50</v>
      </c>
      <c r="D108" s="7">
        <f>'E. Details of New PSAs'!I105</f>
        <v>0</v>
      </c>
      <c r="E108" s="16" t="str">
        <f>'E. Details of New PSAs'!O105</f>
        <v>MW</v>
      </c>
      <c r="F108" s="146" t="str">
        <f>'E. Details of New PSAs'!D105</f>
        <v>Distribution Utility 2 (DU2)</v>
      </c>
      <c r="G108" s="146">
        <f>'E. Details of New PSAs'!E105</f>
        <v>0</v>
      </c>
      <c r="H108" s="108">
        <f>'E. Details of New PSAs'!F105</f>
        <v>0</v>
      </c>
      <c r="I108">
        <f>'E. Details of New PSAs'!G105</f>
        <v>0</v>
      </c>
      <c r="J108" s="16" t="s">
        <v>173</v>
      </c>
      <c r="K108" s="166">
        <f>IF($D108="No",0,'E. Details of New PSAs'!P105)</f>
        <v>0</v>
      </c>
      <c r="L108" s="166">
        <f>IF($D108="No",0,'E. Details of New PSAs'!Q105)</f>
        <v>0</v>
      </c>
      <c r="M108" s="166">
        <f>IF($D108="No",0,'E. Details of New PSAs'!R105)</f>
        <v>0</v>
      </c>
      <c r="N108" s="166">
        <f>IF($D108="No",0,'E. Details of New PSAs'!S105)</f>
        <v>0</v>
      </c>
      <c r="O108" s="166">
        <f>IF($D108="No",0,'E. Details of New PSAs'!T105)</f>
        <v>0</v>
      </c>
      <c r="P108" s="166">
        <f>IF($D108="No",0,'E. Details of New PSAs'!U105)</f>
        <v>0</v>
      </c>
      <c r="Q108" s="166">
        <f>IF($D108="No",0,'E. Details of New PSAs'!V105)</f>
        <v>0</v>
      </c>
      <c r="R108" s="166">
        <f>IF($D108="No",0,'E. Details of New PSAs'!W105)</f>
        <v>0</v>
      </c>
      <c r="S108" s="166">
        <f>IF($D108="No",0,'E. Details of New PSAs'!X105)</f>
        <v>0</v>
      </c>
      <c r="T108" s="166">
        <f>IF($D108="No",0,'E. Details of New PSAs'!Y105)</f>
        <v>0</v>
      </c>
      <c r="U108" s="166">
        <f>IF($D108="No",0,'E. Details of New PSAs'!Z105)</f>
        <v>0</v>
      </c>
      <c r="V108" s="166">
        <f>IF($D108="No",0,'E. Details of New PSAs'!AA105)</f>
        <v>0</v>
      </c>
      <c r="W108" s="166">
        <f>IF($D108="No",0,'E. Details of New PSAs'!AB105)</f>
        <v>0</v>
      </c>
      <c r="X108" s="166">
        <f>IF($D108="No",0,'E. Details of New PSAs'!AC105)</f>
        <v>0</v>
      </c>
      <c r="Y108" s="166">
        <f>IF($D108="No",0,'E. Details of New PSAs'!AD105)</f>
        <v>0</v>
      </c>
      <c r="Z108" s="166">
        <f>IF($D108="No",0,'E. Details of New PSAs'!AE105)</f>
        <v>0</v>
      </c>
      <c r="AA108" s="166">
        <f>IF($D108="No",0,'E. Details of New PSAs'!AF105)</f>
        <v>0</v>
      </c>
      <c r="AB108" s="166">
        <f>IF($D108="No",0,'E. Details of New PSAs'!AG105)</f>
        <v>0</v>
      </c>
      <c r="AC108" s="166">
        <f>IF($D108="No",0,'E. Details of New PSAs'!AH105)</f>
        <v>0</v>
      </c>
      <c r="AD108" s="166">
        <f>IF($D108="No",0,'E. Details of New PSAs'!AI105)</f>
        <v>0</v>
      </c>
      <c r="AE108" s="166">
        <f>IF($D108="No",0,'E. Details of New PSAs'!AJ105)</f>
        <v>0</v>
      </c>
      <c r="AF108" s="166"/>
      <c r="AG108" s="16" t="str">
        <f t="shared" si="193"/>
        <v>FALSE</v>
      </c>
    </row>
    <row r="109" spans="3:33" ht="28.8" x14ac:dyDescent="0.3">
      <c r="C109" s="7">
        <f t="shared" ref="C109" si="290">C108</f>
        <v>50</v>
      </c>
      <c r="D109" s="7">
        <f t="shared" ref="D109" si="291">D108</f>
        <v>0</v>
      </c>
      <c r="E109" s="16" t="str">
        <f>'E. Details of New PSAs'!O106</f>
        <v>MWh</v>
      </c>
      <c r="F109" s="146" t="str">
        <f t="shared" ref="F109:F129" si="292">F108</f>
        <v>Distribution Utility 2 (DU2)</v>
      </c>
      <c r="G109" s="146">
        <f t="shared" ref="G109:G129" si="293">G108</f>
        <v>0</v>
      </c>
      <c r="H109" s="108">
        <f t="shared" ref="H109:H129" si="294">H108</f>
        <v>0</v>
      </c>
      <c r="I109">
        <f t="shared" ref="I109:I129" si="295">I108</f>
        <v>0</v>
      </c>
      <c r="J109" s="16" t="s">
        <v>173</v>
      </c>
      <c r="K109" s="166">
        <f>IF($D109="No",0,'E. Details of New PSAs'!P106)</f>
        <v>0</v>
      </c>
      <c r="L109" s="166">
        <f>IF($D109="No",0,'E. Details of New PSAs'!Q106)</f>
        <v>0</v>
      </c>
      <c r="M109" s="166">
        <f>IF($D109="No",0,'E. Details of New PSAs'!R106)</f>
        <v>0</v>
      </c>
      <c r="N109" s="166">
        <f>IF($D109="No",0,'E. Details of New PSAs'!S106)</f>
        <v>0</v>
      </c>
      <c r="O109" s="166">
        <f>IF($D109="No",0,'E. Details of New PSAs'!T106)</f>
        <v>0</v>
      </c>
      <c r="P109" s="166">
        <f>IF($D109="No",0,'E. Details of New PSAs'!U106)</f>
        <v>0</v>
      </c>
      <c r="Q109" s="166">
        <f>IF($D109="No",0,'E. Details of New PSAs'!V106)</f>
        <v>0</v>
      </c>
      <c r="R109" s="166">
        <f>IF($D109="No",0,'E. Details of New PSAs'!W106)</f>
        <v>0</v>
      </c>
      <c r="S109" s="166">
        <f>IF($D109="No",0,'E. Details of New PSAs'!X106)</f>
        <v>0</v>
      </c>
      <c r="T109" s="166">
        <f>IF($D109="No",0,'E. Details of New PSAs'!Y106)</f>
        <v>0</v>
      </c>
      <c r="U109" s="166">
        <f>IF($D109="No",0,'E. Details of New PSAs'!Z106)</f>
        <v>0</v>
      </c>
      <c r="V109" s="166">
        <f>IF($D109="No",0,'E. Details of New PSAs'!AA106)</f>
        <v>0</v>
      </c>
      <c r="W109" s="166">
        <f>IF($D109="No",0,'E. Details of New PSAs'!AB106)</f>
        <v>0</v>
      </c>
      <c r="X109" s="166">
        <f>IF($D109="No",0,'E. Details of New PSAs'!AC106)</f>
        <v>0</v>
      </c>
      <c r="Y109" s="166">
        <f>IF($D109="No",0,'E. Details of New PSAs'!AD106)</f>
        <v>0</v>
      </c>
      <c r="Z109" s="166">
        <f>IF($D109="No",0,'E. Details of New PSAs'!AE106)</f>
        <v>0</v>
      </c>
      <c r="AA109" s="166">
        <f>IF($D109="No",0,'E. Details of New PSAs'!AF106)</f>
        <v>0</v>
      </c>
      <c r="AB109" s="166">
        <f>IF($D109="No",0,'E. Details of New PSAs'!AG106)</f>
        <v>0</v>
      </c>
      <c r="AC109" s="166">
        <f>IF($D109="No",0,'E. Details of New PSAs'!AH106)</f>
        <v>0</v>
      </c>
      <c r="AD109" s="166">
        <f>IF($D109="No",0,'E. Details of New PSAs'!AI106)</f>
        <v>0</v>
      </c>
      <c r="AE109" s="166">
        <f>IF($D109="No",0,'E. Details of New PSAs'!AJ106)</f>
        <v>0</v>
      </c>
      <c r="AF109" s="166"/>
      <c r="AG109" s="16" t="str">
        <f t="shared" si="193"/>
        <v>FALSE</v>
      </c>
    </row>
    <row r="110" spans="3:33" ht="28.8" x14ac:dyDescent="0.3">
      <c r="C110" s="7">
        <f>'E. Details of New PSAs'!C107</f>
        <v>51</v>
      </c>
      <c r="D110" s="7">
        <f>'E. Details of New PSAs'!I107</f>
        <v>0</v>
      </c>
      <c r="E110" s="16" t="str">
        <f>'E. Details of New PSAs'!O107</f>
        <v>MW</v>
      </c>
      <c r="F110" s="146" t="str">
        <f>'E. Details of New PSAs'!D107</f>
        <v>Distribution Utility 2 (DU2)</v>
      </c>
      <c r="G110" s="146">
        <f>'E. Details of New PSAs'!E107</f>
        <v>0</v>
      </c>
      <c r="H110" s="108">
        <f>'E. Details of New PSAs'!F107</f>
        <v>0</v>
      </c>
      <c r="I110">
        <f>'E. Details of New PSAs'!G107</f>
        <v>0</v>
      </c>
      <c r="J110" s="16" t="s">
        <v>173</v>
      </c>
      <c r="K110" s="166">
        <f>IF($D110="No",0,'E. Details of New PSAs'!P107)</f>
        <v>0</v>
      </c>
      <c r="L110" s="166">
        <f>IF($D110="No",0,'E. Details of New PSAs'!Q107)</f>
        <v>0</v>
      </c>
      <c r="M110" s="166">
        <f>IF($D110="No",0,'E. Details of New PSAs'!R107)</f>
        <v>0</v>
      </c>
      <c r="N110" s="166">
        <f>IF($D110="No",0,'E. Details of New PSAs'!S107)</f>
        <v>0</v>
      </c>
      <c r="O110" s="166">
        <f>IF($D110="No",0,'E. Details of New PSAs'!T107)</f>
        <v>0</v>
      </c>
      <c r="P110" s="166">
        <f>IF($D110="No",0,'E. Details of New PSAs'!U107)</f>
        <v>0</v>
      </c>
      <c r="Q110" s="166">
        <f>IF($D110="No",0,'E. Details of New PSAs'!V107)</f>
        <v>0</v>
      </c>
      <c r="R110" s="166">
        <f>IF($D110="No",0,'E. Details of New PSAs'!W107)</f>
        <v>0</v>
      </c>
      <c r="S110" s="166">
        <f>IF($D110="No",0,'E. Details of New PSAs'!X107)</f>
        <v>0</v>
      </c>
      <c r="T110" s="166">
        <f>IF($D110="No",0,'E. Details of New PSAs'!Y107)</f>
        <v>0</v>
      </c>
      <c r="U110" s="166">
        <f>IF($D110="No",0,'E. Details of New PSAs'!Z107)</f>
        <v>0</v>
      </c>
      <c r="V110" s="166">
        <f>IF($D110="No",0,'E. Details of New PSAs'!AA107)</f>
        <v>0</v>
      </c>
      <c r="W110" s="166">
        <f>IF($D110="No",0,'E. Details of New PSAs'!AB107)</f>
        <v>0</v>
      </c>
      <c r="X110" s="166">
        <f>IF($D110="No",0,'E. Details of New PSAs'!AC107)</f>
        <v>0</v>
      </c>
      <c r="Y110" s="166">
        <f>IF($D110="No",0,'E. Details of New PSAs'!AD107)</f>
        <v>0</v>
      </c>
      <c r="Z110" s="166">
        <f>IF($D110="No",0,'E. Details of New PSAs'!AE107)</f>
        <v>0</v>
      </c>
      <c r="AA110" s="166">
        <f>IF($D110="No",0,'E. Details of New PSAs'!AF107)</f>
        <v>0</v>
      </c>
      <c r="AB110" s="166">
        <f>IF($D110="No",0,'E. Details of New PSAs'!AG107)</f>
        <v>0</v>
      </c>
      <c r="AC110" s="166">
        <f>IF($D110="No",0,'E. Details of New PSAs'!AH107)</f>
        <v>0</v>
      </c>
      <c r="AD110" s="166">
        <f>IF($D110="No",0,'E. Details of New PSAs'!AI107)</f>
        <v>0</v>
      </c>
      <c r="AE110" s="166">
        <f>IF($D110="No",0,'E. Details of New PSAs'!AJ107)</f>
        <v>0</v>
      </c>
      <c r="AF110" s="166"/>
      <c r="AG110" s="16" t="str">
        <f t="shared" si="193"/>
        <v>FALSE</v>
      </c>
    </row>
    <row r="111" spans="3:33" ht="28.8" x14ac:dyDescent="0.3">
      <c r="C111" s="7">
        <f t="shared" ref="C111" si="296">C110</f>
        <v>51</v>
      </c>
      <c r="D111" s="7">
        <f t="shared" ref="D111" si="297">D110</f>
        <v>0</v>
      </c>
      <c r="E111" s="16" t="str">
        <f>'E. Details of New PSAs'!O108</f>
        <v>MWh</v>
      </c>
      <c r="F111" s="146" t="str">
        <f t="shared" ref="F111:F129" si="298">F110</f>
        <v>Distribution Utility 2 (DU2)</v>
      </c>
      <c r="G111" s="146">
        <f t="shared" ref="G111:G129" si="299">G110</f>
        <v>0</v>
      </c>
      <c r="H111" s="108">
        <f t="shared" ref="H111:H129" si="300">H110</f>
        <v>0</v>
      </c>
      <c r="I111">
        <f t="shared" ref="I111:I129" si="301">I110</f>
        <v>0</v>
      </c>
      <c r="J111" s="16" t="s">
        <v>173</v>
      </c>
      <c r="K111" s="166">
        <f>IF($D111="No",0,'E. Details of New PSAs'!P108)</f>
        <v>0</v>
      </c>
      <c r="L111" s="166">
        <f>IF($D111="No",0,'E. Details of New PSAs'!Q108)</f>
        <v>0</v>
      </c>
      <c r="M111" s="166">
        <f>IF($D111="No",0,'E. Details of New PSAs'!R108)</f>
        <v>0</v>
      </c>
      <c r="N111" s="166">
        <f>IF($D111="No",0,'E. Details of New PSAs'!S108)</f>
        <v>0</v>
      </c>
      <c r="O111" s="166">
        <f>IF($D111="No",0,'E. Details of New PSAs'!T108)</f>
        <v>0</v>
      </c>
      <c r="P111" s="166">
        <f>IF($D111="No",0,'E. Details of New PSAs'!U108)</f>
        <v>0</v>
      </c>
      <c r="Q111" s="166">
        <f>IF($D111="No",0,'E. Details of New PSAs'!V108)</f>
        <v>0</v>
      </c>
      <c r="R111" s="166">
        <f>IF($D111="No",0,'E. Details of New PSAs'!W108)</f>
        <v>0</v>
      </c>
      <c r="S111" s="166">
        <f>IF($D111="No",0,'E. Details of New PSAs'!X108)</f>
        <v>0</v>
      </c>
      <c r="T111" s="166">
        <f>IF($D111="No",0,'E. Details of New PSAs'!Y108)</f>
        <v>0</v>
      </c>
      <c r="U111" s="166">
        <f>IF($D111="No",0,'E. Details of New PSAs'!Z108)</f>
        <v>0</v>
      </c>
      <c r="V111" s="166">
        <f>IF($D111="No",0,'E. Details of New PSAs'!AA108)</f>
        <v>0</v>
      </c>
      <c r="W111" s="166">
        <f>IF($D111="No",0,'E. Details of New PSAs'!AB108)</f>
        <v>0</v>
      </c>
      <c r="X111" s="166">
        <f>IF($D111="No",0,'E. Details of New PSAs'!AC108)</f>
        <v>0</v>
      </c>
      <c r="Y111" s="166">
        <f>IF($D111="No",0,'E. Details of New PSAs'!AD108)</f>
        <v>0</v>
      </c>
      <c r="Z111" s="166">
        <f>IF($D111="No",0,'E. Details of New PSAs'!AE108)</f>
        <v>0</v>
      </c>
      <c r="AA111" s="166">
        <f>IF($D111="No",0,'E. Details of New PSAs'!AF108)</f>
        <v>0</v>
      </c>
      <c r="AB111" s="166">
        <f>IF($D111="No",0,'E. Details of New PSAs'!AG108)</f>
        <v>0</v>
      </c>
      <c r="AC111" s="166">
        <f>IF($D111="No",0,'E. Details of New PSAs'!AH108)</f>
        <v>0</v>
      </c>
      <c r="AD111" s="166">
        <f>IF($D111="No",0,'E. Details of New PSAs'!AI108)</f>
        <v>0</v>
      </c>
      <c r="AE111" s="166">
        <f>IF($D111="No",0,'E. Details of New PSAs'!AJ108)</f>
        <v>0</v>
      </c>
      <c r="AF111" s="166"/>
      <c r="AG111" s="16" t="str">
        <f t="shared" si="193"/>
        <v>FALSE</v>
      </c>
    </row>
    <row r="112" spans="3:33" ht="28.8" x14ac:dyDescent="0.3">
      <c r="C112" s="7">
        <f>'E. Details of New PSAs'!C109</f>
        <v>52</v>
      </c>
      <c r="D112" s="7">
        <f>'E. Details of New PSAs'!I109</f>
        <v>0</v>
      </c>
      <c r="E112" s="16" t="str">
        <f>'E. Details of New PSAs'!O109</f>
        <v>MW</v>
      </c>
      <c r="F112" s="146" t="str">
        <f>'E. Details of New PSAs'!D109</f>
        <v>Distribution Utility 2 (DU2)</v>
      </c>
      <c r="G112" s="146">
        <f>'E. Details of New PSAs'!E109</f>
        <v>0</v>
      </c>
      <c r="H112" s="108">
        <f>'E. Details of New PSAs'!F109</f>
        <v>0</v>
      </c>
      <c r="I112">
        <f>'E. Details of New PSAs'!G109</f>
        <v>0</v>
      </c>
      <c r="J112" s="16" t="s">
        <v>173</v>
      </c>
      <c r="K112" s="166">
        <f>IF($D112="No",0,'E. Details of New PSAs'!P109)</f>
        <v>0</v>
      </c>
      <c r="L112" s="166">
        <f>IF($D112="No",0,'E. Details of New PSAs'!Q109)</f>
        <v>0</v>
      </c>
      <c r="M112" s="166">
        <f>IF($D112="No",0,'E. Details of New PSAs'!R109)</f>
        <v>0</v>
      </c>
      <c r="N112" s="166">
        <f>IF($D112="No",0,'E. Details of New PSAs'!S109)</f>
        <v>0</v>
      </c>
      <c r="O112" s="166">
        <f>IF($D112="No",0,'E. Details of New PSAs'!T109)</f>
        <v>0</v>
      </c>
      <c r="P112" s="166">
        <f>IF($D112="No",0,'E. Details of New PSAs'!U109)</f>
        <v>0</v>
      </c>
      <c r="Q112" s="166">
        <f>IF($D112="No",0,'E. Details of New PSAs'!V109)</f>
        <v>0</v>
      </c>
      <c r="R112" s="166">
        <f>IF($D112="No",0,'E. Details of New PSAs'!W109)</f>
        <v>0</v>
      </c>
      <c r="S112" s="166">
        <f>IF($D112="No",0,'E. Details of New PSAs'!X109)</f>
        <v>0</v>
      </c>
      <c r="T112" s="166">
        <f>IF($D112="No",0,'E. Details of New PSAs'!Y109)</f>
        <v>0</v>
      </c>
      <c r="U112" s="166">
        <f>IF($D112="No",0,'E. Details of New PSAs'!Z109)</f>
        <v>0</v>
      </c>
      <c r="V112" s="166">
        <f>IF($D112="No",0,'E. Details of New PSAs'!AA109)</f>
        <v>0</v>
      </c>
      <c r="W112" s="166">
        <f>IF($D112="No",0,'E. Details of New PSAs'!AB109)</f>
        <v>0</v>
      </c>
      <c r="X112" s="166">
        <f>IF($D112="No",0,'E. Details of New PSAs'!AC109)</f>
        <v>0</v>
      </c>
      <c r="Y112" s="166">
        <f>IF($D112="No",0,'E. Details of New PSAs'!AD109)</f>
        <v>0</v>
      </c>
      <c r="Z112" s="166">
        <f>IF($D112="No",0,'E. Details of New PSAs'!AE109)</f>
        <v>0</v>
      </c>
      <c r="AA112" s="166">
        <f>IF($D112="No",0,'E. Details of New PSAs'!AF109)</f>
        <v>0</v>
      </c>
      <c r="AB112" s="166">
        <f>IF($D112="No",0,'E. Details of New PSAs'!AG109)</f>
        <v>0</v>
      </c>
      <c r="AC112" s="166">
        <f>IF($D112="No",0,'E. Details of New PSAs'!AH109)</f>
        <v>0</v>
      </c>
      <c r="AD112" s="166">
        <f>IF($D112="No",0,'E. Details of New PSAs'!AI109)</f>
        <v>0</v>
      </c>
      <c r="AE112" s="166">
        <f>IF($D112="No",0,'E. Details of New PSAs'!AJ109)</f>
        <v>0</v>
      </c>
      <c r="AF112" s="166"/>
      <c r="AG112" s="16" t="str">
        <f t="shared" si="193"/>
        <v>FALSE</v>
      </c>
    </row>
    <row r="113" spans="3:33" ht="28.8" x14ac:dyDescent="0.3">
      <c r="C113" s="7">
        <f t="shared" ref="C113" si="302">C112</f>
        <v>52</v>
      </c>
      <c r="D113" s="7">
        <f t="shared" ref="D113" si="303">D112</f>
        <v>0</v>
      </c>
      <c r="E113" s="16" t="str">
        <f>'E. Details of New PSAs'!O110</f>
        <v>MWh</v>
      </c>
      <c r="F113" s="146" t="str">
        <f t="shared" ref="F113:F129" si="304">F112</f>
        <v>Distribution Utility 2 (DU2)</v>
      </c>
      <c r="G113" s="146">
        <f t="shared" ref="G113:G129" si="305">G112</f>
        <v>0</v>
      </c>
      <c r="H113" s="108">
        <f t="shared" ref="H113:H129" si="306">H112</f>
        <v>0</v>
      </c>
      <c r="I113">
        <f t="shared" ref="I113:I129" si="307">I112</f>
        <v>0</v>
      </c>
      <c r="J113" s="16" t="s">
        <v>173</v>
      </c>
      <c r="K113" s="166">
        <f>IF($D113="No",0,'E. Details of New PSAs'!P110)</f>
        <v>0</v>
      </c>
      <c r="L113" s="166">
        <f>IF($D113="No",0,'E. Details of New PSAs'!Q110)</f>
        <v>0</v>
      </c>
      <c r="M113" s="166">
        <f>IF($D113="No",0,'E. Details of New PSAs'!R110)</f>
        <v>0</v>
      </c>
      <c r="N113" s="166">
        <f>IF($D113="No",0,'E. Details of New PSAs'!S110)</f>
        <v>0</v>
      </c>
      <c r="O113" s="166">
        <f>IF($D113="No",0,'E. Details of New PSAs'!T110)</f>
        <v>0</v>
      </c>
      <c r="P113" s="166">
        <f>IF($D113="No",0,'E. Details of New PSAs'!U110)</f>
        <v>0</v>
      </c>
      <c r="Q113" s="166">
        <f>IF($D113="No",0,'E. Details of New PSAs'!V110)</f>
        <v>0</v>
      </c>
      <c r="R113" s="166">
        <f>IF($D113="No",0,'E. Details of New PSAs'!W110)</f>
        <v>0</v>
      </c>
      <c r="S113" s="166">
        <f>IF($D113="No",0,'E. Details of New PSAs'!X110)</f>
        <v>0</v>
      </c>
      <c r="T113" s="166">
        <f>IF($D113="No",0,'E. Details of New PSAs'!Y110)</f>
        <v>0</v>
      </c>
      <c r="U113" s="166">
        <f>IF($D113="No",0,'E. Details of New PSAs'!Z110)</f>
        <v>0</v>
      </c>
      <c r="V113" s="166">
        <f>IF($D113="No",0,'E. Details of New PSAs'!AA110)</f>
        <v>0</v>
      </c>
      <c r="W113" s="166">
        <f>IF($D113="No",0,'E. Details of New PSAs'!AB110)</f>
        <v>0</v>
      </c>
      <c r="X113" s="166">
        <f>IF($D113="No",0,'E. Details of New PSAs'!AC110)</f>
        <v>0</v>
      </c>
      <c r="Y113" s="166">
        <f>IF($D113="No",0,'E. Details of New PSAs'!AD110)</f>
        <v>0</v>
      </c>
      <c r="Z113" s="166">
        <f>IF($D113="No",0,'E. Details of New PSAs'!AE110)</f>
        <v>0</v>
      </c>
      <c r="AA113" s="166">
        <f>IF($D113="No",0,'E. Details of New PSAs'!AF110)</f>
        <v>0</v>
      </c>
      <c r="AB113" s="166">
        <f>IF($D113="No",0,'E. Details of New PSAs'!AG110)</f>
        <v>0</v>
      </c>
      <c r="AC113" s="166">
        <f>IF($D113="No",0,'E. Details of New PSAs'!AH110)</f>
        <v>0</v>
      </c>
      <c r="AD113" s="166">
        <f>IF($D113="No",0,'E. Details of New PSAs'!AI110)</f>
        <v>0</v>
      </c>
      <c r="AE113" s="166">
        <f>IF($D113="No",0,'E. Details of New PSAs'!AJ110)</f>
        <v>0</v>
      </c>
      <c r="AF113" s="166"/>
      <c r="AG113" s="16" t="str">
        <f t="shared" si="193"/>
        <v>FALSE</v>
      </c>
    </row>
    <row r="114" spans="3:33" ht="28.8" x14ac:dyDescent="0.3">
      <c r="C114" s="7">
        <f>'E. Details of New PSAs'!C111</f>
        <v>53</v>
      </c>
      <c r="D114" s="7">
        <f>'E. Details of New PSAs'!I111</f>
        <v>0</v>
      </c>
      <c r="E114" s="16" t="str">
        <f>'E. Details of New PSAs'!O111</f>
        <v>MW</v>
      </c>
      <c r="F114" s="146" t="str">
        <f>'E. Details of New PSAs'!D111</f>
        <v>Distribution Utility 2 (DU2)</v>
      </c>
      <c r="G114" s="146">
        <f>'E. Details of New PSAs'!E111</f>
        <v>0</v>
      </c>
      <c r="H114" s="108">
        <f>'E. Details of New PSAs'!F111</f>
        <v>0</v>
      </c>
      <c r="I114">
        <f>'E. Details of New PSAs'!G111</f>
        <v>0</v>
      </c>
      <c r="J114" s="16" t="s">
        <v>173</v>
      </c>
      <c r="K114" s="166">
        <f>IF($D114="No",0,'E. Details of New PSAs'!P111)</f>
        <v>0</v>
      </c>
      <c r="L114" s="166">
        <f>IF($D114="No",0,'E. Details of New PSAs'!Q111)</f>
        <v>0</v>
      </c>
      <c r="M114" s="166">
        <f>IF($D114="No",0,'E. Details of New PSAs'!R111)</f>
        <v>0</v>
      </c>
      <c r="N114" s="166">
        <f>IF($D114="No",0,'E. Details of New PSAs'!S111)</f>
        <v>0</v>
      </c>
      <c r="O114" s="166">
        <f>IF($D114="No",0,'E. Details of New PSAs'!T111)</f>
        <v>0</v>
      </c>
      <c r="P114" s="166">
        <f>IF($D114="No",0,'E. Details of New PSAs'!U111)</f>
        <v>0</v>
      </c>
      <c r="Q114" s="166">
        <f>IF($D114="No",0,'E. Details of New PSAs'!V111)</f>
        <v>0</v>
      </c>
      <c r="R114" s="166">
        <f>IF($D114="No",0,'E. Details of New PSAs'!W111)</f>
        <v>0</v>
      </c>
      <c r="S114" s="166">
        <f>IF($D114="No",0,'E. Details of New PSAs'!X111)</f>
        <v>0</v>
      </c>
      <c r="T114" s="166">
        <f>IF($D114="No",0,'E. Details of New PSAs'!Y111)</f>
        <v>0</v>
      </c>
      <c r="U114" s="166">
        <f>IF($D114="No",0,'E. Details of New PSAs'!Z111)</f>
        <v>0</v>
      </c>
      <c r="V114" s="166">
        <f>IF($D114="No",0,'E. Details of New PSAs'!AA111)</f>
        <v>0</v>
      </c>
      <c r="W114" s="166">
        <f>IF($D114="No",0,'E. Details of New PSAs'!AB111)</f>
        <v>0</v>
      </c>
      <c r="X114" s="166">
        <f>IF($D114="No",0,'E. Details of New PSAs'!AC111)</f>
        <v>0</v>
      </c>
      <c r="Y114" s="166">
        <f>IF($D114="No",0,'E. Details of New PSAs'!AD111)</f>
        <v>0</v>
      </c>
      <c r="Z114" s="166">
        <f>IF($D114="No",0,'E. Details of New PSAs'!AE111)</f>
        <v>0</v>
      </c>
      <c r="AA114" s="166">
        <f>IF($D114="No",0,'E. Details of New PSAs'!AF111)</f>
        <v>0</v>
      </c>
      <c r="AB114" s="166">
        <f>IF($D114="No",0,'E. Details of New PSAs'!AG111)</f>
        <v>0</v>
      </c>
      <c r="AC114" s="166">
        <f>IF($D114="No",0,'E. Details of New PSAs'!AH111)</f>
        <v>0</v>
      </c>
      <c r="AD114" s="166">
        <f>IF($D114="No",0,'E. Details of New PSAs'!AI111)</f>
        <v>0</v>
      </c>
      <c r="AE114" s="166">
        <f>IF($D114="No",0,'E. Details of New PSAs'!AJ111)</f>
        <v>0</v>
      </c>
      <c r="AF114" s="166"/>
      <c r="AG114" s="16" t="str">
        <f t="shared" si="193"/>
        <v>FALSE</v>
      </c>
    </row>
    <row r="115" spans="3:33" ht="28.8" x14ac:dyDescent="0.3">
      <c r="C115" s="7">
        <f t="shared" ref="C115" si="308">C114</f>
        <v>53</v>
      </c>
      <c r="D115" s="7">
        <f t="shared" ref="D115" si="309">D114</f>
        <v>0</v>
      </c>
      <c r="E115" s="16" t="str">
        <f>'E. Details of New PSAs'!O112</f>
        <v>MWh</v>
      </c>
      <c r="F115" s="146" t="str">
        <f t="shared" ref="F115:F129" si="310">F114</f>
        <v>Distribution Utility 2 (DU2)</v>
      </c>
      <c r="G115" s="146">
        <f t="shared" ref="G115:G129" si="311">G114</f>
        <v>0</v>
      </c>
      <c r="H115" s="108">
        <f t="shared" ref="H115:H129" si="312">H114</f>
        <v>0</v>
      </c>
      <c r="I115">
        <f t="shared" ref="I115:I129" si="313">I114</f>
        <v>0</v>
      </c>
      <c r="J115" s="16" t="s">
        <v>173</v>
      </c>
      <c r="K115" s="166">
        <f>IF($D115="No",0,'E. Details of New PSAs'!P112)</f>
        <v>0</v>
      </c>
      <c r="L115" s="166">
        <f>IF($D115="No",0,'E. Details of New PSAs'!Q112)</f>
        <v>0</v>
      </c>
      <c r="M115" s="166">
        <f>IF($D115="No",0,'E. Details of New PSAs'!R112)</f>
        <v>0</v>
      </c>
      <c r="N115" s="166">
        <f>IF($D115="No",0,'E. Details of New PSAs'!S112)</f>
        <v>0</v>
      </c>
      <c r="O115" s="166">
        <f>IF($D115="No",0,'E. Details of New PSAs'!T112)</f>
        <v>0</v>
      </c>
      <c r="P115" s="166">
        <f>IF($D115="No",0,'E. Details of New PSAs'!U112)</f>
        <v>0</v>
      </c>
      <c r="Q115" s="166">
        <f>IF($D115="No",0,'E. Details of New PSAs'!V112)</f>
        <v>0</v>
      </c>
      <c r="R115" s="166">
        <f>IF($D115="No",0,'E. Details of New PSAs'!W112)</f>
        <v>0</v>
      </c>
      <c r="S115" s="166">
        <f>IF($D115="No",0,'E. Details of New PSAs'!X112)</f>
        <v>0</v>
      </c>
      <c r="T115" s="166">
        <f>IF($D115="No",0,'E. Details of New PSAs'!Y112)</f>
        <v>0</v>
      </c>
      <c r="U115" s="166">
        <f>IF($D115="No",0,'E. Details of New PSAs'!Z112)</f>
        <v>0</v>
      </c>
      <c r="V115" s="166">
        <f>IF($D115="No",0,'E. Details of New PSAs'!AA112)</f>
        <v>0</v>
      </c>
      <c r="W115" s="166">
        <f>IF($D115="No",0,'E. Details of New PSAs'!AB112)</f>
        <v>0</v>
      </c>
      <c r="X115" s="166">
        <f>IF($D115="No",0,'E. Details of New PSAs'!AC112)</f>
        <v>0</v>
      </c>
      <c r="Y115" s="166">
        <f>IF($D115="No",0,'E. Details of New PSAs'!AD112)</f>
        <v>0</v>
      </c>
      <c r="Z115" s="166">
        <f>IF($D115="No",0,'E. Details of New PSAs'!AE112)</f>
        <v>0</v>
      </c>
      <c r="AA115" s="166">
        <f>IF($D115="No",0,'E. Details of New PSAs'!AF112)</f>
        <v>0</v>
      </c>
      <c r="AB115" s="166">
        <f>IF($D115="No",0,'E. Details of New PSAs'!AG112)</f>
        <v>0</v>
      </c>
      <c r="AC115" s="166">
        <f>IF($D115="No",0,'E. Details of New PSAs'!AH112)</f>
        <v>0</v>
      </c>
      <c r="AD115" s="166">
        <f>IF($D115="No",0,'E. Details of New PSAs'!AI112)</f>
        <v>0</v>
      </c>
      <c r="AE115" s="166">
        <f>IF($D115="No",0,'E. Details of New PSAs'!AJ112)</f>
        <v>0</v>
      </c>
      <c r="AF115" s="166"/>
      <c r="AG115" s="16" t="str">
        <f t="shared" si="193"/>
        <v>FALSE</v>
      </c>
    </row>
    <row r="116" spans="3:33" ht="28.8" x14ac:dyDescent="0.3">
      <c r="C116" s="7">
        <f>'E. Details of New PSAs'!C113</f>
        <v>54</v>
      </c>
      <c r="D116" s="7">
        <f>'E. Details of New PSAs'!I113</f>
        <v>0</v>
      </c>
      <c r="E116" s="16" t="str">
        <f>'E. Details of New PSAs'!O113</f>
        <v>MW</v>
      </c>
      <c r="F116" s="146" t="str">
        <f>'E. Details of New PSAs'!D113</f>
        <v>Distribution Utility 2 (DU2)</v>
      </c>
      <c r="G116" s="146">
        <f>'E. Details of New PSAs'!E113</f>
        <v>0</v>
      </c>
      <c r="H116" s="108">
        <f>'E. Details of New PSAs'!F113</f>
        <v>0</v>
      </c>
      <c r="I116">
        <f>'E. Details of New PSAs'!G113</f>
        <v>0</v>
      </c>
      <c r="J116" s="16" t="s">
        <v>173</v>
      </c>
      <c r="K116" s="166">
        <f>IF($D116="No",0,'E. Details of New PSAs'!P113)</f>
        <v>0</v>
      </c>
      <c r="L116" s="166">
        <f>IF($D116="No",0,'E. Details of New PSAs'!Q113)</f>
        <v>0</v>
      </c>
      <c r="M116" s="166">
        <f>IF($D116="No",0,'E. Details of New PSAs'!R113)</f>
        <v>0</v>
      </c>
      <c r="N116" s="166">
        <f>IF($D116="No",0,'E. Details of New PSAs'!S113)</f>
        <v>0</v>
      </c>
      <c r="O116" s="166">
        <f>IF($D116="No",0,'E. Details of New PSAs'!T113)</f>
        <v>0</v>
      </c>
      <c r="P116" s="166">
        <f>IF($D116="No",0,'E. Details of New PSAs'!U113)</f>
        <v>0</v>
      </c>
      <c r="Q116" s="166">
        <f>IF($D116="No",0,'E. Details of New PSAs'!V113)</f>
        <v>0</v>
      </c>
      <c r="R116" s="166">
        <f>IF($D116="No",0,'E. Details of New PSAs'!W113)</f>
        <v>0</v>
      </c>
      <c r="S116" s="166">
        <f>IF($D116="No",0,'E. Details of New PSAs'!X113)</f>
        <v>0</v>
      </c>
      <c r="T116" s="166">
        <f>IF($D116="No",0,'E. Details of New PSAs'!Y113)</f>
        <v>0</v>
      </c>
      <c r="U116" s="166">
        <f>IF($D116="No",0,'E. Details of New PSAs'!Z113)</f>
        <v>0</v>
      </c>
      <c r="V116" s="166">
        <f>IF($D116="No",0,'E. Details of New PSAs'!AA113)</f>
        <v>0</v>
      </c>
      <c r="W116" s="166">
        <f>IF($D116="No",0,'E. Details of New PSAs'!AB113)</f>
        <v>0</v>
      </c>
      <c r="X116" s="166">
        <f>IF($D116="No",0,'E. Details of New PSAs'!AC113)</f>
        <v>0</v>
      </c>
      <c r="Y116" s="166">
        <f>IF($D116="No",0,'E. Details of New PSAs'!AD113)</f>
        <v>0</v>
      </c>
      <c r="Z116" s="166">
        <f>IF($D116="No",0,'E. Details of New PSAs'!AE113)</f>
        <v>0</v>
      </c>
      <c r="AA116" s="166">
        <f>IF($D116="No",0,'E. Details of New PSAs'!AF113)</f>
        <v>0</v>
      </c>
      <c r="AB116" s="166">
        <f>IF($D116="No",0,'E. Details of New PSAs'!AG113)</f>
        <v>0</v>
      </c>
      <c r="AC116" s="166">
        <f>IF($D116="No",0,'E. Details of New PSAs'!AH113)</f>
        <v>0</v>
      </c>
      <c r="AD116" s="166">
        <f>IF($D116="No",0,'E. Details of New PSAs'!AI113)</f>
        <v>0</v>
      </c>
      <c r="AE116" s="166">
        <f>IF($D116="No",0,'E. Details of New PSAs'!AJ113)</f>
        <v>0</v>
      </c>
      <c r="AF116" s="166"/>
      <c r="AG116" s="16" t="str">
        <f t="shared" si="193"/>
        <v>FALSE</v>
      </c>
    </row>
    <row r="117" spans="3:33" ht="28.8" x14ac:dyDescent="0.3">
      <c r="C117" s="7">
        <f t="shared" ref="C117" si="314">C116</f>
        <v>54</v>
      </c>
      <c r="D117" s="7">
        <f t="shared" ref="D117" si="315">D116</f>
        <v>0</v>
      </c>
      <c r="E117" s="16" t="str">
        <f>'E. Details of New PSAs'!O114</f>
        <v>MWh</v>
      </c>
      <c r="F117" s="146" t="str">
        <f t="shared" ref="F117:F129" si="316">F116</f>
        <v>Distribution Utility 2 (DU2)</v>
      </c>
      <c r="G117" s="146">
        <f t="shared" ref="G117:G129" si="317">G116</f>
        <v>0</v>
      </c>
      <c r="H117" s="108">
        <f t="shared" ref="H117:H129" si="318">H116</f>
        <v>0</v>
      </c>
      <c r="I117">
        <f t="shared" ref="I117:I129" si="319">I116</f>
        <v>0</v>
      </c>
      <c r="J117" s="16" t="s">
        <v>173</v>
      </c>
      <c r="K117" s="166">
        <f>IF($D117="No",0,'E. Details of New PSAs'!P114)</f>
        <v>0</v>
      </c>
      <c r="L117" s="166">
        <f>IF($D117="No",0,'E. Details of New PSAs'!Q114)</f>
        <v>0</v>
      </c>
      <c r="M117" s="166">
        <f>IF($D117="No",0,'E. Details of New PSAs'!R114)</f>
        <v>0</v>
      </c>
      <c r="N117" s="166">
        <f>IF($D117="No",0,'E. Details of New PSAs'!S114)</f>
        <v>0</v>
      </c>
      <c r="O117" s="166">
        <f>IF($D117="No",0,'E. Details of New PSAs'!T114)</f>
        <v>0</v>
      </c>
      <c r="P117" s="166">
        <f>IF($D117="No",0,'E. Details of New PSAs'!U114)</f>
        <v>0</v>
      </c>
      <c r="Q117" s="166">
        <f>IF($D117="No",0,'E. Details of New PSAs'!V114)</f>
        <v>0</v>
      </c>
      <c r="R117" s="166">
        <f>IF($D117="No",0,'E. Details of New PSAs'!W114)</f>
        <v>0</v>
      </c>
      <c r="S117" s="166">
        <f>IF($D117="No",0,'E. Details of New PSAs'!X114)</f>
        <v>0</v>
      </c>
      <c r="T117" s="166">
        <f>IF($D117="No",0,'E. Details of New PSAs'!Y114)</f>
        <v>0</v>
      </c>
      <c r="U117" s="166">
        <f>IF($D117="No",0,'E. Details of New PSAs'!Z114)</f>
        <v>0</v>
      </c>
      <c r="V117" s="166">
        <f>IF($D117="No",0,'E. Details of New PSAs'!AA114)</f>
        <v>0</v>
      </c>
      <c r="W117" s="166">
        <f>IF($D117="No",0,'E. Details of New PSAs'!AB114)</f>
        <v>0</v>
      </c>
      <c r="X117" s="166">
        <f>IF($D117="No",0,'E. Details of New PSAs'!AC114)</f>
        <v>0</v>
      </c>
      <c r="Y117" s="166">
        <f>IF($D117="No",0,'E. Details of New PSAs'!AD114)</f>
        <v>0</v>
      </c>
      <c r="Z117" s="166">
        <f>IF($D117="No",0,'E. Details of New PSAs'!AE114)</f>
        <v>0</v>
      </c>
      <c r="AA117" s="166">
        <f>IF($D117="No",0,'E. Details of New PSAs'!AF114)</f>
        <v>0</v>
      </c>
      <c r="AB117" s="166">
        <f>IF($D117="No",0,'E. Details of New PSAs'!AG114)</f>
        <v>0</v>
      </c>
      <c r="AC117" s="166">
        <f>IF($D117="No",0,'E. Details of New PSAs'!AH114)</f>
        <v>0</v>
      </c>
      <c r="AD117" s="166">
        <f>IF($D117="No",0,'E. Details of New PSAs'!AI114)</f>
        <v>0</v>
      </c>
      <c r="AE117" s="166">
        <f>IF($D117="No",0,'E. Details of New PSAs'!AJ114)</f>
        <v>0</v>
      </c>
      <c r="AF117" s="166"/>
      <c r="AG117" s="16" t="str">
        <f t="shared" si="193"/>
        <v>FALSE</v>
      </c>
    </row>
    <row r="118" spans="3:33" ht="28.8" x14ac:dyDescent="0.3">
      <c r="C118" s="7">
        <f>'E. Details of New PSAs'!C115</f>
        <v>55</v>
      </c>
      <c r="D118" s="7">
        <f>'E. Details of New PSAs'!I115</f>
        <v>0</v>
      </c>
      <c r="E118" s="16" t="str">
        <f>'E. Details of New PSAs'!O115</f>
        <v>MW</v>
      </c>
      <c r="F118" s="146" t="str">
        <f>'E. Details of New PSAs'!D115</f>
        <v>Distribution Utility 2 (DU2)</v>
      </c>
      <c r="G118" s="146">
        <f>'E. Details of New PSAs'!E115</f>
        <v>0</v>
      </c>
      <c r="H118" s="108">
        <f>'E. Details of New PSAs'!F115</f>
        <v>0</v>
      </c>
      <c r="I118">
        <f>'E. Details of New PSAs'!G115</f>
        <v>0</v>
      </c>
      <c r="J118" s="16" t="s">
        <v>173</v>
      </c>
      <c r="K118" s="166">
        <f>IF($D118="No",0,'E. Details of New PSAs'!P115)</f>
        <v>0</v>
      </c>
      <c r="L118" s="166">
        <f>IF($D118="No",0,'E. Details of New PSAs'!Q115)</f>
        <v>0</v>
      </c>
      <c r="M118" s="166">
        <f>IF($D118="No",0,'E. Details of New PSAs'!R115)</f>
        <v>0</v>
      </c>
      <c r="N118" s="166">
        <f>IF($D118="No",0,'E. Details of New PSAs'!S115)</f>
        <v>0</v>
      </c>
      <c r="O118" s="166">
        <f>IF($D118="No",0,'E. Details of New PSAs'!T115)</f>
        <v>0</v>
      </c>
      <c r="P118" s="166">
        <f>IF($D118="No",0,'E. Details of New PSAs'!U115)</f>
        <v>0</v>
      </c>
      <c r="Q118" s="166">
        <f>IF($D118="No",0,'E. Details of New PSAs'!V115)</f>
        <v>0</v>
      </c>
      <c r="R118" s="166">
        <f>IF($D118="No",0,'E. Details of New PSAs'!W115)</f>
        <v>0</v>
      </c>
      <c r="S118" s="166">
        <f>IF($D118="No",0,'E. Details of New PSAs'!X115)</f>
        <v>0</v>
      </c>
      <c r="T118" s="166">
        <f>IF($D118="No",0,'E. Details of New PSAs'!Y115)</f>
        <v>0</v>
      </c>
      <c r="U118" s="166">
        <f>IF($D118="No",0,'E. Details of New PSAs'!Z115)</f>
        <v>0</v>
      </c>
      <c r="V118" s="166">
        <f>IF($D118="No",0,'E. Details of New PSAs'!AA115)</f>
        <v>0</v>
      </c>
      <c r="W118" s="166">
        <f>IF($D118="No",0,'E. Details of New PSAs'!AB115)</f>
        <v>0</v>
      </c>
      <c r="X118" s="166">
        <f>IF($D118="No",0,'E. Details of New PSAs'!AC115)</f>
        <v>0</v>
      </c>
      <c r="Y118" s="166">
        <f>IF($D118="No",0,'E. Details of New PSAs'!AD115)</f>
        <v>0</v>
      </c>
      <c r="Z118" s="166">
        <f>IF($D118="No",0,'E. Details of New PSAs'!AE115)</f>
        <v>0</v>
      </c>
      <c r="AA118" s="166">
        <f>IF($D118="No",0,'E. Details of New PSAs'!AF115)</f>
        <v>0</v>
      </c>
      <c r="AB118" s="166">
        <f>IF($D118="No",0,'E. Details of New PSAs'!AG115)</f>
        <v>0</v>
      </c>
      <c r="AC118" s="166">
        <f>IF($D118="No",0,'E. Details of New PSAs'!AH115)</f>
        <v>0</v>
      </c>
      <c r="AD118" s="166">
        <f>IF($D118="No",0,'E. Details of New PSAs'!AI115)</f>
        <v>0</v>
      </c>
      <c r="AE118" s="166">
        <f>IF($D118="No",0,'E. Details of New PSAs'!AJ115)</f>
        <v>0</v>
      </c>
      <c r="AF118" s="166"/>
      <c r="AG118" s="16" t="str">
        <f t="shared" si="193"/>
        <v>FALSE</v>
      </c>
    </row>
    <row r="119" spans="3:33" ht="28.8" x14ac:dyDescent="0.3">
      <c r="C119" s="7">
        <f t="shared" ref="C119" si="320">C118</f>
        <v>55</v>
      </c>
      <c r="D119" s="7">
        <f t="shared" ref="D119" si="321">D118</f>
        <v>0</v>
      </c>
      <c r="E119" s="16" t="str">
        <f>'E. Details of New PSAs'!O116</f>
        <v>MWh</v>
      </c>
      <c r="F119" s="146" t="str">
        <f t="shared" ref="F119:F129" si="322">F118</f>
        <v>Distribution Utility 2 (DU2)</v>
      </c>
      <c r="G119" s="146">
        <f t="shared" ref="G119:G129" si="323">G118</f>
        <v>0</v>
      </c>
      <c r="H119" s="108">
        <f t="shared" ref="H119:H129" si="324">H118</f>
        <v>0</v>
      </c>
      <c r="I119">
        <f t="shared" ref="I119:I129" si="325">I118</f>
        <v>0</v>
      </c>
      <c r="J119" s="16" t="s">
        <v>173</v>
      </c>
      <c r="K119" s="166">
        <f>IF($D119="No",0,'E. Details of New PSAs'!P116)</f>
        <v>0</v>
      </c>
      <c r="L119" s="166">
        <f>IF($D119="No",0,'E. Details of New PSAs'!Q116)</f>
        <v>0</v>
      </c>
      <c r="M119" s="166">
        <f>IF($D119="No",0,'E. Details of New PSAs'!R116)</f>
        <v>0</v>
      </c>
      <c r="N119" s="166">
        <f>IF($D119="No",0,'E. Details of New PSAs'!S116)</f>
        <v>0</v>
      </c>
      <c r="O119" s="166">
        <f>IF($D119="No",0,'E. Details of New PSAs'!T116)</f>
        <v>0</v>
      </c>
      <c r="P119" s="166">
        <f>IF($D119="No",0,'E. Details of New PSAs'!U116)</f>
        <v>0</v>
      </c>
      <c r="Q119" s="166">
        <f>IF($D119="No",0,'E. Details of New PSAs'!V116)</f>
        <v>0</v>
      </c>
      <c r="R119" s="166">
        <f>IF($D119="No",0,'E. Details of New PSAs'!W116)</f>
        <v>0</v>
      </c>
      <c r="S119" s="166">
        <f>IF($D119="No",0,'E. Details of New PSAs'!X116)</f>
        <v>0</v>
      </c>
      <c r="T119" s="166">
        <f>IF($D119="No",0,'E. Details of New PSAs'!Y116)</f>
        <v>0</v>
      </c>
      <c r="U119" s="166">
        <f>IF($D119="No",0,'E. Details of New PSAs'!Z116)</f>
        <v>0</v>
      </c>
      <c r="V119" s="166">
        <f>IF($D119="No",0,'E. Details of New PSAs'!AA116)</f>
        <v>0</v>
      </c>
      <c r="W119" s="166">
        <f>IF($D119="No",0,'E. Details of New PSAs'!AB116)</f>
        <v>0</v>
      </c>
      <c r="X119" s="166">
        <f>IF($D119="No",0,'E. Details of New PSAs'!AC116)</f>
        <v>0</v>
      </c>
      <c r="Y119" s="166">
        <f>IF($D119="No",0,'E. Details of New PSAs'!AD116)</f>
        <v>0</v>
      </c>
      <c r="Z119" s="166">
        <f>IF($D119="No",0,'E. Details of New PSAs'!AE116)</f>
        <v>0</v>
      </c>
      <c r="AA119" s="166">
        <f>IF($D119="No",0,'E. Details of New PSAs'!AF116)</f>
        <v>0</v>
      </c>
      <c r="AB119" s="166">
        <f>IF($D119="No",0,'E. Details of New PSAs'!AG116)</f>
        <v>0</v>
      </c>
      <c r="AC119" s="166">
        <f>IF($D119="No",0,'E. Details of New PSAs'!AH116)</f>
        <v>0</v>
      </c>
      <c r="AD119" s="166">
        <f>IF($D119="No",0,'E. Details of New PSAs'!AI116)</f>
        <v>0</v>
      </c>
      <c r="AE119" s="166">
        <f>IF($D119="No",0,'E. Details of New PSAs'!AJ116)</f>
        <v>0</v>
      </c>
      <c r="AF119" s="166"/>
      <c r="AG119" s="16" t="str">
        <f t="shared" si="193"/>
        <v>FALSE</v>
      </c>
    </row>
    <row r="120" spans="3:33" ht="28.8" x14ac:dyDescent="0.3">
      <c r="C120" s="7">
        <f>'E. Details of New PSAs'!C117</f>
        <v>56</v>
      </c>
      <c r="D120" s="7">
        <f>'E. Details of New PSAs'!I117</f>
        <v>0</v>
      </c>
      <c r="E120" s="16" t="str">
        <f>'E. Details of New PSAs'!O117</f>
        <v>MW</v>
      </c>
      <c r="F120" s="146" t="str">
        <f>'E. Details of New PSAs'!D117</f>
        <v>Distribution Utility 2 (DU2)</v>
      </c>
      <c r="G120" s="146">
        <f>'E. Details of New PSAs'!E117</f>
        <v>0</v>
      </c>
      <c r="H120" s="108">
        <f>'E. Details of New PSAs'!F117</f>
        <v>0</v>
      </c>
      <c r="I120">
        <f>'E. Details of New PSAs'!G117</f>
        <v>0</v>
      </c>
      <c r="J120" s="16" t="s">
        <v>173</v>
      </c>
      <c r="K120" s="166">
        <f>IF($D120="No",0,'E. Details of New PSAs'!P117)</f>
        <v>0</v>
      </c>
      <c r="L120" s="166">
        <f>IF($D120="No",0,'E. Details of New PSAs'!Q117)</f>
        <v>0</v>
      </c>
      <c r="M120" s="166">
        <f>IF($D120="No",0,'E. Details of New PSAs'!R117)</f>
        <v>0</v>
      </c>
      <c r="N120" s="166">
        <f>IF($D120="No",0,'E. Details of New PSAs'!S117)</f>
        <v>0</v>
      </c>
      <c r="O120" s="166">
        <f>IF($D120="No",0,'E. Details of New PSAs'!T117)</f>
        <v>0</v>
      </c>
      <c r="P120" s="166">
        <f>IF($D120="No",0,'E. Details of New PSAs'!U117)</f>
        <v>0</v>
      </c>
      <c r="Q120" s="166">
        <f>IF($D120="No",0,'E. Details of New PSAs'!V117)</f>
        <v>0</v>
      </c>
      <c r="R120" s="166">
        <f>IF($D120="No",0,'E. Details of New PSAs'!W117)</f>
        <v>0</v>
      </c>
      <c r="S120" s="166">
        <f>IF($D120="No",0,'E. Details of New PSAs'!X117)</f>
        <v>0</v>
      </c>
      <c r="T120" s="166">
        <f>IF($D120="No",0,'E. Details of New PSAs'!Y117)</f>
        <v>0</v>
      </c>
      <c r="U120" s="166">
        <f>IF($D120="No",0,'E. Details of New PSAs'!Z117)</f>
        <v>0</v>
      </c>
      <c r="V120" s="166">
        <f>IF($D120="No",0,'E. Details of New PSAs'!AA117)</f>
        <v>0</v>
      </c>
      <c r="W120" s="166">
        <f>IF($D120="No",0,'E. Details of New PSAs'!AB117)</f>
        <v>0</v>
      </c>
      <c r="X120" s="166">
        <f>IF($D120="No",0,'E. Details of New PSAs'!AC117)</f>
        <v>0</v>
      </c>
      <c r="Y120" s="166">
        <f>IF($D120="No",0,'E. Details of New PSAs'!AD117)</f>
        <v>0</v>
      </c>
      <c r="Z120" s="166">
        <f>IF($D120="No",0,'E. Details of New PSAs'!AE117)</f>
        <v>0</v>
      </c>
      <c r="AA120" s="166">
        <f>IF($D120="No",0,'E. Details of New PSAs'!AF117)</f>
        <v>0</v>
      </c>
      <c r="AB120" s="166">
        <f>IF($D120="No",0,'E. Details of New PSAs'!AG117)</f>
        <v>0</v>
      </c>
      <c r="AC120" s="166">
        <f>IF($D120="No",0,'E. Details of New PSAs'!AH117)</f>
        <v>0</v>
      </c>
      <c r="AD120" s="166">
        <f>IF($D120="No",0,'E. Details of New PSAs'!AI117)</f>
        <v>0</v>
      </c>
      <c r="AE120" s="166">
        <f>IF($D120="No",0,'E. Details of New PSAs'!AJ117)</f>
        <v>0</v>
      </c>
      <c r="AF120" s="166"/>
      <c r="AG120" s="16" t="str">
        <f t="shared" si="193"/>
        <v>FALSE</v>
      </c>
    </row>
    <row r="121" spans="3:33" ht="28.8" x14ac:dyDescent="0.3">
      <c r="C121" s="7">
        <f t="shared" ref="C121" si="326">C120</f>
        <v>56</v>
      </c>
      <c r="D121" s="7">
        <f t="shared" ref="D121" si="327">D120</f>
        <v>0</v>
      </c>
      <c r="E121" s="16" t="str">
        <f>'E. Details of New PSAs'!O118</f>
        <v>MWh</v>
      </c>
      <c r="F121" s="146" t="str">
        <f t="shared" ref="F121:F129" si="328">F120</f>
        <v>Distribution Utility 2 (DU2)</v>
      </c>
      <c r="G121" s="146">
        <f t="shared" ref="G121:G129" si="329">G120</f>
        <v>0</v>
      </c>
      <c r="H121" s="108">
        <f t="shared" ref="H121:H129" si="330">H120</f>
        <v>0</v>
      </c>
      <c r="I121">
        <f t="shared" ref="I121:I129" si="331">I120</f>
        <v>0</v>
      </c>
      <c r="J121" s="16" t="s">
        <v>173</v>
      </c>
      <c r="K121" s="166">
        <f>IF($D121="No",0,'E. Details of New PSAs'!P118)</f>
        <v>0</v>
      </c>
      <c r="L121" s="166">
        <f>IF($D121="No",0,'E. Details of New PSAs'!Q118)</f>
        <v>0</v>
      </c>
      <c r="M121" s="166">
        <f>IF($D121="No",0,'E. Details of New PSAs'!R118)</f>
        <v>0</v>
      </c>
      <c r="N121" s="166">
        <f>IF($D121="No",0,'E. Details of New PSAs'!S118)</f>
        <v>0</v>
      </c>
      <c r="O121" s="166">
        <f>IF($D121="No",0,'E. Details of New PSAs'!T118)</f>
        <v>0</v>
      </c>
      <c r="P121" s="166">
        <f>IF($D121="No",0,'E. Details of New PSAs'!U118)</f>
        <v>0</v>
      </c>
      <c r="Q121" s="166">
        <f>IF($D121="No",0,'E. Details of New PSAs'!V118)</f>
        <v>0</v>
      </c>
      <c r="R121" s="166">
        <f>IF($D121="No",0,'E. Details of New PSAs'!W118)</f>
        <v>0</v>
      </c>
      <c r="S121" s="166">
        <f>IF($D121="No",0,'E. Details of New PSAs'!X118)</f>
        <v>0</v>
      </c>
      <c r="T121" s="166">
        <f>IF($D121="No",0,'E. Details of New PSAs'!Y118)</f>
        <v>0</v>
      </c>
      <c r="U121" s="166">
        <f>IF($D121="No",0,'E. Details of New PSAs'!Z118)</f>
        <v>0</v>
      </c>
      <c r="V121" s="166">
        <f>IF($D121="No",0,'E. Details of New PSAs'!AA118)</f>
        <v>0</v>
      </c>
      <c r="W121" s="166">
        <f>IF($D121="No",0,'E. Details of New PSAs'!AB118)</f>
        <v>0</v>
      </c>
      <c r="X121" s="166">
        <f>IF($D121="No",0,'E. Details of New PSAs'!AC118)</f>
        <v>0</v>
      </c>
      <c r="Y121" s="166">
        <f>IF($D121="No",0,'E. Details of New PSAs'!AD118)</f>
        <v>0</v>
      </c>
      <c r="Z121" s="166">
        <f>IF($D121="No",0,'E. Details of New PSAs'!AE118)</f>
        <v>0</v>
      </c>
      <c r="AA121" s="166">
        <f>IF($D121="No",0,'E. Details of New PSAs'!AF118)</f>
        <v>0</v>
      </c>
      <c r="AB121" s="166">
        <f>IF($D121="No",0,'E. Details of New PSAs'!AG118)</f>
        <v>0</v>
      </c>
      <c r="AC121" s="166">
        <f>IF($D121="No",0,'E. Details of New PSAs'!AH118)</f>
        <v>0</v>
      </c>
      <c r="AD121" s="166">
        <f>IF($D121="No",0,'E. Details of New PSAs'!AI118)</f>
        <v>0</v>
      </c>
      <c r="AE121" s="166">
        <f>IF($D121="No",0,'E. Details of New PSAs'!AJ118)</f>
        <v>0</v>
      </c>
      <c r="AF121" s="166"/>
      <c r="AG121" s="16" t="str">
        <f t="shared" si="193"/>
        <v>FALSE</v>
      </c>
    </row>
    <row r="122" spans="3:33" ht="28.8" x14ac:dyDescent="0.3">
      <c r="C122" s="7">
        <f>'E. Details of New PSAs'!C119</f>
        <v>57</v>
      </c>
      <c r="D122" s="7">
        <f>'E. Details of New PSAs'!I119</f>
        <v>0</v>
      </c>
      <c r="E122" s="16" t="str">
        <f>'E. Details of New PSAs'!O119</f>
        <v>MW</v>
      </c>
      <c r="F122" s="146" t="str">
        <f>'E. Details of New PSAs'!D119</f>
        <v>Distribution Utility 2 (DU2)</v>
      </c>
      <c r="G122" s="146">
        <f>'E. Details of New PSAs'!E119</f>
        <v>0</v>
      </c>
      <c r="H122" s="108">
        <f>'E. Details of New PSAs'!F119</f>
        <v>0</v>
      </c>
      <c r="I122">
        <f>'E. Details of New PSAs'!G119</f>
        <v>0</v>
      </c>
      <c r="J122" s="16" t="s">
        <v>173</v>
      </c>
      <c r="K122" s="166">
        <f>IF($D122="No",0,'E. Details of New PSAs'!P119)</f>
        <v>0</v>
      </c>
      <c r="L122" s="166">
        <f>IF($D122="No",0,'E. Details of New PSAs'!Q119)</f>
        <v>0</v>
      </c>
      <c r="M122" s="166">
        <f>IF($D122="No",0,'E. Details of New PSAs'!R119)</f>
        <v>0</v>
      </c>
      <c r="N122" s="166">
        <f>IF($D122="No",0,'E. Details of New PSAs'!S119)</f>
        <v>0</v>
      </c>
      <c r="O122" s="166">
        <f>IF($D122="No",0,'E. Details of New PSAs'!T119)</f>
        <v>0</v>
      </c>
      <c r="P122" s="166">
        <f>IF($D122="No",0,'E. Details of New PSAs'!U119)</f>
        <v>0</v>
      </c>
      <c r="Q122" s="166">
        <f>IF($D122="No",0,'E. Details of New PSAs'!V119)</f>
        <v>0</v>
      </c>
      <c r="R122" s="166">
        <f>IF($D122="No",0,'E. Details of New PSAs'!W119)</f>
        <v>0</v>
      </c>
      <c r="S122" s="166">
        <f>IF($D122="No",0,'E. Details of New PSAs'!X119)</f>
        <v>0</v>
      </c>
      <c r="T122" s="166">
        <f>IF($D122="No",0,'E. Details of New PSAs'!Y119)</f>
        <v>0</v>
      </c>
      <c r="U122" s="166">
        <f>IF($D122="No",0,'E. Details of New PSAs'!Z119)</f>
        <v>0</v>
      </c>
      <c r="V122" s="166">
        <f>IF($D122="No",0,'E. Details of New PSAs'!AA119)</f>
        <v>0</v>
      </c>
      <c r="W122" s="166">
        <f>IF($D122="No",0,'E. Details of New PSAs'!AB119)</f>
        <v>0</v>
      </c>
      <c r="X122" s="166">
        <f>IF($D122="No",0,'E. Details of New PSAs'!AC119)</f>
        <v>0</v>
      </c>
      <c r="Y122" s="166">
        <f>IF($D122="No",0,'E. Details of New PSAs'!AD119)</f>
        <v>0</v>
      </c>
      <c r="Z122" s="166">
        <f>IF($D122="No",0,'E. Details of New PSAs'!AE119)</f>
        <v>0</v>
      </c>
      <c r="AA122" s="166">
        <f>IF($D122="No",0,'E. Details of New PSAs'!AF119)</f>
        <v>0</v>
      </c>
      <c r="AB122" s="166">
        <f>IF($D122="No",0,'E. Details of New PSAs'!AG119)</f>
        <v>0</v>
      </c>
      <c r="AC122" s="166">
        <f>IF($D122="No",0,'E. Details of New PSAs'!AH119)</f>
        <v>0</v>
      </c>
      <c r="AD122" s="166">
        <f>IF($D122="No",0,'E. Details of New PSAs'!AI119)</f>
        <v>0</v>
      </c>
      <c r="AE122" s="166">
        <f>IF($D122="No",0,'E. Details of New PSAs'!AJ119)</f>
        <v>0</v>
      </c>
      <c r="AF122" s="166"/>
      <c r="AG122" s="16" t="str">
        <f t="shared" si="193"/>
        <v>FALSE</v>
      </c>
    </row>
    <row r="123" spans="3:33" ht="28.8" x14ac:dyDescent="0.3">
      <c r="C123" s="7">
        <f t="shared" ref="C123" si="332">C122</f>
        <v>57</v>
      </c>
      <c r="D123" s="7">
        <f t="shared" ref="D123" si="333">D122</f>
        <v>0</v>
      </c>
      <c r="E123" s="16" t="str">
        <f>'E. Details of New PSAs'!O120</f>
        <v>MWh</v>
      </c>
      <c r="F123" s="146" t="str">
        <f t="shared" ref="F123:F129" si="334">F122</f>
        <v>Distribution Utility 2 (DU2)</v>
      </c>
      <c r="G123" s="146">
        <f t="shared" ref="G123:G129" si="335">G122</f>
        <v>0</v>
      </c>
      <c r="H123" s="108">
        <f t="shared" ref="H123:H129" si="336">H122</f>
        <v>0</v>
      </c>
      <c r="I123">
        <f t="shared" ref="I123:I129" si="337">I122</f>
        <v>0</v>
      </c>
      <c r="J123" s="16" t="s">
        <v>173</v>
      </c>
      <c r="K123" s="166">
        <f>IF($D123="No",0,'E. Details of New PSAs'!P120)</f>
        <v>0</v>
      </c>
      <c r="L123" s="166">
        <f>IF($D123="No",0,'E. Details of New PSAs'!Q120)</f>
        <v>0</v>
      </c>
      <c r="M123" s="166">
        <f>IF($D123="No",0,'E. Details of New PSAs'!R120)</f>
        <v>0</v>
      </c>
      <c r="N123" s="166">
        <f>IF($D123="No",0,'E. Details of New PSAs'!S120)</f>
        <v>0</v>
      </c>
      <c r="O123" s="166">
        <f>IF($D123="No",0,'E. Details of New PSAs'!T120)</f>
        <v>0</v>
      </c>
      <c r="P123" s="166">
        <f>IF($D123="No",0,'E. Details of New PSAs'!U120)</f>
        <v>0</v>
      </c>
      <c r="Q123" s="166">
        <f>IF($D123="No",0,'E. Details of New PSAs'!V120)</f>
        <v>0</v>
      </c>
      <c r="R123" s="166">
        <f>IF($D123="No",0,'E. Details of New PSAs'!W120)</f>
        <v>0</v>
      </c>
      <c r="S123" s="166">
        <f>IF($D123="No",0,'E. Details of New PSAs'!X120)</f>
        <v>0</v>
      </c>
      <c r="T123" s="166">
        <f>IF($D123="No",0,'E. Details of New PSAs'!Y120)</f>
        <v>0</v>
      </c>
      <c r="U123" s="166">
        <f>IF($D123="No",0,'E. Details of New PSAs'!Z120)</f>
        <v>0</v>
      </c>
      <c r="V123" s="166">
        <f>IF($D123="No",0,'E. Details of New PSAs'!AA120)</f>
        <v>0</v>
      </c>
      <c r="W123" s="166">
        <f>IF($D123="No",0,'E. Details of New PSAs'!AB120)</f>
        <v>0</v>
      </c>
      <c r="X123" s="166">
        <f>IF($D123="No",0,'E. Details of New PSAs'!AC120)</f>
        <v>0</v>
      </c>
      <c r="Y123" s="166">
        <f>IF($D123="No",0,'E. Details of New PSAs'!AD120)</f>
        <v>0</v>
      </c>
      <c r="Z123" s="166">
        <f>IF($D123="No",0,'E. Details of New PSAs'!AE120)</f>
        <v>0</v>
      </c>
      <c r="AA123" s="166">
        <f>IF($D123="No",0,'E. Details of New PSAs'!AF120)</f>
        <v>0</v>
      </c>
      <c r="AB123" s="166">
        <f>IF($D123="No",0,'E. Details of New PSAs'!AG120)</f>
        <v>0</v>
      </c>
      <c r="AC123" s="166">
        <f>IF($D123="No",0,'E. Details of New PSAs'!AH120)</f>
        <v>0</v>
      </c>
      <c r="AD123" s="166">
        <f>IF($D123="No",0,'E. Details of New PSAs'!AI120)</f>
        <v>0</v>
      </c>
      <c r="AE123" s="166">
        <f>IF($D123="No",0,'E. Details of New PSAs'!AJ120)</f>
        <v>0</v>
      </c>
      <c r="AF123" s="166"/>
      <c r="AG123" s="16" t="str">
        <f t="shared" si="193"/>
        <v>FALSE</v>
      </c>
    </row>
    <row r="124" spans="3:33" ht="28.8" x14ac:dyDescent="0.3">
      <c r="C124" s="7">
        <f>'E. Details of New PSAs'!C121</f>
        <v>58</v>
      </c>
      <c r="D124" s="7">
        <f>'E. Details of New PSAs'!I121</f>
        <v>0</v>
      </c>
      <c r="E124" s="16" t="str">
        <f>'E. Details of New PSAs'!O121</f>
        <v>MW</v>
      </c>
      <c r="F124" s="146" t="str">
        <f>'E. Details of New PSAs'!D121</f>
        <v>Distribution Utility 2 (DU2)</v>
      </c>
      <c r="G124" s="146">
        <f>'E. Details of New PSAs'!E121</f>
        <v>0</v>
      </c>
      <c r="H124" s="108">
        <f>'E. Details of New PSAs'!F121</f>
        <v>0</v>
      </c>
      <c r="I124">
        <f>'E. Details of New PSAs'!G121</f>
        <v>0</v>
      </c>
      <c r="J124" s="16" t="s">
        <v>173</v>
      </c>
      <c r="K124" s="166">
        <f>IF($D124="No",0,'E. Details of New PSAs'!P121)</f>
        <v>0</v>
      </c>
      <c r="L124" s="166">
        <f>IF($D124="No",0,'E. Details of New PSAs'!Q121)</f>
        <v>0</v>
      </c>
      <c r="M124" s="166">
        <f>IF($D124="No",0,'E. Details of New PSAs'!R121)</f>
        <v>0</v>
      </c>
      <c r="N124" s="166">
        <f>IF($D124="No",0,'E. Details of New PSAs'!S121)</f>
        <v>0</v>
      </c>
      <c r="O124" s="166">
        <f>IF($D124="No",0,'E. Details of New PSAs'!T121)</f>
        <v>0</v>
      </c>
      <c r="P124" s="166">
        <f>IF($D124="No",0,'E. Details of New PSAs'!U121)</f>
        <v>0</v>
      </c>
      <c r="Q124" s="166">
        <f>IF($D124="No",0,'E. Details of New PSAs'!V121)</f>
        <v>0</v>
      </c>
      <c r="R124" s="166">
        <f>IF($D124="No",0,'E. Details of New PSAs'!W121)</f>
        <v>0</v>
      </c>
      <c r="S124" s="166">
        <f>IF($D124="No",0,'E. Details of New PSAs'!X121)</f>
        <v>0</v>
      </c>
      <c r="T124" s="166">
        <f>IF($D124="No",0,'E. Details of New PSAs'!Y121)</f>
        <v>0</v>
      </c>
      <c r="U124" s="166">
        <f>IF($D124="No",0,'E. Details of New PSAs'!Z121)</f>
        <v>0</v>
      </c>
      <c r="V124" s="166">
        <f>IF($D124="No",0,'E. Details of New PSAs'!AA121)</f>
        <v>0</v>
      </c>
      <c r="W124" s="166">
        <f>IF($D124="No",0,'E. Details of New PSAs'!AB121)</f>
        <v>0</v>
      </c>
      <c r="X124" s="166">
        <f>IF($D124="No",0,'E. Details of New PSAs'!AC121)</f>
        <v>0</v>
      </c>
      <c r="Y124" s="166">
        <f>IF($D124="No",0,'E. Details of New PSAs'!AD121)</f>
        <v>0</v>
      </c>
      <c r="Z124" s="166">
        <f>IF($D124="No",0,'E. Details of New PSAs'!AE121)</f>
        <v>0</v>
      </c>
      <c r="AA124" s="166">
        <f>IF($D124="No",0,'E. Details of New PSAs'!AF121)</f>
        <v>0</v>
      </c>
      <c r="AB124" s="166">
        <f>IF($D124="No",0,'E. Details of New PSAs'!AG121)</f>
        <v>0</v>
      </c>
      <c r="AC124" s="166">
        <f>IF($D124="No",0,'E. Details of New PSAs'!AH121)</f>
        <v>0</v>
      </c>
      <c r="AD124" s="166">
        <f>IF($D124="No",0,'E. Details of New PSAs'!AI121)</f>
        <v>0</v>
      </c>
      <c r="AE124" s="166">
        <f>IF($D124="No",0,'E. Details of New PSAs'!AJ121)</f>
        <v>0</v>
      </c>
      <c r="AF124" s="166"/>
      <c r="AG124" s="16" t="str">
        <f t="shared" si="193"/>
        <v>FALSE</v>
      </c>
    </row>
    <row r="125" spans="3:33" ht="28.8" x14ac:dyDescent="0.3">
      <c r="C125" s="7">
        <f t="shared" ref="C125" si="338">C124</f>
        <v>58</v>
      </c>
      <c r="D125" s="7">
        <f t="shared" ref="D125" si="339">D124</f>
        <v>0</v>
      </c>
      <c r="E125" s="16" t="str">
        <f>'E. Details of New PSAs'!O122</f>
        <v>MWh</v>
      </c>
      <c r="F125" s="146" t="str">
        <f t="shared" ref="F125:F129" si="340">F124</f>
        <v>Distribution Utility 2 (DU2)</v>
      </c>
      <c r="G125" s="146">
        <f t="shared" ref="G125:G129" si="341">G124</f>
        <v>0</v>
      </c>
      <c r="H125" s="108">
        <f t="shared" ref="H125:H129" si="342">H124</f>
        <v>0</v>
      </c>
      <c r="I125">
        <f t="shared" ref="I125:I129" si="343">I124</f>
        <v>0</v>
      </c>
      <c r="J125" s="16" t="s">
        <v>173</v>
      </c>
      <c r="K125" s="166">
        <f>IF($D125="No",0,'E. Details of New PSAs'!P122)</f>
        <v>0</v>
      </c>
      <c r="L125" s="166">
        <f>IF($D125="No",0,'E. Details of New PSAs'!Q122)</f>
        <v>0</v>
      </c>
      <c r="M125" s="166">
        <f>IF($D125="No",0,'E. Details of New PSAs'!R122)</f>
        <v>0</v>
      </c>
      <c r="N125" s="166">
        <f>IF($D125="No",0,'E. Details of New PSAs'!S122)</f>
        <v>0</v>
      </c>
      <c r="O125" s="166">
        <f>IF($D125="No",0,'E. Details of New PSAs'!T122)</f>
        <v>0</v>
      </c>
      <c r="P125" s="166">
        <f>IF($D125="No",0,'E. Details of New PSAs'!U122)</f>
        <v>0</v>
      </c>
      <c r="Q125" s="166">
        <f>IF($D125="No",0,'E. Details of New PSAs'!V122)</f>
        <v>0</v>
      </c>
      <c r="R125" s="166">
        <f>IF($D125="No",0,'E. Details of New PSAs'!W122)</f>
        <v>0</v>
      </c>
      <c r="S125" s="166">
        <f>IF($D125="No",0,'E. Details of New PSAs'!X122)</f>
        <v>0</v>
      </c>
      <c r="T125" s="166">
        <f>IF($D125="No",0,'E. Details of New PSAs'!Y122)</f>
        <v>0</v>
      </c>
      <c r="U125" s="166">
        <f>IF($D125="No",0,'E. Details of New PSAs'!Z122)</f>
        <v>0</v>
      </c>
      <c r="V125" s="166">
        <f>IF($D125="No",0,'E. Details of New PSAs'!AA122)</f>
        <v>0</v>
      </c>
      <c r="W125" s="166">
        <f>IF($D125="No",0,'E. Details of New PSAs'!AB122)</f>
        <v>0</v>
      </c>
      <c r="X125" s="166">
        <f>IF($D125="No",0,'E. Details of New PSAs'!AC122)</f>
        <v>0</v>
      </c>
      <c r="Y125" s="166">
        <f>IF($D125="No",0,'E. Details of New PSAs'!AD122)</f>
        <v>0</v>
      </c>
      <c r="Z125" s="166">
        <f>IF($D125="No",0,'E. Details of New PSAs'!AE122)</f>
        <v>0</v>
      </c>
      <c r="AA125" s="166">
        <f>IF($D125="No",0,'E. Details of New PSAs'!AF122)</f>
        <v>0</v>
      </c>
      <c r="AB125" s="166">
        <f>IF($D125="No",0,'E. Details of New PSAs'!AG122)</f>
        <v>0</v>
      </c>
      <c r="AC125" s="166">
        <f>IF($D125="No",0,'E. Details of New PSAs'!AH122)</f>
        <v>0</v>
      </c>
      <c r="AD125" s="166">
        <f>IF($D125="No",0,'E. Details of New PSAs'!AI122)</f>
        <v>0</v>
      </c>
      <c r="AE125" s="166">
        <f>IF($D125="No",0,'E. Details of New PSAs'!AJ122)</f>
        <v>0</v>
      </c>
      <c r="AF125" s="166"/>
      <c r="AG125" s="16" t="str">
        <f t="shared" si="193"/>
        <v>FALSE</v>
      </c>
    </row>
    <row r="126" spans="3:33" ht="28.8" x14ac:dyDescent="0.3">
      <c r="C126" s="7">
        <f>'E. Details of New PSAs'!C123</f>
        <v>59</v>
      </c>
      <c r="D126" s="7">
        <f>'E. Details of New PSAs'!I123</f>
        <v>0</v>
      </c>
      <c r="E126" s="16" t="str">
        <f>'E. Details of New PSAs'!O123</f>
        <v>MW</v>
      </c>
      <c r="F126" s="146" t="str">
        <f>'E. Details of New PSAs'!D123</f>
        <v>Distribution Utility 2 (DU2)</v>
      </c>
      <c r="G126" s="146">
        <f>'E. Details of New PSAs'!E123</f>
        <v>0</v>
      </c>
      <c r="H126" s="108">
        <f>'E. Details of New PSAs'!F123</f>
        <v>0</v>
      </c>
      <c r="I126">
        <f>'E. Details of New PSAs'!G123</f>
        <v>0</v>
      </c>
      <c r="J126" s="16" t="s">
        <v>173</v>
      </c>
      <c r="K126" s="166">
        <f>IF($D126="No",0,'E. Details of New PSAs'!P123)</f>
        <v>0</v>
      </c>
      <c r="L126" s="166">
        <f>IF($D126="No",0,'E. Details of New PSAs'!Q123)</f>
        <v>0</v>
      </c>
      <c r="M126" s="166">
        <f>IF($D126="No",0,'E. Details of New PSAs'!R123)</f>
        <v>0</v>
      </c>
      <c r="N126" s="166">
        <f>IF($D126="No",0,'E. Details of New PSAs'!S123)</f>
        <v>0</v>
      </c>
      <c r="O126" s="166">
        <f>IF($D126="No",0,'E. Details of New PSAs'!T123)</f>
        <v>0</v>
      </c>
      <c r="P126" s="166">
        <f>IF($D126="No",0,'E. Details of New PSAs'!U123)</f>
        <v>0</v>
      </c>
      <c r="Q126" s="166">
        <f>IF($D126="No",0,'E. Details of New PSAs'!V123)</f>
        <v>0</v>
      </c>
      <c r="R126" s="166">
        <f>IF($D126="No",0,'E. Details of New PSAs'!W123)</f>
        <v>0</v>
      </c>
      <c r="S126" s="166">
        <f>IF($D126="No",0,'E. Details of New PSAs'!X123)</f>
        <v>0</v>
      </c>
      <c r="T126" s="166">
        <f>IF($D126="No",0,'E. Details of New PSAs'!Y123)</f>
        <v>0</v>
      </c>
      <c r="U126" s="166">
        <f>IF($D126="No",0,'E. Details of New PSAs'!Z123)</f>
        <v>0</v>
      </c>
      <c r="V126" s="166">
        <f>IF($D126="No",0,'E. Details of New PSAs'!AA123)</f>
        <v>0</v>
      </c>
      <c r="W126" s="166">
        <f>IF($D126="No",0,'E. Details of New PSAs'!AB123)</f>
        <v>0</v>
      </c>
      <c r="X126" s="166">
        <f>IF($D126="No",0,'E. Details of New PSAs'!AC123)</f>
        <v>0</v>
      </c>
      <c r="Y126" s="166">
        <f>IF($D126="No",0,'E. Details of New PSAs'!AD123)</f>
        <v>0</v>
      </c>
      <c r="Z126" s="166">
        <f>IF($D126="No",0,'E. Details of New PSAs'!AE123)</f>
        <v>0</v>
      </c>
      <c r="AA126" s="166">
        <f>IF($D126="No",0,'E. Details of New PSAs'!AF123)</f>
        <v>0</v>
      </c>
      <c r="AB126" s="166">
        <f>IF($D126="No",0,'E. Details of New PSAs'!AG123)</f>
        <v>0</v>
      </c>
      <c r="AC126" s="166">
        <f>IF($D126="No",0,'E. Details of New PSAs'!AH123)</f>
        <v>0</v>
      </c>
      <c r="AD126" s="166">
        <f>IF($D126="No",0,'E. Details of New PSAs'!AI123)</f>
        <v>0</v>
      </c>
      <c r="AE126" s="166">
        <f>IF($D126="No",0,'E. Details of New PSAs'!AJ123)</f>
        <v>0</v>
      </c>
      <c r="AF126" s="166"/>
      <c r="AG126" s="16" t="str">
        <f t="shared" si="193"/>
        <v>FALSE</v>
      </c>
    </row>
    <row r="127" spans="3:33" ht="28.8" x14ac:dyDescent="0.3">
      <c r="C127" s="7">
        <f t="shared" ref="C127" si="344">C126</f>
        <v>59</v>
      </c>
      <c r="D127" s="7">
        <f t="shared" ref="D127" si="345">D126</f>
        <v>0</v>
      </c>
      <c r="E127" s="16" t="str">
        <f>'E. Details of New PSAs'!O124</f>
        <v>MWh</v>
      </c>
      <c r="F127" s="146" t="str">
        <f t="shared" ref="F127:F129" si="346">F126</f>
        <v>Distribution Utility 2 (DU2)</v>
      </c>
      <c r="G127" s="146">
        <f t="shared" ref="G127:G129" si="347">G126</f>
        <v>0</v>
      </c>
      <c r="H127" s="108">
        <f t="shared" ref="H127:H129" si="348">H126</f>
        <v>0</v>
      </c>
      <c r="I127">
        <f t="shared" ref="I127:I129" si="349">I126</f>
        <v>0</v>
      </c>
      <c r="J127" s="16" t="s">
        <v>173</v>
      </c>
      <c r="K127" s="166">
        <f>IF($D127="No",0,'E. Details of New PSAs'!P124)</f>
        <v>0</v>
      </c>
      <c r="L127" s="166">
        <f>IF($D127="No",0,'E. Details of New PSAs'!Q124)</f>
        <v>0</v>
      </c>
      <c r="M127" s="166">
        <f>IF($D127="No",0,'E. Details of New PSAs'!R124)</f>
        <v>0</v>
      </c>
      <c r="N127" s="166">
        <f>IF($D127="No",0,'E. Details of New PSAs'!S124)</f>
        <v>0</v>
      </c>
      <c r="O127" s="166">
        <f>IF($D127="No",0,'E. Details of New PSAs'!T124)</f>
        <v>0</v>
      </c>
      <c r="P127" s="166">
        <f>IF($D127="No",0,'E. Details of New PSAs'!U124)</f>
        <v>0</v>
      </c>
      <c r="Q127" s="166">
        <f>IF($D127="No",0,'E. Details of New PSAs'!V124)</f>
        <v>0</v>
      </c>
      <c r="R127" s="166">
        <f>IF($D127="No",0,'E. Details of New PSAs'!W124)</f>
        <v>0</v>
      </c>
      <c r="S127" s="166">
        <f>IF($D127="No",0,'E. Details of New PSAs'!X124)</f>
        <v>0</v>
      </c>
      <c r="T127" s="166">
        <f>IF($D127="No",0,'E. Details of New PSAs'!Y124)</f>
        <v>0</v>
      </c>
      <c r="U127" s="166">
        <f>IF($D127="No",0,'E. Details of New PSAs'!Z124)</f>
        <v>0</v>
      </c>
      <c r="V127" s="166">
        <f>IF($D127="No",0,'E. Details of New PSAs'!AA124)</f>
        <v>0</v>
      </c>
      <c r="W127" s="166">
        <f>IF($D127="No",0,'E. Details of New PSAs'!AB124)</f>
        <v>0</v>
      </c>
      <c r="X127" s="166">
        <f>IF($D127="No",0,'E. Details of New PSAs'!AC124)</f>
        <v>0</v>
      </c>
      <c r="Y127" s="166">
        <f>IF($D127="No",0,'E. Details of New PSAs'!AD124)</f>
        <v>0</v>
      </c>
      <c r="Z127" s="166">
        <f>IF($D127="No",0,'E. Details of New PSAs'!AE124)</f>
        <v>0</v>
      </c>
      <c r="AA127" s="166">
        <f>IF($D127="No",0,'E. Details of New PSAs'!AF124)</f>
        <v>0</v>
      </c>
      <c r="AB127" s="166">
        <f>IF($D127="No",0,'E. Details of New PSAs'!AG124)</f>
        <v>0</v>
      </c>
      <c r="AC127" s="166">
        <f>IF($D127="No",0,'E. Details of New PSAs'!AH124)</f>
        <v>0</v>
      </c>
      <c r="AD127" s="166">
        <f>IF($D127="No",0,'E. Details of New PSAs'!AI124)</f>
        <v>0</v>
      </c>
      <c r="AE127" s="166">
        <f>IF($D127="No",0,'E. Details of New PSAs'!AJ124)</f>
        <v>0</v>
      </c>
      <c r="AF127" s="166"/>
      <c r="AG127" s="16" t="str">
        <f t="shared" si="193"/>
        <v>FALSE</v>
      </c>
    </row>
    <row r="128" spans="3:33" ht="28.8" x14ac:dyDescent="0.3">
      <c r="C128" s="7">
        <f>'E. Details of New PSAs'!C125</f>
        <v>60</v>
      </c>
      <c r="D128" s="7">
        <f>'E. Details of New PSAs'!I125</f>
        <v>0</v>
      </c>
      <c r="E128" s="16" t="str">
        <f>'E. Details of New PSAs'!O125</f>
        <v>MW</v>
      </c>
      <c r="F128" s="146" t="str">
        <f>'E. Details of New PSAs'!D125</f>
        <v>Distribution Utility 2 (DU2)</v>
      </c>
      <c r="G128" s="146">
        <f>'E. Details of New PSAs'!E125</f>
        <v>0</v>
      </c>
      <c r="H128" s="108">
        <f>'E. Details of New PSAs'!F125</f>
        <v>0</v>
      </c>
      <c r="I128">
        <f>'E. Details of New PSAs'!G125</f>
        <v>0</v>
      </c>
      <c r="J128" s="16" t="s">
        <v>173</v>
      </c>
      <c r="K128" s="166">
        <f>IF($D128="No",0,'E. Details of New PSAs'!P125)</f>
        <v>0</v>
      </c>
      <c r="L128" s="166">
        <f>IF($D128="No",0,'E. Details of New PSAs'!Q125)</f>
        <v>0</v>
      </c>
      <c r="M128" s="166">
        <f>IF($D128="No",0,'E. Details of New PSAs'!R125)</f>
        <v>0</v>
      </c>
      <c r="N128" s="166">
        <f>IF($D128="No",0,'E. Details of New PSAs'!S125)</f>
        <v>0</v>
      </c>
      <c r="O128" s="166">
        <f>IF($D128="No",0,'E. Details of New PSAs'!T125)</f>
        <v>0</v>
      </c>
      <c r="P128" s="166">
        <f>IF($D128="No",0,'E. Details of New PSAs'!U125)</f>
        <v>0</v>
      </c>
      <c r="Q128" s="166">
        <f>IF($D128="No",0,'E. Details of New PSAs'!V125)</f>
        <v>0</v>
      </c>
      <c r="R128" s="166">
        <f>IF($D128="No",0,'E. Details of New PSAs'!W125)</f>
        <v>0</v>
      </c>
      <c r="S128" s="166">
        <f>IF($D128="No",0,'E. Details of New PSAs'!X125)</f>
        <v>0</v>
      </c>
      <c r="T128" s="166">
        <f>IF($D128="No",0,'E. Details of New PSAs'!Y125)</f>
        <v>0</v>
      </c>
      <c r="U128" s="166">
        <f>IF($D128="No",0,'E. Details of New PSAs'!Z125)</f>
        <v>0</v>
      </c>
      <c r="V128" s="166">
        <f>IF($D128="No",0,'E. Details of New PSAs'!AA125)</f>
        <v>0</v>
      </c>
      <c r="W128" s="166">
        <f>IF($D128="No",0,'E. Details of New PSAs'!AB125)</f>
        <v>0</v>
      </c>
      <c r="X128" s="166">
        <f>IF($D128="No",0,'E. Details of New PSAs'!AC125)</f>
        <v>0</v>
      </c>
      <c r="Y128" s="166">
        <f>IF($D128="No",0,'E. Details of New PSAs'!AD125)</f>
        <v>0</v>
      </c>
      <c r="Z128" s="166">
        <f>IF($D128="No",0,'E. Details of New PSAs'!AE125)</f>
        <v>0</v>
      </c>
      <c r="AA128" s="166">
        <f>IF($D128="No",0,'E. Details of New PSAs'!AF125)</f>
        <v>0</v>
      </c>
      <c r="AB128" s="166">
        <f>IF($D128="No",0,'E. Details of New PSAs'!AG125)</f>
        <v>0</v>
      </c>
      <c r="AC128" s="166">
        <f>IF($D128="No",0,'E. Details of New PSAs'!AH125)</f>
        <v>0</v>
      </c>
      <c r="AD128" s="166">
        <f>IF($D128="No",0,'E. Details of New PSAs'!AI125)</f>
        <v>0</v>
      </c>
      <c r="AE128" s="166">
        <f>IF($D128="No",0,'E. Details of New PSAs'!AJ125)</f>
        <v>0</v>
      </c>
      <c r="AF128" s="166"/>
      <c r="AG128" s="16" t="str">
        <f t="shared" si="193"/>
        <v>FALSE</v>
      </c>
    </row>
    <row r="129" spans="3:33" ht="29.4" thickBot="1" x14ac:dyDescent="0.35">
      <c r="C129" s="7">
        <f t="shared" ref="C129:I129" si="350">C128</f>
        <v>60</v>
      </c>
      <c r="D129" s="7">
        <f t="shared" si="350"/>
        <v>0</v>
      </c>
      <c r="E129" s="16" t="str">
        <f>'E. Details of New PSAs'!O126</f>
        <v>MWh</v>
      </c>
      <c r="F129" s="146" t="str">
        <f t="shared" si="350"/>
        <v>Distribution Utility 2 (DU2)</v>
      </c>
      <c r="G129" s="146">
        <f t="shared" si="350"/>
        <v>0</v>
      </c>
      <c r="H129" s="108">
        <f t="shared" si="350"/>
        <v>0</v>
      </c>
      <c r="I129">
        <f t="shared" si="350"/>
        <v>0</v>
      </c>
      <c r="J129" s="16" t="s">
        <v>173</v>
      </c>
      <c r="K129" s="166">
        <f>IF($D129="No",0,'E. Details of New PSAs'!P126)</f>
        <v>0</v>
      </c>
      <c r="L129" s="166">
        <f>IF($D129="No",0,'E. Details of New PSAs'!Q126)</f>
        <v>0</v>
      </c>
      <c r="M129" s="166">
        <f>IF($D129="No",0,'E. Details of New PSAs'!R126)</f>
        <v>0</v>
      </c>
      <c r="N129" s="166">
        <f>IF($D129="No",0,'E. Details of New PSAs'!S126)</f>
        <v>0</v>
      </c>
      <c r="O129" s="166">
        <f>IF($D129="No",0,'E. Details of New PSAs'!T126)</f>
        <v>0</v>
      </c>
      <c r="P129" s="166">
        <f>IF($D129="No",0,'E. Details of New PSAs'!U126)</f>
        <v>0</v>
      </c>
      <c r="Q129" s="166">
        <f>IF($D129="No",0,'E. Details of New PSAs'!V126)</f>
        <v>0</v>
      </c>
      <c r="R129" s="166">
        <f>IF($D129="No",0,'E. Details of New PSAs'!W126)</f>
        <v>0</v>
      </c>
      <c r="S129" s="166">
        <f>IF($D129="No",0,'E. Details of New PSAs'!X126)</f>
        <v>0</v>
      </c>
      <c r="T129" s="166">
        <f>IF($D129="No",0,'E. Details of New PSAs'!Y126)</f>
        <v>0</v>
      </c>
      <c r="U129" s="166">
        <f>IF($D129="No",0,'E. Details of New PSAs'!Z126)</f>
        <v>0</v>
      </c>
      <c r="V129" s="166">
        <f>IF($D129="No",0,'E. Details of New PSAs'!AA126)</f>
        <v>0</v>
      </c>
      <c r="W129" s="166">
        <f>IF($D129="No",0,'E. Details of New PSAs'!AB126)</f>
        <v>0</v>
      </c>
      <c r="X129" s="166">
        <f>IF($D129="No",0,'E. Details of New PSAs'!AC126)</f>
        <v>0</v>
      </c>
      <c r="Y129" s="166">
        <f>IF($D129="No",0,'E. Details of New PSAs'!AD126)</f>
        <v>0</v>
      </c>
      <c r="Z129" s="166">
        <f>IF($D129="No",0,'E. Details of New PSAs'!AE126)</f>
        <v>0</v>
      </c>
      <c r="AA129" s="166">
        <f>IF($D129="No",0,'E. Details of New PSAs'!AF126)</f>
        <v>0</v>
      </c>
      <c r="AB129" s="166">
        <f>IF($D129="No",0,'E. Details of New PSAs'!AG126)</f>
        <v>0</v>
      </c>
      <c r="AC129" s="166">
        <f>IF($D129="No",0,'E. Details of New PSAs'!AH126)</f>
        <v>0</v>
      </c>
      <c r="AD129" s="166">
        <f>IF($D129="No",0,'E. Details of New PSAs'!AI126)</f>
        <v>0</v>
      </c>
      <c r="AE129" s="166">
        <f>IF($D129="No",0,'E. Details of New PSAs'!AJ126)</f>
        <v>0</v>
      </c>
      <c r="AF129" s="166"/>
      <c r="AG129" s="16" t="str">
        <f t="shared" si="193"/>
        <v>FALSE</v>
      </c>
    </row>
    <row r="130" spans="3:33" ht="28.8" x14ac:dyDescent="0.3">
      <c r="C130" s="168" t="s">
        <v>0</v>
      </c>
      <c r="D130" s="468"/>
      <c r="E130" s="172" t="s">
        <v>143</v>
      </c>
      <c r="F130" s="169" t="str">
        <f>'C. Details of Existing PSAs'!D7</f>
        <v>Distribution Utility 1 (DU1)</v>
      </c>
      <c r="G130" s="169">
        <f>'C. Details of Existing PSAs'!E7</f>
        <v>0</v>
      </c>
      <c r="H130" s="170" t="str">
        <f>F130</f>
        <v>Distribution Utility 1 (DU1)</v>
      </c>
      <c r="I130" s="171">
        <f>G130</f>
        <v>0</v>
      </c>
      <c r="J130" s="468" t="s">
        <v>173</v>
      </c>
      <c r="K130" s="179">
        <f>SUMIFS(K$10:K$129,$F$10:$F$129,$F130,$G$10:$G$129,$G130,$E$10:$E$129,$E130)</f>
        <v>0</v>
      </c>
      <c r="L130" s="179">
        <f>SUMIFS(L$10:L$129,$F$10:$F$129,$F130,$G$10:$G$129,$G130,$E$10:$E$129,$E130)</f>
        <v>0</v>
      </c>
      <c r="M130" s="179">
        <f>SUMIFS(M$10:M$129,$F$10:$F$129,$F130,$G$10:$G$129,$G130,$E$10:$E$129,$E130)</f>
        <v>0</v>
      </c>
      <c r="N130" s="179">
        <f>SUMIFS(N$10:N$129,$F$10:$F$129,$F130,$G$10:$G$129,$G130,$E$10:$E$129,$E130)</f>
        <v>0</v>
      </c>
      <c r="O130" s="179">
        <f>SUMIFS(O$10:O$129,$F$10:$F$129,$F130,$G$10:$G$129,$G130,$E$10:$E$129,$E130)</f>
        <v>0</v>
      </c>
      <c r="P130" s="179">
        <f>SUMIFS(P$10:P$129,$F$10:$F$129,$F130,$G$10:$G$129,$G130,$E$10:$E$129,$E130)</f>
        <v>0</v>
      </c>
      <c r="Q130" s="179">
        <f>SUMIFS(Q$10:Q$129,$F$10:$F$129,$F130,$G$10:$G$129,$G130,$E$10:$E$129,$E130)</f>
        <v>0</v>
      </c>
      <c r="R130" s="179">
        <f>SUMIFS(R$10:R$129,$F$10:$F$129,$F130,$G$10:$G$129,$G130,$E$10:$E$129,$E130)</f>
        <v>0</v>
      </c>
      <c r="S130" s="179">
        <f>SUMIFS(S$10:S$129,$F$10:$F$129,$F130,$G$10:$G$129,$G130,$E$10:$E$129,$E130)</f>
        <v>0</v>
      </c>
      <c r="T130" s="179">
        <f>SUMIFS(T$10:T$129,$F$10:$F$129,$F130,$G$10:$G$129,$G130,$E$10:$E$129,$E130)</f>
        <v>0</v>
      </c>
      <c r="U130" s="179">
        <f>SUMIFS(U$10:U$129,$F$10:$F$129,$F130,$G$10:$G$129,$G130,$E$10:$E$129,$E130)</f>
        <v>0</v>
      </c>
      <c r="V130" s="179">
        <f>SUMIFS(V$10:V$129,$F$10:$F$129,$F130,$G$10:$G$129,$G130,$E$10:$E$129,$E130)</f>
        <v>0</v>
      </c>
      <c r="W130" s="179">
        <f>SUMIFS(W$10:W$129,$F$10:$F$129,$F130,$G$10:$G$129,$G130,$E$10:$E$129,$E130)</f>
        <v>0</v>
      </c>
      <c r="X130" s="179">
        <f>SUMIFS(X$10:X$129,$F$10:$F$129,$F130,$G$10:$G$129,$G130,$E$10:$E$129,$E130)</f>
        <v>0</v>
      </c>
      <c r="Y130" s="179">
        <f>SUMIFS(Y$10:Y$129,$F$10:$F$129,$F130,$G$10:$G$129,$G130,$E$10:$E$129,$E130)</f>
        <v>0</v>
      </c>
      <c r="Z130" s="179">
        <f>SUMIFS(Z$10:Z$129,$F$10:$F$129,$F130,$G$10:$G$129,$G130,$E$10:$E$129,$E130)</f>
        <v>0</v>
      </c>
      <c r="AA130" s="179">
        <f>SUMIFS(AA$10:AA$129,$F$10:$F$129,$F130,$G$10:$G$129,$G130,$E$10:$E$129,$E130)</f>
        <v>0</v>
      </c>
      <c r="AB130" s="179">
        <f>SUMIFS(AB$10:AB$129,$F$10:$F$129,$F130,$G$10:$G$129,$G130,$E$10:$E$129,$E130)</f>
        <v>0</v>
      </c>
      <c r="AC130" s="179">
        <f>SUMIFS(AC$10:AC$129,$F$10:$F$129,$F130,$G$10:$G$129,$G130,$E$10:$E$129,$E130)</f>
        <v>0</v>
      </c>
      <c r="AD130" s="179">
        <f>SUMIFS(AD$10:AD$129,$F$10:$F$129,$F130,$G$10:$G$129,$G130,$E$10:$E$129,$E130)</f>
        <v>0</v>
      </c>
      <c r="AE130" s="188">
        <f>SUMIFS(AE$10:AE$129,$F$10:$F$129,$F130,$G$10:$G$129,$G130,$E$10:$E$129,$E130)</f>
        <v>0</v>
      </c>
      <c r="AF130" s="396"/>
      <c r="AG130" s="395"/>
    </row>
    <row r="131" spans="3:33" ht="29.4" thickBot="1" x14ac:dyDescent="0.35">
      <c r="C131" s="173" t="s">
        <v>0</v>
      </c>
      <c r="D131" s="187"/>
      <c r="E131" s="177" t="s">
        <v>143</v>
      </c>
      <c r="F131" s="174" t="str">
        <f>'C. Details of Existing PSAs'!D67</f>
        <v>Distribution Utility 2 (DU2)</v>
      </c>
      <c r="G131" s="174">
        <f>'C. Details of Existing PSAs'!E67</f>
        <v>0</v>
      </c>
      <c r="H131" s="175" t="str">
        <f>F131</f>
        <v>Distribution Utility 2 (DU2)</v>
      </c>
      <c r="I131" s="176">
        <f>G131</f>
        <v>0</v>
      </c>
      <c r="J131" s="187" t="s">
        <v>173</v>
      </c>
      <c r="K131" s="180">
        <f>SUMIFS(K$10:K$129,$F$10:$F$129,$F131,$G$10:$G$129,$G131,$E$10:$E$129,$E131)</f>
        <v>0</v>
      </c>
      <c r="L131" s="180">
        <f>SUMIFS(L$10:L$129,$F$10:$F$129,$F131,$G$10:$G$129,$G131,$E$10:$E$129,$E131)</f>
        <v>0</v>
      </c>
      <c r="M131" s="180">
        <f>SUMIFS(M$10:M$129,$F$10:$F$129,$F131,$G$10:$G$129,$G131,$E$10:$E$129,$E131)</f>
        <v>0</v>
      </c>
      <c r="N131" s="180">
        <f>SUMIFS(N$10:N$129,$F$10:$F$129,$F131,$G$10:$G$129,$G131,$E$10:$E$129,$E131)</f>
        <v>0</v>
      </c>
      <c r="O131" s="180">
        <f>SUMIFS(O$10:O$129,$F$10:$F$129,$F131,$G$10:$G$129,$G131,$E$10:$E$129,$E131)</f>
        <v>0</v>
      </c>
      <c r="P131" s="180">
        <f>SUMIFS(P$10:P$129,$F$10:$F$129,$F131,$G$10:$G$129,$G131,$E$10:$E$129,$E131)</f>
        <v>0</v>
      </c>
      <c r="Q131" s="180">
        <f>SUMIFS(Q$10:Q$129,$F$10:$F$129,$F131,$G$10:$G$129,$G131,$E$10:$E$129,$E131)</f>
        <v>0</v>
      </c>
      <c r="R131" s="180">
        <f>SUMIFS(R$10:R$129,$F$10:$F$129,$F131,$G$10:$G$129,$G131,$E$10:$E$129,$E131)</f>
        <v>0</v>
      </c>
      <c r="S131" s="180">
        <f>SUMIFS(S$10:S$129,$F$10:$F$129,$F131,$G$10:$G$129,$G131,$E$10:$E$129,$E131)</f>
        <v>0</v>
      </c>
      <c r="T131" s="180">
        <f>SUMIFS(T$10:T$129,$F$10:$F$129,$F131,$G$10:$G$129,$G131,$E$10:$E$129,$E131)</f>
        <v>0</v>
      </c>
      <c r="U131" s="180">
        <f>SUMIFS(U$10:U$129,$F$10:$F$129,$F131,$G$10:$G$129,$G131,$E$10:$E$129,$E131)</f>
        <v>0</v>
      </c>
      <c r="V131" s="180">
        <f>SUMIFS(V$10:V$129,$F$10:$F$129,$F131,$G$10:$G$129,$G131,$E$10:$E$129,$E131)</f>
        <v>0</v>
      </c>
      <c r="W131" s="180">
        <f>SUMIFS(W$10:W$129,$F$10:$F$129,$F131,$G$10:$G$129,$G131,$E$10:$E$129,$E131)</f>
        <v>0</v>
      </c>
      <c r="X131" s="180">
        <f>SUMIFS(X$10:X$129,$F$10:$F$129,$F131,$G$10:$G$129,$G131,$E$10:$E$129,$E131)</f>
        <v>0</v>
      </c>
      <c r="Y131" s="180">
        <f>SUMIFS(Y$10:Y$129,$F$10:$F$129,$F131,$G$10:$G$129,$G131,$E$10:$E$129,$E131)</f>
        <v>0</v>
      </c>
      <c r="Z131" s="180">
        <f>SUMIFS(Z$10:Z$129,$F$10:$F$129,$F131,$G$10:$G$129,$G131,$E$10:$E$129,$E131)</f>
        <v>0</v>
      </c>
      <c r="AA131" s="180">
        <f>SUMIFS(AA$10:AA$129,$F$10:$F$129,$F131,$G$10:$G$129,$G131,$E$10:$E$129,$E131)</f>
        <v>0</v>
      </c>
      <c r="AB131" s="180">
        <f>SUMIFS(AB$10:AB$129,$F$10:$F$129,$F131,$G$10:$G$129,$G131,$E$10:$E$129,$E131)</f>
        <v>0</v>
      </c>
      <c r="AC131" s="180">
        <f>SUMIFS(AC$10:AC$129,$F$10:$F$129,$F131,$G$10:$G$129,$G131,$E$10:$E$129,$E131)</f>
        <v>0</v>
      </c>
      <c r="AD131" s="180">
        <f>SUMIFS(AD$10:AD$129,$F$10:$F$129,$F131,$G$10:$G$129,$G131,$E$10:$E$129,$E131)</f>
        <v>0</v>
      </c>
      <c r="AE131" s="189">
        <f>SUMIFS(AE$10:AE$129,$F$10:$F$129,$F131,$G$10:$G$129,$G131,$E$10:$E$129,$E131)</f>
        <v>0</v>
      </c>
      <c r="AF131" s="396"/>
      <c r="AG131" s="395"/>
    </row>
    <row r="132" spans="3:33" x14ac:dyDescent="0.3">
      <c r="I132" t="s">
        <v>146</v>
      </c>
      <c r="K132" s="167">
        <f>'E. Details of New PSAs'!P130</f>
        <v>0</v>
      </c>
      <c r="L132" s="16">
        <f>'E. Details of New PSAs'!Q130</f>
        <v>0</v>
      </c>
      <c r="M132" s="16">
        <f>'E. Details of New PSAs'!R130</f>
        <v>0</v>
      </c>
      <c r="N132" s="16">
        <f>'E. Details of New PSAs'!S130</f>
        <v>0</v>
      </c>
      <c r="O132" s="16">
        <f>'E. Details of New PSAs'!T130</f>
        <v>0</v>
      </c>
      <c r="P132" s="16">
        <f>'E. Details of New PSAs'!U130</f>
        <v>0</v>
      </c>
      <c r="Q132" s="16">
        <f>'E. Details of New PSAs'!V130</f>
        <v>0</v>
      </c>
      <c r="R132" s="16">
        <f>'E. Details of New PSAs'!W130</f>
        <v>0</v>
      </c>
      <c r="S132" s="16">
        <f>'E. Details of New PSAs'!X130</f>
        <v>0</v>
      </c>
      <c r="T132" s="16">
        <f>'E. Details of New PSAs'!Y130</f>
        <v>0</v>
      </c>
      <c r="U132" s="16">
        <f>'E. Details of New PSAs'!Z130</f>
        <v>0</v>
      </c>
      <c r="V132" s="16">
        <f>'E. Details of New PSAs'!AA130</f>
        <v>0</v>
      </c>
      <c r="W132" s="16">
        <f>'E. Details of New PSAs'!AB130</f>
        <v>0</v>
      </c>
      <c r="X132" s="16">
        <f>'E. Details of New PSAs'!AC130</f>
        <v>0</v>
      </c>
      <c r="Y132" s="16">
        <f>'E. Details of New PSAs'!AD130</f>
        <v>0</v>
      </c>
      <c r="Z132" s="16">
        <f>'E. Details of New PSAs'!AE130</f>
        <v>0</v>
      </c>
      <c r="AA132" s="16">
        <f>'E. Details of New PSAs'!AF130</f>
        <v>0</v>
      </c>
      <c r="AB132" s="16">
        <f>'E. Details of New PSAs'!AG130</f>
        <v>0</v>
      </c>
      <c r="AC132" s="16">
        <f>'E. Details of New PSAs'!AH130</f>
        <v>0</v>
      </c>
      <c r="AD132" s="16">
        <f>'E. Details of New PSAs'!AI130</f>
        <v>0</v>
      </c>
      <c r="AE132" s="16">
        <f>'E. Details of New PSAs'!AJ130</f>
        <v>0</v>
      </c>
    </row>
    <row r="133" spans="3:33" x14ac:dyDescent="0.3">
      <c r="F133" s="146"/>
      <c r="G133" s="146"/>
      <c r="I133" t="s">
        <v>155</v>
      </c>
      <c r="K133" s="166">
        <f>K132-K130-K131</f>
        <v>0</v>
      </c>
      <c r="L133" s="166">
        <f t="shared" ref="L133:AE133" si="351">L132-L130-L131</f>
        <v>0</v>
      </c>
      <c r="M133" s="166">
        <f t="shared" si="351"/>
        <v>0</v>
      </c>
      <c r="N133" s="166">
        <f t="shared" si="351"/>
        <v>0</v>
      </c>
      <c r="O133" s="166">
        <f t="shared" si="351"/>
        <v>0</v>
      </c>
      <c r="P133" s="166">
        <f t="shared" si="351"/>
        <v>0</v>
      </c>
      <c r="Q133" s="166">
        <f t="shared" si="351"/>
        <v>0</v>
      </c>
      <c r="R133" s="166">
        <f t="shared" si="351"/>
        <v>0</v>
      </c>
      <c r="S133" s="166">
        <f t="shared" si="351"/>
        <v>0</v>
      </c>
      <c r="T133" s="166">
        <f t="shared" si="351"/>
        <v>0</v>
      </c>
      <c r="U133" s="166">
        <f t="shared" si="351"/>
        <v>0</v>
      </c>
      <c r="V133" s="166">
        <f t="shared" si="351"/>
        <v>0</v>
      </c>
      <c r="W133" s="166">
        <f t="shared" si="351"/>
        <v>0</v>
      </c>
      <c r="X133" s="166">
        <f t="shared" si="351"/>
        <v>0</v>
      </c>
      <c r="Y133" s="166">
        <f t="shared" si="351"/>
        <v>0</v>
      </c>
      <c r="Z133" s="166">
        <f t="shared" si="351"/>
        <v>0</v>
      </c>
      <c r="AA133" s="166">
        <f t="shared" si="351"/>
        <v>0</v>
      </c>
      <c r="AB133" s="166">
        <f t="shared" si="351"/>
        <v>0</v>
      </c>
      <c r="AC133" s="166">
        <f t="shared" si="351"/>
        <v>0</v>
      </c>
      <c r="AD133" s="166">
        <f t="shared" si="351"/>
        <v>0</v>
      </c>
      <c r="AE133" s="166">
        <f t="shared" si="351"/>
        <v>0</v>
      </c>
      <c r="AF133" s="166"/>
    </row>
    <row r="135" spans="3:33" x14ac:dyDescent="0.3">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row>
    <row r="136" spans="3:33" x14ac:dyDescent="0.3">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row>
    <row r="137" spans="3:33" x14ac:dyDescent="0.3">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row>
    <row r="138" spans="3:33" x14ac:dyDescent="0.3">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row>
    <row r="139" spans="3:33" x14ac:dyDescent="0.3">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row>
    <row r="140" spans="3:33" x14ac:dyDescent="0.3">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row>
    <row r="141" spans="3:33" x14ac:dyDescent="0.3">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row>
    <row r="142" spans="3:33" x14ac:dyDescent="0.3">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row>
    <row r="143" spans="3:33" x14ac:dyDescent="0.3">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row>
    <row r="144" spans="3:33" x14ac:dyDescent="0.3">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row>
    <row r="145" spans="11:32" x14ac:dyDescent="0.3">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row>
    <row r="146" spans="11:32" x14ac:dyDescent="0.3">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row>
    <row r="147" spans="11:32" x14ac:dyDescent="0.3">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row>
    <row r="148" spans="11:32" x14ac:dyDescent="0.3">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row>
    <row r="149" spans="11:32" x14ac:dyDescent="0.3">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row>
    <row r="150" spans="11:32" x14ac:dyDescent="0.3">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row>
    <row r="151" spans="11:32" x14ac:dyDescent="0.3">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row>
    <row r="152" spans="11:32" x14ac:dyDescent="0.3">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row>
    <row r="153" spans="11:32" x14ac:dyDescent="0.3">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row>
    <row r="154" spans="11:32" x14ac:dyDescent="0.3">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row>
    <row r="155" spans="11:32" x14ac:dyDescent="0.3">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row>
    <row r="156" spans="11:32" x14ac:dyDescent="0.3">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row>
    <row r="157" spans="11:32" x14ac:dyDescent="0.3">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row>
    <row r="158" spans="11:32" x14ac:dyDescent="0.3">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row>
    <row r="159" spans="11:32" x14ac:dyDescent="0.3">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row>
    <row r="160" spans="11:32" x14ac:dyDescent="0.3">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row>
    <row r="161" spans="11:32" x14ac:dyDescent="0.3">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row>
    <row r="162" spans="11:32" x14ac:dyDescent="0.3">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row>
    <row r="163" spans="11:32" x14ac:dyDescent="0.3">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row>
    <row r="164" spans="11:32" x14ac:dyDescent="0.3">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row>
    <row r="165" spans="11:32" x14ac:dyDescent="0.3">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row>
    <row r="166" spans="11:32" x14ac:dyDescent="0.3">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row>
    <row r="167" spans="11:32" x14ac:dyDescent="0.3">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row>
    <row r="168" spans="11:32" x14ac:dyDescent="0.3">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row>
    <row r="169" spans="11:32" x14ac:dyDescent="0.3">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row>
    <row r="170" spans="11:32" x14ac:dyDescent="0.3">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row>
    <row r="171" spans="11:32" x14ac:dyDescent="0.3">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row>
    <row r="172" spans="11:32" x14ac:dyDescent="0.3">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row>
    <row r="173" spans="11:32" x14ac:dyDescent="0.3">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row>
    <row r="174" spans="11:32" x14ac:dyDescent="0.3">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row>
    <row r="175" spans="11:32" x14ac:dyDescent="0.3">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row>
    <row r="176" spans="11:32" x14ac:dyDescent="0.3">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row>
    <row r="177" spans="11:32" x14ac:dyDescent="0.3">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row>
    <row r="178" spans="11:32" x14ac:dyDescent="0.3">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row>
    <row r="179" spans="11:32" x14ac:dyDescent="0.3">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row>
    <row r="180" spans="11:32" x14ac:dyDescent="0.3">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row>
    <row r="181" spans="11:32" x14ac:dyDescent="0.3">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row>
    <row r="182" spans="11:32" x14ac:dyDescent="0.3">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row>
    <row r="183" spans="11:32" x14ac:dyDescent="0.3">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row>
    <row r="184" spans="11:32" x14ac:dyDescent="0.3">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row>
    <row r="185" spans="11:32" x14ac:dyDescent="0.3">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row>
    <row r="186" spans="11:32" x14ac:dyDescent="0.3">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row>
    <row r="187" spans="11:32" x14ac:dyDescent="0.3">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row>
    <row r="188" spans="11:32" x14ac:dyDescent="0.3">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row>
    <row r="189" spans="11:32" x14ac:dyDescent="0.3">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row>
    <row r="190" spans="11:32" x14ac:dyDescent="0.3">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row>
    <row r="191" spans="11:32" x14ac:dyDescent="0.3">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row>
    <row r="192" spans="11:32" x14ac:dyDescent="0.3">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row>
    <row r="193" spans="11:32" x14ac:dyDescent="0.3">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row>
    <row r="194" spans="11:32" x14ac:dyDescent="0.3">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row>
    <row r="195" spans="11:32" x14ac:dyDescent="0.3">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row>
    <row r="196" spans="11:32" x14ac:dyDescent="0.3">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row>
    <row r="197" spans="11:32" x14ac:dyDescent="0.3">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row>
    <row r="198" spans="11:32" x14ac:dyDescent="0.3">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row>
    <row r="199" spans="11:32" x14ac:dyDescent="0.3">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row>
    <row r="200" spans="11:32" x14ac:dyDescent="0.3">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row>
  </sheetData>
  <autoFilter ref="C9:AG129" xr:uid="{9E80321D-744E-4BFE-8748-CFE258CD5A2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3631-6731-4424-B590-40EB6275C74C}">
  <dimension ref="B3:AE200"/>
  <sheetViews>
    <sheetView topLeftCell="A10" workbookViewId="0">
      <selection activeCell="F10" sqref="F10:H129"/>
    </sheetView>
  </sheetViews>
  <sheetFormatPr defaultRowHeight="14.4" x14ac:dyDescent="0.3"/>
  <cols>
    <col min="3" max="3" width="8.88671875" style="7"/>
    <col min="4" max="5" width="25.77734375" style="7" customWidth="1"/>
    <col min="6" max="6" width="25.21875" style="108" customWidth="1"/>
    <col min="7" max="7" width="36.5546875" customWidth="1"/>
    <col min="8" max="8" width="8.44140625" style="16" bestFit="1" customWidth="1"/>
    <col min="9" max="30" width="12.77734375" style="16" customWidth="1"/>
    <col min="31" max="31" width="8.88671875" style="16"/>
  </cols>
  <sheetData>
    <row r="3" spans="2:31" ht="15" thickBot="1" x14ac:dyDescent="0.35"/>
    <row r="4" spans="2:31" ht="24" x14ac:dyDescent="0.3">
      <c r="B4" s="165" t="s">
        <v>178</v>
      </c>
      <c r="C4" s="181" t="s">
        <v>67</v>
      </c>
      <c r="D4" s="182" t="s">
        <v>135</v>
      </c>
      <c r="E4" s="182" t="s">
        <v>147</v>
      </c>
      <c r="F4" s="182" t="s">
        <v>134</v>
      </c>
      <c r="G4" s="182" t="s">
        <v>68</v>
      </c>
      <c r="H4" s="183" t="s">
        <v>179</v>
      </c>
      <c r="I4" s="182" t="str">
        <f>'C. Details of Existing PSAs'!P6</f>
        <v>Year 0</v>
      </c>
      <c r="J4" s="182">
        <f>'C. Details of Existing PSAs'!Q6</f>
        <v>0</v>
      </c>
      <c r="K4" s="182">
        <f>'C. Details of Existing PSAs'!R6</f>
        <v>1</v>
      </c>
      <c r="L4" s="182">
        <f>'C. Details of Existing PSAs'!S6</f>
        <v>2</v>
      </c>
      <c r="M4" s="182">
        <f>'C. Details of Existing PSAs'!T6</f>
        <v>3</v>
      </c>
      <c r="N4" s="182">
        <f>'C. Details of Existing PSAs'!U6</f>
        <v>4</v>
      </c>
      <c r="O4" s="182">
        <f>'C. Details of Existing PSAs'!V6</f>
        <v>5</v>
      </c>
      <c r="P4" s="182">
        <f>'C. Details of Existing PSAs'!W6</f>
        <v>6</v>
      </c>
      <c r="Q4" s="182">
        <f>'C. Details of Existing PSAs'!X6</f>
        <v>7</v>
      </c>
      <c r="R4" s="182">
        <f>'C. Details of Existing PSAs'!Y6</f>
        <v>8</v>
      </c>
      <c r="S4" s="182">
        <f>'C. Details of Existing PSAs'!Z6</f>
        <v>9</v>
      </c>
      <c r="T4" s="182">
        <f>'C. Details of Existing PSAs'!AA6</f>
        <v>10</v>
      </c>
      <c r="U4" s="182">
        <f>'C. Details of Existing PSAs'!AB6</f>
        <v>11</v>
      </c>
      <c r="V4" s="182">
        <f>'C. Details of Existing PSAs'!AC6</f>
        <v>12</v>
      </c>
      <c r="W4" s="182">
        <f>'C. Details of Existing PSAs'!AD6</f>
        <v>13</v>
      </c>
      <c r="X4" s="182">
        <f>'C. Details of Existing PSAs'!AE6</f>
        <v>14</v>
      </c>
      <c r="Y4" s="182">
        <f>'C. Details of Existing PSAs'!AF6</f>
        <v>15</v>
      </c>
      <c r="Z4" s="182">
        <f>'C. Details of Existing PSAs'!AG6</f>
        <v>16</v>
      </c>
      <c r="AA4" s="182">
        <f>'C. Details of Existing PSAs'!AH6</f>
        <v>17</v>
      </c>
      <c r="AB4" s="182">
        <f>'C. Details of Existing PSAs'!AI6</f>
        <v>18</v>
      </c>
      <c r="AC4" s="184">
        <f>'C. Details of Existing PSAs'!AJ6</f>
        <v>19</v>
      </c>
      <c r="AD4" s="394"/>
      <c r="AE4" s="147" t="s">
        <v>148</v>
      </c>
    </row>
    <row r="5" spans="2:31" ht="28.8" x14ac:dyDescent="0.3">
      <c r="C5" s="185">
        <v>1</v>
      </c>
      <c r="D5" s="146" t="str">
        <f>'C. Details of Existing PSAs'!D7</f>
        <v>Distribution Utility 1 (DU1)</v>
      </c>
      <c r="E5" s="146">
        <f>'C. Details of Existing PSAs'!E7</f>
        <v>0</v>
      </c>
      <c r="F5" s="108" t="str">
        <f>D5</f>
        <v>Distribution Utility 1 (DU1)</v>
      </c>
      <c r="G5">
        <f>E5</f>
        <v>0</v>
      </c>
      <c r="H5" s="16" t="s">
        <v>143</v>
      </c>
      <c r="I5" s="166" t="e">
        <f>'Individual RPSn'!I130</f>
        <v>#DIV/0!</v>
      </c>
      <c r="J5" s="166" t="e">
        <f>'Individual RPSn'!J130</f>
        <v>#DIV/0!</v>
      </c>
      <c r="K5" s="166" t="e">
        <f>'Individual RPSn'!K130</f>
        <v>#DIV/0!</v>
      </c>
      <c r="L5" s="166" t="e">
        <f>'Individual RPSn'!L130</f>
        <v>#DIV/0!</v>
      </c>
      <c r="M5" s="166" t="e">
        <f>'Individual RPSn'!M130</f>
        <v>#DIV/0!</v>
      </c>
      <c r="N5" s="166" t="e">
        <f>'Individual RPSn'!N130</f>
        <v>#DIV/0!</v>
      </c>
      <c r="O5" s="166" t="e">
        <f>'Individual RPSn'!O130</f>
        <v>#DIV/0!</v>
      </c>
      <c r="P5" s="166" t="e">
        <f>'Individual RPSn'!P130</f>
        <v>#DIV/0!</v>
      </c>
      <c r="Q5" s="166" t="e">
        <f>'Individual RPSn'!Q130</f>
        <v>#DIV/0!</v>
      </c>
      <c r="R5" s="166" t="e">
        <f>'Individual RPSn'!R130</f>
        <v>#DIV/0!</v>
      </c>
      <c r="S5" s="166" t="e">
        <f>'Individual RPSn'!S130</f>
        <v>#DIV/0!</v>
      </c>
      <c r="T5" s="166" t="e">
        <f>'Individual RPSn'!T130</f>
        <v>#DIV/0!</v>
      </c>
      <c r="U5" s="166" t="e">
        <f>'Individual RPSn'!U130</f>
        <v>#DIV/0!</v>
      </c>
      <c r="V5" s="166" t="e">
        <f>'Individual RPSn'!V130</f>
        <v>#DIV/0!</v>
      </c>
      <c r="W5" s="166" t="e">
        <f>'Individual RPSn'!W130</f>
        <v>#DIV/0!</v>
      </c>
      <c r="X5" s="166" t="e">
        <f>'Individual RPSn'!X130</f>
        <v>#DIV/0!</v>
      </c>
      <c r="Y5" s="166" t="e">
        <f>'Individual RPSn'!Y130</f>
        <v>#DIV/0!</v>
      </c>
      <c r="Z5" s="166" t="e">
        <f>'Individual RPSn'!Z130</f>
        <v>#DIV/0!</v>
      </c>
      <c r="AA5" s="166" t="e">
        <f>'Individual RPSn'!AA130</f>
        <v>#DIV/0!</v>
      </c>
      <c r="AB5" s="166" t="e">
        <f>'Individual RPSn'!AB130</f>
        <v>#DIV/0!</v>
      </c>
      <c r="AC5" s="469" t="e">
        <f>'Individual RPSn'!AC130</f>
        <v>#DIV/0!</v>
      </c>
      <c r="AD5" s="395"/>
    </row>
    <row r="6" spans="2:31" ht="29.4" thickBot="1" x14ac:dyDescent="0.35">
      <c r="C6" s="173">
        <v>2</v>
      </c>
      <c r="D6" s="174" t="str">
        <f>'C. Details of Existing PSAs'!D67</f>
        <v>Distribution Utility 2 (DU2)</v>
      </c>
      <c r="E6" s="174">
        <f>'C. Details of Existing PSAs'!E67</f>
        <v>0</v>
      </c>
      <c r="F6" s="175" t="str">
        <f>D6</f>
        <v>Distribution Utility 2 (DU2)</v>
      </c>
      <c r="G6" s="150">
        <f>E6</f>
        <v>0</v>
      </c>
      <c r="H6" s="177" t="s">
        <v>143</v>
      </c>
      <c r="I6" s="180" t="e">
        <f>'Individual RPSn'!I131</f>
        <v>#DIV/0!</v>
      </c>
      <c r="J6" s="180" t="e">
        <f>'Individual RPSn'!J131</f>
        <v>#DIV/0!</v>
      </c>
      <c r="K6" s="180" t="e">
        <f>'Individual RPSn'!K131</f>
        <v>#DIV/0!</v>
      </c>
      <c r="L6" s="180" t="e">
        <f>'Individual RPSn'!L131</f>
        <v>#DIV/0!</v>
      </c>
      <c r="M6" s="180" t="e">
        <f>'Individual RPSn'!M131</f>
        <v>#DIV/0!</v>
      </c>
      <c r="N6" s="180" t="e">
        <f>'Individual RPSn'!N131</f>
        <v>#DIV/0!</v>
      </c>
      <c r="O6" s="180" t="e">
        <f>'Individual RPSn'!O131</f>
        <v>#DIV/0!</v>
      </c>
      <c r="P6" s="180" t="e">
        <f>'Individual RPSn'!P131</f>
        <v>#DIV/0!</v>
      </c>
      <c r="Q6" s="180" t="e">
        <f>'Individual RPSn'!Q131</f>
        <v>#DIV/0!</v>
      </c>
      <c r="R6" s="180" t="e">
        <f>'Individual RPSn'!R131</f>
        <v>#DIV/0!</v>
      </c>
      <c r="S6" s="180" t="e">
        <f>'Individual RPSn'!S131</f>
        <v>#DIV/0!</v>
      </c>
      <c r="T6" s="180" t="e">
        <f>'Individual RPSn'!T131</f>
        <v>#DIV/0!</v>
      </c>
      <c r="U6" s="180" t="e">
        <f>'Individual RPSn'!U131</f>
        <v>#DIV/0!</v>
      </c>
      <c r="V6" s="180" t="e">
        <f>'Individual RPSn'!V131</f>
        <v>#DIV/0!</v>
      </c>
      <c r="W6" s="180" t="e">
        <f>'Individual RPSn'!W131</f>
        <v>#DIV/0!</v>
      </c>
      <c r="X6" s="180" t="e">
        <f>'Individual RPSn'!X131</f>
        <v>#DIV/0!</v>
      </c>
      <c r="Y6" s="180" t="e">
        <f>'Individual RPSn'!Y131</f>
        <v>#DIV/0!</v>
      </c>
      <c r="Z6" s="180" t="e">
        <f>'Individual RPSn'!Z131</f>
        <v>#DIV/0!</v>
      </c>
      <c r="AA6" s="180" t="e">
        <f>'Individual RPSn'!AA131</f>
        <v>#DIV/0!</v>
      </c>
      <c r="AB6" s="180" t="e">
        <f>'Individual RPSn'!AB131</f>
        <v>#DIV/0!</v>
      </c>
      <c r="AC6" s="189" t="e">
        <f>'Individual RPSn'!AC131</f>
        <v>#DIV/0!</v>
      </c>
      <c r="AD6" s="395"/>
    </row>
    <row r="9" spans="2:31" s="147" customFormat="1" ht="12" x14ac:dyDescent="0.3">
      <c r="B9" s="165" t="s">
        <v>152</v>
      </c>
      <c r="C9" s="147" t="s">
        <v>67</v>
      </c>
      <c r="D9" s="147" t="s">
        <v>135</v>
      </c>
      <c r="E9" s="147" t="s">
        <v>147</v>
      </c>
      <c r="F9" s="147" t="s">
        <v>134</v>
      </c>
      <c r="G9" s="147" t="s">
        <v>68</v>
      </c>
      <c r="H9" s="165" t="s">
        <v>173</v>
      </c>
      <c r="I9" s="147" t="str">
        <f>'C. Details of Existing PSAs'!P6</f>
        <v>Year 0</v>
      </c>
      <c r="J9" s="147">
        <f>'C. Details of Existing PSAs'!Q6</f>
        <v>0</v>
      </c>
      <c r="K9" s="147">
        <f>'C. Details of Existing PSAs'!R6</f>
        <v>1</v>
      </c>
      <c r="L9" s="147">
        <f>'C. Details of Existing PSAs'!S6</f>
        <v>2</v>
      </c>
      <c r="M9" s="147">
        <f>'C. Details of Existing PSAs'!T6</f>
        <v>3</v>
      </c>
      <c r="N9" s="147">
        <f>'C. Details of Existing PSAs'!U6</f>
        <v>4</v>
      </c>
      <c r="O9" s="147">
        <f>'C. Details of Existing PSAs'!V6</f>
        <v>5</v>
      </c>
      <c r="P9" s="147">
        <f>'C. Details of Existing PSAs'!W6</f>
        <v>6</v>
      </c>
      <c r="Q9" s="147">
        <f>'C. Details of Existing PSAs'!X6</f>
        <v>7</v>
      </c>
      <c r="R9" s="147">
        <f>'C. Details of Existing PSAs'!Y6</f>
        <v>8</v>
      </c>
      <c r="S9" s="147">
        <f>'C. Details of Existing PSAs'!Z6</f>
        <v>9</v>
      </c>
      <c r="T9" s="147">
        <f>'C. Details of Existing PSAs'!AA6</f>
        <v>10</v>
      </c>
      <c r="U9" s="147">
        <f>'C. Details of Existing PSAs'!AB6</f>
        <v>11</v>
      </c>
      <c r="V9" s="147">
        <f>'C. Details of Existing PSAs'!AC6</f>
        <v>12</v>
      </c>
      <c r="W9" s="147">
        <f>'C. Details of Existing PSAs'!AD6</f>
        <v>13</v>
      </c>
      <c r="X9" s="147">
        <f>'C. Details of Existing PSAs'!AE6</f>
        <v>14</v>
      </c>
      <c r="Y9" s="147">
        <f>'C. Details of Existing PSAs'!AF6</f>
        <v>15</v>
      </c>
      <c r="Z9" s="147">
        <f>'C. Details of Existing PSAs'!AG6</f>
        <v>16</v>
      </c>
      <c r="AA9" s="147">
        <f>'C. Details of Existing PSAs'!AH6</f>
        <v>17</v>
      </c>
      <c r="AB9" s="147">
        <f>'C. Details of Existing PSAs'!AI6</f>
        <v>18</v>
      </c>
      <c r="AC9" s="147">
        <f>'C. Details of Existing PSAs'!AJ6</f>
        <v>19</v>
      </c>
      <c r="AE9" s="147" t="s">
        <v>148</v>
      </c>
    </row>
    <row r="10" spans="2:31" ht="28.8" x14ac:dyDescent="0.3">
      <c r="C10" s="7">
        <f>'C. Details of Existing PSAs'!C7</f>
        <v>1</v>
      </c>
      <c r="D10" s="146" t="str">
        <f>'C. Details of Existing PSAs'!D7</f>
        <v>Distribution Utility 1 (DU1)</v>
      </c>
      <c r="E10" s="146">
        <f>'C. Details of Existing PSAs'!E7</f>
        <v>0</v>
      </c>
      <c r="F10" s="108">
        <f>'C. Details of Existing PSAs'!F7</f>
        <v>0</v>
      </c>
      <c r="G10">
        <f>'C. Details of Existing PSAs'!G7</f>
        <v>0</v>
      </c>
      <c r="H10" s="16" t="s">
        <v>173</v>
      </c>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 t="str">
        <f>IF((SUM('DR_Contracted Energy'!I10:AC10)&gt;0)*('DR_Contracted Energy'!H10="MWh"),"TRUE","FALSE")</f>
        <v>FALSE</v>
      </c>
    </row>
    <row r="11" spans="2:31" ht="28.8" x14ac:dyDescent="0.3">
      <c r="C11" s="7">
        <f>C10</f>
        <v>1</v>
      </c>
      <c r="D11" s="146" t="str">
        <f>D10</f>
        <v>Distribution Utility 1 (DU1)</v>
      </c>
      <c r="E11" s="146">
        <f>E10</f>
        <v>0</v>
      </c>
      <c r="F11" s="108">
        <f>F10</f>
        <v>0</v>
      </c>
      <c r="G11">
        <f>G10</f>
        <v>0</v>
      </c>
      <c r="H11" s="16" t="s">
        <v>173</v>
      </c>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 t="str">
        <f>IF((SUM('DR_Contracted Energy'!I11:AC11)&gt;0)*('DR_Contracted Energy'!H11="MWh"),"TRUE","FALSE")</f>
        <v>FALSE</v>
      </c>
    </row>
    <row r="12" spans="2:31" ht="28.8" x14ac:dyDescent="0.3">
      <c r="C12" s="7">
        <f>'C. Details of Existing PSAs'!C9</f>
        <v>2</v>
      </c>
      <c r="D12" s="146" t="str">
        <f>'C. Details of Existing PSAs'!D9</f>
        <v>Distribution Utility 1 (DU1)</v>
      </c>
      <c r="E12" s="146">
        <f>'C. Details of Existing PSAs'!E9</f>
        <v>0</v>
      </c>
      <c r="F12" s="108">
        <f>'C. Details of Existing PSAs'!F9</f>
        <v>0</v>
      </c>
      <c r="G12">
        <f>'C. Details of Existing PSAs'!G9</f>
        <v>0</v>
      </c>
      <c r="H12" s="16" t="s">
        <v>173</v>
      </c>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 t="str">
        <f>IF((SUM('DR_Contracted Energy'!I12:AC12)&gt;0)*('DR_Contracted Energy'!H12="MWh"),"TRUE","FALSE")</f>
        <v>FALSE</v>
      </c>
    </row>
    <row r="13" spans="2:31" ht="28.8" x14ac:dyDescent="0.3">
      <c r="C13" s="7">
        <f t="shared" ref="C13:G13" si="0">C12</f>
        <v>2</v>
      </c>
      <c r="D13" s="146" t="str">
        <f t="shared" si="0"/>
        <v>Distribution Utility 1 (DU1)</v>
      </c>
      <c r="E13" s="146">
        <f t="shared" si="0"/>
        <v>0</v>
      </c>
      <c r="F13" s="108">
        <f t="shared" si="0"/>
        <v>0</v>
      </c>
      <c r="G13">
        <f t="shared" si="0"/>
        <v>0</v>
      </c>
      <c r="H13" s="16" t="s">
        <v>173</v>
      </c>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 t="str">
        <f>IF((SUM('DR_Contracted Energy'!I13:AC13)&gt;0)*('DR_Contracted Energy'!H13="MWh"),"TRUE","FALSE")</f>
        <v>FALSE</v>
      </c>
    </row>
    <row r="14" spans="2:31" ht="28.8" x14ac:dyDescent="0.3">
      <c r="C14" s="7">
        <f>'C. Details of Existing PSAs'!C11</f>
        <v>3</v>
      </c>
      <c r="D14" s="146" t="str">
        <f>'C. Details of Existing PSAs'!D11</f>
        <v>Distribution Utility 1 (DU1)</v>
      </c>
      <c r="E14" s="146">
        <f>'C. Details of Existing PSAs'!E11</f>
        <v>0</v>
      </c>
      <c r="F14" s="108">
        <f>'C. Details of Existing PSAs'!F11</f>
        <v>0</v>
      </c>
      <c r="G14">
        <f>'C. Details of Existing PSAs'!G11</f>
        <v>0</v>
      </c>
      <c r="H14" s="16" t="s">
        <v>173</v>
      </c>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 t="str">
        <f>IF((SUM('DR_Contracted Energy'!I14:AC14)&gt;0)*('DR_Contracted Energy'!H14="MWh"),"TRUE","FALSE")</f>
        <v>FALSE</v>
      </c>
    </row>
    <row r="15" spans="2:31" ht="28.8" x14ac:dyDescent="0.3">
      <c r="C15" s="7">
        <f t="shared" ref="C15:G15" si="1">C14</f>
        <v>3</v>
      </c>
      <c r="D15" s="146" t="str">
        <f t="shared" si="1"/>
        <v>Distribution Utility 1 (DU1)</v>
      </c>
      <c r="E15" s="146">
        <f t="shared" si="1"/>
        <v>0</v>
      </c>
      <c r="F15" s="108">
        <f t="shared" si="1"/>
        <v>0</v>
      </c>
      <c r="G15">
        <f t="shared" si="1"/>
        <v>0</v>
      </c>
      <c r="H15" s="16" t="s">
        <v>173</v>
      </c>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 t="str">
        <f>IF((SUM('DR_Contracted Energy'!I15:AC15)&gt;0)*('DR_Contracted Energy'!H15="MWh"),"TRUE","FALSE")</f>
        <v>FALSE</v>
      </c>
    </row>
    <row r="16" spans="2:31" ht="28.8" x14ac:dyDescent="0.3">
      <c r="C16" s="7">
        <f>'C. Details of Existing PSAs'!C13</f>
        <v>4</v>
      </c>
      <c r="D16" s="146" t="str">
        <f>'C. Details of Existing PSAs'!D13</f>
        <v>Distribution Utility 1 (DU1)</v>
      </c>
      <c r="E16" s="146">
        <f>'C. Details of Existing PSAs'!E13</f>
        <v>0</v>
      </c>
      <c r="F16" s="108">
        <f>'C. Details of Existing PSAs'!F13</f>
        <v>0</v>
      </c>
      <c r="G16">
        <f>'C. Details of Existing PSAs'!G13</f>
        <v>0</v>
      </c>
      <c r="H16" s="16" t="s">
        <v>173</v>
      </c>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 t="str">
        <f>IF((SUM('DR_Contracted Energy'!I16:AC16)&gt;0)*('DR_Contracted Energy'!H16="MWh"),"TRUE","FALSE")</f>
        <v>FALSE</v>
      </c>
    </row>
    <row r="17" spans="3:31" ht="28.8" x14ac:dyDescent="0.3">
      <c r="C17" s="7">
        <f t="shared" ref="C17:G17" si="2">C16</f>
        <v>4</v>
      </c>
      <c r="D17" s="146" t="str">
        <f t="shared" si="2"/>
        <v>Distribution Utility 1 (DU1)</v>
      </c>
      <c r="E17" s="146">
        <f t="shared" si="2"/>
        <v>0</v>
      </c>
      <c r="F17" s="108">
        <f t="shared" si="2"/>
        <v>0</v>
      </c>
      <c r="G17">
        <f t="shared" si="2"/>
        <v>0</v>
      </c>
      <c r="H17" s="16" t="s">
        <v>173</v>
      </c>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 t="str">
        <f>IF((SUM('DR_Contracted Energy'!I17:AC17)&gt;0)*('DR_Contracted Energy'!H17="MWh"),"TRUE","FALSE")</f>
        <v>FALSE</v>
      </c>
    </row>
    <row r="18" spans="3:31" ht="28.8" x14ac:dyDescent="0.3">
      <c r="C18" s="7">
        <f>'C. Details of Existing PSAs'!C15</f>
        <v>5</v>
      </c>
      <c r="D18" s="146" t="str">
        <f>'C. Details of Existing PSAs'!D15</f>
        <v>Distribution Utility 1 (DU1)</v>
      </c>
      <c r="E18" s="146">
        <f>'C. Details of Existing PSAs'!E15</f>
        <v>0</v>
      </c>
      <c r="F18" s="108">
        <f>'C. Details of Existing PSAs'!F15</f>
        <v>0</v>
      </c>
      <c r="G18">
        <f>'C. Details of Existing PSAs'!G15</f>
        <v>0</v>
      </c>
      <c r="H18" s="16" t="s">
        <v>173</v>
      </c>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 t="str">
        <f>IF((SUM('DR_Contracted Energy'!I18:AC18)&gt;0)*('DR_Contracted Energy'!H18="MWh"),"TRUE","FALSE")</f>
        <v>FALSE</v>
      </c>
    </row>
    <row r="19" spans="3:31" ht="28.8" x14ac:dyDescent="0.3">
      <c r="C19" s="7">
        <f t="shared" ref="C19:G19" si="3">C18</f>
        <v>5</v>
      </c>
      <c r="D19" s="146" t="str">
        <f t="shared" si="3"/>
        <v>Distribution Utility 1 (DU1)</v>
      </c>
      <c r="E19" s="146">
        <f t="shared" si="3"/>
        <v>0</v>
      </c>
      <c r="F19" s="108">
        <f t="shared" si="3"/>
        <v>0</v>
      </c>
      <c r="G19">
        <f t="shared" si="3"/>
        <v>0</v>
      </c>
      <c r="H19" s="16" t="s">
        <v>173</v>
      </c>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 t="str">
        <f>IF((SUM('DR_Contracted Energy'!I19:AC19)&gt;0)*('DR_Contracted Energy'!H19="MWh"),"TRUE","FALSE")</f>
        <v>FALSE</v>
      </c>
    </row>
    <row r="20" spans="3:31" ht="28.8" x14ac:dyDescent="0.3">
      <c r="C20" s="7">
        <f>'C. Details of Existing PSAs'!C17</f>
        <v>6</v>
      </c>
      <c r="D20" s="146" t="str">
        <f>'C. Details of Existing PSAs'!D17</f>
        <v>Distribution Utility 1 (DU1)</v>
      </c>
      <c r="E20" s="146">
        <f>'C. Details of Existing PSAs'!E17</f>
        <v>0</v>
      </c>
      <c r="F20" s="108">
        <f>'C. Details of Existing PSAs'!F17</f>
        <v>0</v>
      </c>
      <c r="G20">
        <f>'C. Details of Existing PSAs'!G17</f>
        <v>0</v>
      </c>
      <c r="H20" s="16" t="s">
        <v>173</v>
      </c>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 t="str">
        <f>IF((SUM('DR_Contracted Energy'!I20:AC20)&gt;0)*('DR_Contracted Energy'!H20="MWh"),"TRUE","FALSE")</f>
        <v>FALSE</v>
      </c>
    </row>
    <row r="21" spans="3:31" ht="28.8" x14ac:dyDescent="0.3">
      <c r="C21" s="7">
        <f t="shared" ref="C21:G21" si="4">C20</f>
        <v>6</v>
      </c>
      <c r="D21" s="146" t="str">
        <f t="shared" si="4"/>
        <v>Distribution Utility 1 (DU1)</v>
      </c>
      <c r="E21" s="146">
        <f t="shared" si="4"/>
        <v>0</v>
      </c>
      <c r="F21" s="108">
        <f t="shared" si="4"/>
        <v>0</v>
      </c>
      <c r="G21">
        <f t="shared" si="4"/>
        <v>0</v>
      </c>
      <c r="H21" s="16" t="s">
        <v>173</v>
      </c>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 t="str">
        <f>IF((SUM('DR_Contracted Energy'!I21:AC21)&gt;0)*('DR_Contracted Energy'!H21="MWh"),"TRUE","FALSE")</f>
        <v>FALSE</v>
      </c>
    </row>
    <row r="22" spans="3:31" ht="28.8" x14ac:dyDescent="0.3">
      <c r="C22" s="7">
        <f>'C. Details of Existing PSAs'!C19</f>
        <v>7</v>
      </c>
      <c r="D22" s="146" t="str">
        <f>'C. Details of Existing PSAs'!D19</f>
        <v>Distribution Utility 1 (DU1)</v>
      </c>
      <c r="E22" s="146">
        <f>'C. Details of Existing PSAs'!E19</f>
        <v>0</v>
      </c>
      <c r="F22" s="108">
        <f>'C. Details of Existing PSAs'!F19</f>
        <v>0</v>
      </c>
      <c r="G22">
        <f>'C. Details of Existing PSAs'!G19</f>
        <v>0</v>
      </c>
      <c r="H22" s="16" t="s">
        <v>173</v>
      </c>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 t="str">
        <f>IF((SUM('DR_Contracted Energy'!I22:AC22)&gt;0)*('DR_Contracted Energy'!H22="MWh"),"TRUE","FALSE")</f>
        <v>FALSE</v>
      </c>
    </row>
    <row r="23" spans="3:31" ht="28.8" x14ac:dyDescent="0.3">
      <c r="C23" s="7">
        <f t="shared" ref="C23:G23" si="5">C22</f>
        <v>7</v>
      </c>
      <c r="D23" s="146" t="str">
        <f t="shared" si="5"/>
        <v>Distribution Utility 1 (DU1)</v>
      </c>
      <c r="E23" s="146">
        <f t="shared" si="5"/>
        <v>0</v>
      </c>
      <c r="F23" s="108">
        <f t="shared" si="5"/>
        <v>0</v>
      </c>
      <c r="G23">
        <f t="shared" si="5"/>
        <v>0</v>
      </c>
      <c r="H23" s="16" t="s">
        <v>173</v>
      </c>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 t="str">
        <f>IF((SUM('DR_Contracted Energy'!I23:AC23)&gt;0)*('DR_Contracted Energy'!H23="MWh"),"TRUE","FALSE")</f>
        <v>FALSE</v>
      </c>
    </row>
    <row r="24" spans="3:31" ht="28.8" x14ac:dyDescent="0.3">
      <c r="C24" s="7">
        <f>'C. Details of Existing PSAs'!C21</f>
        <v>8</v>
      </c>
      <c r="D24" s="146" t="str">
        <f>'C. Details of Existing PSAs'!D21</f>
        <v>Distribution Utility 1 (DU1)</v>
      </c>
      <c r="E24" s="146">
        <f>'C. Details of Existing PSAs'!E21</f>
        <v>0</v>
      </c>
      <c r="F24" s="108">
        <f>'C. Details of Existing PSAs'!F21</f>
        <v>0</v>
      </c>
      <c r="G24">
        <f>'C. Details of Existing PSAs'!G21</f>
        <v>0</v>
      </c>
      <c r="H24" s="16" t="s">
        <v>173</v>
      </c>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 t="str">
        <f>IF((SUM('DR_Contracted Energy'!I24:AC24)&gt;0)*('DR_Contracted Energy'!H24="MWh"),"TRUE","FALSE")</f>
        <v>FALSE</v>
      </c>
    </row>
    <row r="25" spans="3:31" ht="28.8" x14ac:dyDescent="0.3">
      <c r="C25" s="7">
        <f t="shared" ref="C25:G25" si="6">C24</f>
        <v>8</v>
      </c>
      <c r="D25" s="146" t="str">
        <f t="shared" si="6"/>
        <v>Distribution Utility 1 (DU1)</v>
      </c>
      <c r="E25" s="146">
        <f t="shared" si="6"/>
        <v>0</v>
      </c>
      <c r="F25" s="108">
        <f t="shared" si="6"/>
        <v>0</v>
      </c>
      <c r="G25">
        <f t="shared" si="6"/>
        <v>0</v>
      </c>
      <c r="H25" s="16" t="s">
        <v>173</v>
      </c>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 t="str">
        <f>IF((SUM('DR_Contracted Energy'!I25:AC25)&gt;0)*('DR_Contracted Energy'!H25="MWh"),"TRUE","FALSE")</f>
        <v>FALSE</v>
      </c>
    </row>
    <row r="26" spans="3:31" ht="28.8" x14ac:dyDescent="0.3">
      <c r="C26" s="7">
        <f>'C. Details of Existing PSAs'!C23</f>
        <v>9</v>
      </c>
      <c r="D26" s="146" t="str">
        <f>'C. Details of Existing PSAs'!D23</f>
        <v>Distribution Utility 1 (DU1)</v>
      </c>
      <c r="E26" s="146">
        <f>'C. Details of Existing PSAs'!E23</f>
        <v>0</v>
      </c>
      <c r="F26" s="108">
        <f>'C. Details of Existing PSAs'!F23</f>
        <v>0</v>
      </c>
      <c r="G26">
        <f>'C. Details of Existing PSAs'!G23</f>
        <v>0</v>
      </c>
      <c r="H26" s="16" t="s">
        <v>173</v>
      </c>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 t="str">
        <f>IF((SUM('DR_Contracted Energy'!I26:AC26)&gt;0)*('DR_Contracted Energy'!H26="MWh"),"TRUE","FALSE")</f>
        <v>FALSE</v>
      </c>
    </row>
    <row r="27" spans="3:31" ht="28.8" x14ac:dyDescent="0.3">
      <c r="C27" s="7">
        <f t="shared" ref="C27:G27" si="7">C26</f>
        <v>9</v>
      </c>
      <c r="D27" s="146" t="str">
        <f t="shared" si="7"/>
        <v>Distribution Utility 1 (DU1)</v>
      </c>
      <c r="E27" s="146">
        <f t="shared" si="7"/>
        <v>0</v>
      </c>
      <c r="F27" s="108">
        <f t="shared" si="7"/>
        <v>0</v>
      </c>
      <c r="G27">
        <f t="shared" si="7"/>
        <v>0</v>
      </c>
      <c r="H27" s="16" t="s">
        <v>173</v>
      </c>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 t="str">
        <f>IF((SUM('DR_Contracted Energy'!I27:AC27)&gt;0)*('DR_Contracted Energy'!H27="MWh"),"TRUE","FALSE")</f>
        <v>FALSE</v>
      </c>
    </row>
    <row r="28" spans="3:31" ht="28.8" x14ac:dyDescent="0.3">
      <c r="C28" s="7">
        <f>'C. Details of Existing PSAs'!C25</f>
        <v>10</v>
      </c>
      <c r="D28" s="146" t="str">
        <f>'C. Details of Existing PSAs'!D25</f>
        <v>Distribution Utility 1 (DU1)</v>
      </c>
      <c r="E28" s="146">
        <f>'C. Details of Existing PSAs'!E25</f>
        <v>0</v>
      </c>
      <c r="F28" s="108">
        <f>'C. Details of Existing PSAs'!F25</f>
        <v>0</v>
      </c>
      <c r="G28">
        <f>'C. Details of Existing PSAs'!G25</f>
        <v>0</v>
      </c>
      <c r="H28" s="16" t="s">
        <v>173</v>
      </c>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 t="str">
        <f>IF((SUM('DR_Contracted Energy'!I28:AC28)&gt;0)*('DR_Contracted Energy'!H28="MWh"),"TRUE","FALSE")</f>
        <v>FALSE</v>
      </c>
    </row>
    <row r="29" spans="3:31" ht="28.8" x14ac:dyDescent="0.3">
      <c r="C29" s="7">
        <f t="shared" ref="C29:G29" si="8">C28</f>
        <v>10</v>
      </c>
      <c r="D29" s="146" t="str">
        <f t="shared" si="8"/>
        <v>Distribution Utility 1 (DU1)</v>
      </c>
      <c r="E29" s="146">
        <f t="shared" si="8"/>
        <v>0</v>
      </c>
      <c r="F29" s="108">
        <f t="shared" si="8"/>
        <v>0</v>
      </c>
      <c r="G29">
        <f t="shared" si="8"/>
        <v>0</v>
      </c>
      <c r="H29" s="16" t="s">
        <v>173</v>
      </c>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 t="str">
        <f>IF((SUM('DR_Contracted Energy'!I29:AC29)&gt;0)*('DR_Contracted Energy'!H29="MWh"),"TRUE","FALSE")</f>
        <v>FALSE</v>
      </c>
    </row>
    <row r="30" spans="3:31" ht="28.8" x14ac:dyDescent="0.3">
      <c r="C30" s="7">
        <f>'C. Details of Existing PSAs'!C27</f>
        <v>11</v>
      </c>
      <c r="D30" s="146" t="str">
        <f>'C. Details of Existing PSAs'!D27</f>
        <v>Distribution Utility 1 (DU1)</v>
      </c>
      <c r="E30" s="146">
        <f>'C. Details of Existing PSAs'!E27</f>
        <v>0</v>
      </c>
      <c r="F30" s="108">
        <f>'C. Details of Existing PSAs'!F27</f>
        <v>0</v>
      </c>
      <c r="G30">
        <f>'C. Details of Existing PSAs'!G27</f>
        <v>0</v>
      </c>
      <c r="H30" s="16" t="s">
        <v>173</v>
      </c>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 t="str">
        <f>IF((SUM('DR_Contracted Energy'!I30:AC30)&gt;0)*('DR_Contracted Energy'!H30="MWh"),"TRUE","FALSE")</f>
        <v>FALSE</v>
      </c>
    </row>
    <row r="31" spans="3:31" ht="28.8" x14ac:dyDescent="0.3">
      <c r="C31" s="7">
        <f t="shared" ref="C31:G31" si="9">C30</f>
        <v>11</v>
      </c>
      <c r="D31" s="146" t="str">
        <f t="shared" si="9"/>
        <v>Distribution Utility 1 (DU1)</v>
      </c>
      <c r="E31" s="146">
        <f t="shared" si="9"/>
        <v>0</v>
      </c>
      <c r="F31" s="108">
        <f t="shared" si="9"/>
        <v>0</v>
      </c>
      <c r="G31">
        <f t="shared" si="9"/>
        <v>0</v>
      </c>
      <c r="H31" s="16" t="s">
        <v>173</v>
      </c>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 t="str">
        <f>IF((SUM('DR_Contracted Energy'!I31:AC31)&gt;0)*('DR_Contracted Energy'!H31="MWh"),"TRUE","FALSE")</f>
        <v>FALSE</v>
      </c>
    </row>
    <row r="32" spans="3:31" ht="28.8" x14ac:dyDescent="0.3">
      <c r="C32" s="7">
        <f>'C. Details of Existing PSAs'!C29</f>
        <v>12</v>
      </c>
      <c r="D32" s="146" t="str">
        <f>'C. Details of Existing PSAs'!D29</f>
        <v>Distribution Utility 1 (DU1)</v>
      </c>
      <c r="E32" s="146">
        <f>'C. Details of Existing PSAs'!E29</f>
        <v>0</v>
      </c>
      <c r="F32" s="108">
        <f>'C. Details of Existing PSAs'!F29</f>
        <v>0</v>
      </c>
      <c r="G32">
        <f>'C. Details of Existing PSAs'!G29</f>
        <v>0</v>
      </c>
      <c r="H32" s="16" t="s">
        <v>173</v>
      </c>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 t="str">
        <f>IF((SUM('DR_Contracted Energy'!I32:AC32)&gt;0)*('DR_Contracted Energy'!H32="MWh"),"TRUE","FALSE")</f>
        <v>FALSE</v>
      </c>
    </row>
    <row r="33" spans="3:31" ht="28.8" x14ac:dyDescent="0.3">
      <c r="C33" s="7">
        <f t="shared" ref="C33:G33" si="10">C32</f>
        <v>12</v>
      </c>
      <c r="D33" s="146" t="str">
        <f t="shared" si="10"/>
        <v>Distribution Utility 1 (DU1)</v>
      </c>
      <c r="E33" s="146">
        <f t="shared" si="10"/>
        <v>0</v>
      </c>
      <c r="F33" s="108">
        <f t="shared" si="10"/>
        <v>0</v>
      </c>
      <c r="G33">
        <f t="shared" si="10"/>
        <v>0</v>
      </c>
      <c r="H33" s="16" t="s">
        <v>173</v>
      </c>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 t="str">
        <f>IF((SUM('DR_Contracted Energy'!I33:AC33)&gt;0)*('DR_Contracted Energy'!H33="MWh"),"TRUE","FALSE")</f>
        <v>FALSE</v>
      </c>
    </row>
    <row r="34" spans="3:31" ht="28.8" x14ac:dyDescent="0.3">
      <c r="C34" s="7">
        <f>'C. Details of Existing PSAs'!C31</f>
        <v>13</v>
      </c>
      <c r="D34" s="146" t="str">
        <f>'C. Details of Existing PSAs'!D31</f>
        <v>Distribution Utility 1 (DU1)</v>
      </c>
      <c r="E34" s="146">
        <f>'C. Details of Existing PSAs'!E31</f>
        <v>0</v>
      </c>
      <c r="F34" s="108">
        <f>'C. Details of Existing PSAs'!F31</f>
        <v>0</v>
      </c>
      <c r="G34">
        <f>'C. Details of Existing PSAs'!G31</f>
        <v>0</v>
      </c>
      <c r="H34" s="16" t="s">
        <v>173</v>
      </c>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 t="str">
        <f>IF((SUM('DR_Contracted Energy'!I34:AC34)&gt;0)*('DR_Contracted Energy'!H34="MWh"),"TRUE","FALSE")</f>
        <v>FALSE</v>
      </c>
    </row>
    <row r="35" spans="3:31" ht="28.8" x14ac:dyDescent="0.3">
      <c r="C35" s="7">
        <f t="shared" ref="C35:G35" si="11">C34</f>
        <v>13</v>
      </c>
      <c r="D35" s="146" t="str">
        <f t="shared" si="11"/>
        <v>Distribution Utility 1 (DU1)</v>
      </c>
      <c r="E35" s="146">
        <f t="shared" si="11"/>
        <v>0</v>
      </c>
      <c r="F35" s="108">
        <f t="shared" si="11"/>
        <v>0</v>
      </c>
      <c r="G35">
        <f t="shared" si="11"/>
        <v>0</v>
      </c>
      <c r="H35" s="16" t="s">
        <v>173</v>
      </c>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 t="str">
        <f>IF((SUM('DR_Contracted Energy'!I35:AC35)&gt;0)*('DR_Contracted Energy'!H35="MWh"),"TRUE","FALSE")</f>
        <v>FALSE</v>
      </c>
    </row>
    <row r="36" spans="3:31" ht="28.8" x14ac:dyDescent="0.3">
      <c r="C36" s="7">
        <f>'C. Details of Existing PSAs'!C33</f>
        <v>14</v>
      </c>
      <c r="D36" s="146" t="str">
        <f>'C. Details of Existing PSAs'!D33</f>
        <v>Distribution Utility 1 (DU1)</v>
      </c>
      <c r="E36" s="146">
        <f>'C. Details of Existing PSAs'!E33</f>
        <v>0</v>
      </c>
      <c r="F36" s="108">
        <f>'C. Details of Existing PSAs'!F33</f>
        <v>0</v>
      </c>
      <c r="G36">
        <f>'C. Details of Existing PSAs'!G33</f>
        <v>0</v>
      </c>
      <c r="H36" s="16" t="s">
        <v>173</v>
      </c>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 t="str">
        <f>IF((SUM('DR_Contracted Energy'!I36:AC36)&gt;0)*('DR_Contracted Energy'!H36="MWh"),"TRUE","FALSE")</f>
        <v>FALSE</v>
      </c>
    </row>
    <row r="37" spans="3:31" ht="28.8" x14ac:dyDescent="0.3">
      <c r="C37" s="7">
        <f t="shared" ref="C37:G37" si="12">C36</f>
        <v>14</v>
      </c>
      <c r="D37" s="146" t="str">
        <f t="shared" si="12"/>
        <v>Distribution Utility 1 (DU1)</v>
      </c>
      <c r="E37" s="146">
        <f t="shared" si="12"/>
        <v>0</v>
      </c>
      <c r="F37" s="108">
        <f t="shared" si="12"/>
        <v>0</v>
      </c>
      <c r="G37">
        <f t="shared" si="12"/>
        <v>0</v>
      </c>
      <c r="H37" s="16" t="s">
        <v>173</v>
      </c>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 t="str">
        <f>IF((SUM('DR_Contracted Energy'!I37:AC37)&gt;0)*('DR_Contracted Energy'!H37="MWh"),"TRUE","FALSE")</f>
        <v>FALSE</v>
      </c>
    </row>
    <row r="38" spans="3:31" ht="28.8" x14ac:dyDescent="0.3">
      <c r="C38" s="7">
        <f>'C. Details of Existing PSAs'!C35</f>
        <v>15</v>
      </c>
      <c r="D38" s="146" t="str">
        <f>'C. Details of Existing PSAs'!D35</f>
        <v>Distribution Utility 1 (DU1)</v>
      </c>
      <c r="E38" s="146">
        <f>'C. Details of Existing PSAs'!E35</f>
        <v>0</v>
      </c>
      <c r="F38" s="108">
        <f>'C. Details of Existing PSAs'!F35</f>
        <v>0</v>
      </c>
      <c r="G38">
        <f>'C. Details of Existing PSAs'!G35</f>
        <v>0</v>
      </c>
      <c r="H38" s="16" t="s">
        <v>173</v>
      </c>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 t="str">
        <f>IF((SUM('DR_Contracted Energy'!I38:AC38)&gt;0)*('DR_Contracted Energy'!H38="MWh"),"TRUE","FALSE")</f>
        <v>FALSE</v>
      </c>
    </row>
    <row r="39" spans="3:31" ht="28.8" x14ac:dyDescent="0.3">
      <c r="C39" s="7">
        <f t="shared" ref="C39:G39" si="13">C38</f>
        <v>15</v>
      </c>
      <c r="D39" s="146" t="str">
        <f t="shared" si="13"/>
        <v>Distribution Utility 1 (DU1)</v>
      </c>
      <c r="E39" s="146">
        <f t="shared" si="13"/>
        <v>0</v>
      </c>
      <c r="F39" s="108">
        <f t="shared" si="13"/>
        <v>0</v>
      </c>
      <c r="G39">
        <f t="shared" si="13"/>
        <v>0</v>
      </c>
      <c r="H39" s="16" t="s">
        <v>173</v>
      </c>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 t="str">
        <f>IF((SUM('DR_Contracted Energy'!I39:AC39)&gt;0)*('DR_Contracted Energy'!H39="MWh"),"TRUE","FALSE")</f>
        <v>FALSE</v>
      </c>
    </row>
    <row r="40" spans="3:31" ht="28.8" x14ac:dyDescent="0.3">
      <c r="C40" s="7">
        <f>'C. Details of Existing PSAs'!C37</f>
        <v>16</v>
      </c>
      <c r="D40" s="146" t="str">
        <f>'C. Details of Existing PSAs'!D37</f>
        <v>Distribution Utility 1 (DU1)</v>
      </c>
      <c r="E40" s="146">
        <f>'C. Details of Existing PSAs'!E37</f>
        <v>0</v>
      </c>
      <c r="F40" s="108">
        <f>'C. Details of Existing PSAs'!F37</f>
        <v>0</v>
      </c>
      <c r="G40">
        <f>'C. Details of Existing PSAs'!G37</f>
        <v>0</v>
      </c>
      <c r="H40" s="16" t="s">
        <v>173</v>
      </c>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 t="str">
        <f>IF((SUM('DR_Contracted Energy'!I40:AC40)&gt;0)*('DR_Contracted Energy'!H40="MWh"),"TRUE","FALSE")</f>
        <v>FALSE</v>
      </c>
    </row>
    <row r="41" spans="3:31" ht="28.8" x14ac:dyDescent="0.3">
      <c r="C41" s="7">
        <f t="shared" ref="C41:G41" si="14">C40</f>
        <v>16</v>
      </c>
      <c r="D41" s="146" t="str">
        <f t="shared" si="14"/>
        <v>Distribution Utility 1 (DU1)</v>
      </c>
      <c r="E41" s="146">
        <f t="shared" si="14"/>
        <v>0</v>
      </c>
      <c r="F41" s="108">
        <f t="shared" si="14"/>
        <v>0</v>
      </c>
      <c r="G41">
        <f t="shared" si="14"/>
        <v>0</v>
      </c>
      <c r="H41" s="16" t="s">
        <v>173</v>
      </c>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 t="str">
        <f>IF((SUM('DR_Contracted Energy'!I41:AC41)&gt;0)*('DR_Contracted Energy'!H41="MWh"),"TRUE","FALSE")</f>
        <v>FALSE</v>
      </c>
    </row>
    <row r="42" spans="3:31" ht="28.8" x14ac:dyDescent="0.3">
      <c r="C42" s="7">
        <f>'C. Details of Existing PSAs'!C39</f>
        <v>17</v>
      </c>
      <c r="D42" s="146" t="str">
        <f>'C. Details of Existing PSAs'!D39</f>
        <v>Distribution Utility 1 (DU1)</v>
      </c>
      <c r="E42" s="146">
        <f>'C. Details of Existing PSAs'!E39</f>
        <v>0</v>
      </c>
      <c r="F42" s="108">
        <f>'C. Details of Existing PSAs'!F39</f>
        <v>0</v>
      </c>
      <c r="G42">
        <f>'C. Details of Existing PSAs'!G39</f>
        <v>0</v>
      </c>
      <c r="H42" s="16" t="s">
        <v>173</v>
      </c>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 t="str">
        <f>IF((SUM('DR_Contracted Energy'!I42:AC42)&gt;0)*('DR_Contracted Energy'!H42="MWh"),"TRUE","FALSE")</f>
        <v>FALSE</v>
      </c>
    </row>
    <row r="43" spans="3:31" ht="28.8" x14ac:dyDescent="0.3">
      <c r="C43" s="7">
        <f t="shared" ref="C43:G43" si="15">C42</f>
        <v>17</v>
      </c>
      <c r="D43" s="146" t="str">
        <f t="shared" si="15"/>
        <v>Distribution Utility 1 (DU1)</v>
      </c>
      <c r="E43" s="146">
        <f t="shared" si="15"/>
        <v>0</v>
      </c>
      <c r="F43" s="108">
        <f t="shared" si="15"/>
        <v>0</v>
      </c>
      <c r="G43">
        <f t="shared" si="15"/>
        <v>0</v>
      </c>
      <c r="H43" s="16" t="s">
        <v>173</v>
      </c>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 t="str">
        <f>IF((SUM('DR_Contracted Energy'!I43:AC43)&gt;0)*('DR_Contracted Energy'!H43="MWh"),"TRUE","FALSE")</f>
        <v>FALSE</v>
      </c>
    </row>
    <row r="44" spans="3:31" ht="28.8" x14ac:dyDescent="0.3">
      <c r="C44" s="7">
        <f>'C. Details of Existing PSAs'!C41</f>
        <v>18</v>
      </c>
      <c r="D44" s="146" t="str">
        <f>'C. Details of Existing PSAs'!D41</f>
        <v>Distribution Utility 1 (DU1)</v>
      </c>
      <c r="E44" s="146">
        <f>'C. Details of Existing PSAs'!E41</f>
        <v>0</v>
      </c>
      <c r="F44" s="108">
        <f>'C. Details of Existing PSAs'!F41</f>
        <v>0</v>
      </c>
      <c r="G44">
        <f>'C. Details of Existing PSAs'!G41</f>
        <v>0</v>
      </c>
      <c r="H44" s="16" t="s">
        <v>173</v>
      </c>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 t="str">
        <f>IF((SUM('DR_Contracted Energy'!I44:AC44)&gt;0)*('DR_Contracted Energy'!H44="MWh"),"TRUE","FALSE")</f>
        <v>FALSE</v>
      </c>
    </row>
    <row r="45" spans="3:31" ht="28.8" x14ac:dyDescent="0.3">
      <c r="C45" s="7">
        <f t="shared" ref="C45:G45" si="16">C44</f>
        <v>18</v>
      </c>
      <c r="D45" s="146" t="str">
        <f t="shared" si="16"/>
        <v>Distribution Utility 1 (DU1)</v>
      </c>
      <c r="E45" s="146">
        <f t="shared" si="16"/>
        <v>0</v>
      </c>
      <c r="F45" s="108">
        <f t="shared" si="16"/>
        <v>0</v>
      </c>
      <c r="G45">
        <f t="shared" si="16"/>
        <v>0</v>
      </c>
      <c r="H45" s="16" t="s">
        <v>173</v>
      </c>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 t="str">
        <f>IF((SUM('DR_Contracted Energy'!I45:AC45)&gt;0)*('DR_Contracted Energy'!H45="MWh"),"TRUE","FALSE")</f>
        <v>FALSE</v>
      </c>
    </row>
    <row r="46" spans="3:31" ht="28.8" x14ac:dyDescent="0.3">
      <c r="C46" s="7">
        <f>'C. Details of Existing PSAs'!C43</f>
        <v>19</v>
      </c>
      <c r="D46" s="146" t="str">
        <f>'C. Details of Existing PSAs'!D43</f>
        <v>Distribution Utility 1 (DU1)</v>
      </c>
      <c r="E46" s="146">
        <f>'C. Details of Existing PSAs'!E43</f>
        <v>0</v>
      </c>
      <c r="F46" s="108">
        <f>'C. Details of Existing PSAs'!F43</f>
        <v>0</v>
      </c>
      <c r="G46">
        <f>'C. Details of Existing PSAs'!G43</f>
        <v>0</v>
      </c>
      <c r="H46" s="16" t="s">
        <v>173</v>
      </c>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 t="str">
        <f>IF((SUM('DR_Contracted Energy'!I46:AC46)&gt;0)*('DR_Contracted Energy'!H46="MWh"),"TRUE","FALSE")</f>
        <v>FALSE</v>
      </c>
    </row>
    <row r="47" spans="3:31" ht="28.8" x14ac:dyDescent="0.3">
      <c r="C47" s="7">
        <f t="shared" ref="C47:G47" si="17">C46</f>
        <v>19</v>
      </c>
      <c r="D47" s="146" t="str">
        <f t="shared" si="17"/>
        <v>Distribution Utility 1 (DU1)</v>
      </c>
      <c r="E47" s="146">
        <f t="shared" si="17"/>
        <v>0</v>
      </c>
      <c r="F47" s="108">
        <f t="shared" si="17"/>
        <v>0</v>
      </c>
      <c r="G47">
        <f t="shared" si="17"/>
        <v>0</v>
      </c>
      <c r="H47" s="16" t="s">
        <v>173</v>
      </c>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 t="str">
        <f>IF((SUM('DR_Contracted Energy'!I47:AC47)&gt;0)*('DR_Contracted Energy'!H47="MWh"),"TRUE","FALSE")</f>
        <v>FALSE</v>
      </c>
    </row>
    <row r="48" spans="3:31" ht="28.8" x14ac:dyDescent="0.3">
      <c r="C48" s="7">
        <f>'C. Details of Existing PSAs'!C45</f>
        <v>20</v>
      </c>
      <c r="D48" s="146" t="str">
        <f>'C. Details of Existing PSAs'!D45</f>
        <v>Distribution Utility 1 (DU1)</v>
      </c>
      <c r="E48" s="146">
        <f>'C. Details of Existing PSAs'!E45</f>
        <v>0</v>
      </c>
      <c r="F48" s="108">
        <f>'C. Details of Existing PSAs'!F45</f>
        <v>0</v>
      </c>
      <c r="G48">
        <f>'C. Details of Existing PSAs'!G45</f>
        <v>0</v>
      </c>
      <c r="H48" s="16" t="s">
        <v>173</v>
      </c>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 t="str">
        <f>IF((SUM('DR_Contracted Energy'!I48:AC48)&gt;0)*('DR_Contracted Energy'!H48="MWh"),"TRUE","FALSE")</f>
        <v>FALSE</v>
      </c>
    </row>
    <row r="49" spans="3:31" ht="28.8" x14ac:dyDescent="0.3">
      <c r="C49" s="7">
        <f t="shared" ref="C49:G49" si="18">C48</f>
        <v>20</v>
      </c>
      <c r="D49" s="146" t="str">
        <f t="shared" si="18"/>
        <v>Distribution Utility 1 (DU1)</v>
      </c>
      <c r="E49" s="146">
        <f t="shared" si="18"/>
        <v>0</v>
      </c>
      <c r="F49" s="108">
        <f t="shared" si="18"/>
        <v>0</v>
      </c>
      <c r="G49">
        <f t="shared" si="18"/>
        <v>0</v>
      </c>
      <c r="H49" s="16" t="s">
        <v>173</v>
      </c>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 t="str">
        <f>IF((SUM('DR_Contracted Energy'!I49:AC49)&gt;0)*('DR_Contracted Energy'!H49="MWh"),"TRUE","FALSE")</f>
        <v>FALSE</v>
      </c>
    </row>
    <row r="50" spans="3:31" ht="28.8" x14ac:dyDescent="0.3">
      <c r="C50" s="7">
        <f>'C. Details of Existing PSAs'!C47</f>
        <v>21</v>
      </c>
      <c r="D50" s="146" t="str">
        <f>'C. Details of Existing PSAs'!D47</f>
        <v>Distribution Utility 1 (DU1)</v>
      </c>
      <c r="E50" s="146">
        <f>'C. Details of Existing PSAs'!E47</f>
        <v>0</v>
      </c>
      <c r="F50" s="108">
        <f>'C. Details of Existing PSAs'!F47</f>
        <v>0</v>
      </c>
      <c r="G50">
        <f>'C. Details of Existing PSAs'!G47</f>
        <v>0</v>
      </c>
      <c r="H50" s="16" t="s">
        <v>173</v>
      </c>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 t="str">
        <f>IF((SUM('DR_Contracted Energy'!I50:AC50)&gt;0)*('DR_Contracted Energy'!H50="MWh"),"TRUE","FALSE")</f>
        <v>FALSE</v>
      </c>
    </row>
    <row r="51" spans="3:31" ht="28.8" x14ac:dyDescent="0.3">
      <c r="C51" s="7">
        <f t="shared" ref="C51:G51" si="19">C50</f>
        <v>21</v>
      </c>
      <c r="D51" s="146" t="str">
        <f t="shared" si="19"/>
        <v>Distribution Utility 1 (DU1)</v>
      </c>
      <c r="E51" s="146">
        <f t="shared" si="19"/>
        <v>0</v>
      </c>
      <c r="F51" s="108">
        <f t="shared" si="19"/>
        <v>0</v>
      </c>
      <c r="G51">
        <f t="shared" si="19"/>
        <v>0</v>
      </c>
      <c r="H51" s="16" t="s">
        <v>173</v>
      </c>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 t="str">
        <f>IF((SUM('DR_Contracted Energy'!I51:AC51)&gt;0)*('DR_Contracted Energy'!H51="MWh"),"TRUE","FALSE")</f>
        <v>FALSE</v>
      </c>
    </row>
    <row r="52" spans="3:31" ht="28.8" x14ac:dyDescent="0.3">
      <c r="C52" s="7">
        <f>'C. Details of Existing PSAs'!C49</f>
        <v>22</v>
      </c>
      <c r="D52" s="146" t="str">
        <f>'C. Details of Existing PSAs'!D49</f>
        <v>Distribution Utility 1 (DU1)</v>
      </c>
      <c r="E52" s="146">
        <f>'C. Details of Existing PSAs'!E49</f>
        <v>0</v>
      </c>
      <c r="F52" s="108">
        <f>'C. Details of Existing PSAs'!F49</f>
        <v>0</v>
      </c>
      <c r="G52">
        <f>'C. Details of Existing PSAs'!G49</f>
        <v>0</v>
      </c>
      <c r="H52" s="16" t="s">
        <v>173</v>
      </c>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 t="str">
        <f>IF((SUM('DR_Contracted Energy'!I52:AC52)&gt;0)*('DR_Contracted Energy'!H52="MWh"),"TRUE","FALSE")</f>
        <v>FALSE</v>
      </c>
    </row>
    <row r="53" spans="3:31" ht="28.8" x14ac:dyDescent="0.3">
      <c r="C53" s="7">
        <f t="shared" ref="C53:G53" si="20">C52</f>
        <v>22</v>
      </c>
      <c r="D53" s="146" t="str">
        <f t="shared" si="20"/>
        <v>Distribution Utility 1 (DU1)</v>
      </c>
      <c r="E53" s="146">
        <f t="shared" si="20"/>
        <v>0</v>
      </c>
      <c r="F53" s="108">
        <f t="shared" si="20"/>
        <v>0</v>
      </c>
      <c r="G53">
        <f t="shared" si="20"/>
        <v>0</v>
      </c>
      <c r="H53" s="16" t="s">
        <v>173</v>
      </c>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 t="str">
        <f>IF((SUM('DR_Contracted Energy'!I53:AC53)&gt;0)*('DR_Contracted Energy'!H53="MWh"),"TRUE","FALSE")</f>
        <v>FALSE</v>
      </c>
    </row>
    <row r="54" spans="3:31" ht="28.8" x14ac:dyDescent="0.3">
      <c r="C54" s="7">
        <f>'C. Details of Existing PSAs'!C51</f>
        <v>23</v>
      </c>
      <c r="D54" s="146" t="str">
        <f>'C. Details of Existing PSAs'!D51</f>
        <v>Distribution Utility 1 (DU1)</v>
      </c>
      <c r="E54" s="146">
        <f>'C. Details of Existing PSAs'!E51</f>
        <v>0</v>
      </c>
      <c r="F54" s="108">
        <f>'C. Details of Existing PSAs'!F51</f>
        <v>0</v>
      </c>
      <c r="G54">
        <f>'C. Details of Existing PSAs'!G51</f>
        <v>0</v>
      </c>
      <c r="H54" s="16" t="s">
        <v>173</v>
      </c>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 t="str">
        <f>IF((SUM('DR_Contracted Energy'!I54:AC54)&gt;0)*('DR_Contracted Energy'!H54="MWh"),"TRUE","FALSE")</f>
        <v>FALSE</v>
      </c>
    </row>
    <row r="55" spans="3:31" ht="28.8" x14ac:dyDescent="0.3">
      <c r="C55" s="7">
        <f t="shared" ref="C55:G55" si="21">C54</f>
        <v>23</v>
      </c>
      <c r="D55" s="146" t="str">
        <f t="shared" si="21"/>
        <v>Distribution Utility 1 (DU1)</v>
      </c>
      <c r="E55" s="146">
        <f t="shared" si="21"/>
        <v>0</v>
      </c>
      <c r="F55" s="108">
        <f t="shared" si="21"/>
        <v>0</v>
      </c>
      <c r="G55">
        <f t="shared" si="21"/>
        <v>0</v>
      </c>
      <c r="H55" s="16" t="s">
        <v>173</v>
      </c>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 t="str">
        <f>IF((SUM('DR_Contracted Energy'!I55:AC55)&gt;0)*('DR_Contracted Energy'!H55="MWh"),"TRUE","FALSE")</f>
        <v>FALSE</v>
      </c>
    </row>
    <row r="56" spans="3:31" ht="28.8" x14ac:dyDescent="0.3">
      <c r="C56" s="7">
        <f>'C. Details of Existing PSAs'!C53</f>
        <v>24</v>
      </c>
      <c r="D56" s="146" t="str">
        <f>'C. Details of Existing PSAs'!D53</f>
        <v>Distribution Utility 1 (DU1)</v>
      </c>
      <c r="E56" s="146">
        <f>'C. Details of Existing PSAs'!E53</f>
        <v>0</v>
      </c>
      <c r="F56" s="108">
        <f>'C. Details of Existing PSAs'!F53</f>
        <v>0</v>
      </c>
      <c r="G56">
        <f>'C. Details of Existing PSAs'!G53</f>
        <v>0</v>
      </c>
      <c r="H56" s="16" t="s">
        <v>173</v>
      </c>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 t="str">
        <f>IF((SUM('DR_Contracted Energy'!I56:AC56)&gt;0)*('DR_Contracted Energy'!H56="MWh"),"TRUE","FALSE")</f>
        <v>FALSE</v>
      </c>
    </row>
    <row r="57" spans="3:31" ht="28.8" x14ac:dyDescent="0.3">
      <c r="C57" s="7">
        <f t="shared" ref="C57:G57" si="22">C56</f>
        <v>24</v>
      </c>
      <c r="D57" s="146" t="str">
        <f t="shared" si="22"/>
        <v>Distribution Utility 1 (DU1)</v>
      </c>
      <c r="E57" s="146">
        <f t="shared" si="22"/>
        <v>0</v>
      </c>
      <c r="F57" s="108">
        <f t="shared" si="22"/>
        <v>0</v>
      </c>
      <c r="G57">
        <f t="shared" si="22"/>
        <v>0</v>
      </c>
      <c r="H57" s="16" t="s">
        <v>173</v>
      </c>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 t="str">
        <f>IF((SUM('DR_Contracted Energy'!I57:AC57)&gt;0)*('DR_Contracted Energy'!H57="MWh"),"TRUE","FALSE")</f>
        <v>FALSE</v>
      </c>
    </row>
    <row r="58" spans="3:31" ht="28.8" x14ac:dyDescent="0.3">
      <c r="C58" s="7">
        <f>'C. Details of Existing PSAs'!C55</f>
        <v>25</v>
      </c>
      <c r="D58" s="146" t="str">
        <f>'C. Details of Existing PSAs'!D55</f>
        <v>Distribution Utility 1 (DU1)</v>
      </c>
      <c r="E58" s="146">
        <f>'C. Details of Existing PSAs'!E55</f>
        <v>0</v>
      </c>
      <c r="F58" s="108">
        <f>'C. Details of Existing PSAs'!F55</f>
        <v>0</v>
      </c>
      <c r="G58">
        <f>'C. Details of Existing PSAs'!G55</f>
        <v>0</v>
      </c>
      <c r="H58" s="16" t="s">
        <v>173</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 t="str">
        <f>IF((SUM('DR_Contracted Energy'!I58:AC58)&gt;0)*('DR_Contracted Energy'!H58="MWh"),"TRUE","FALSE")</f>
        <v>FALSE</v>
      </c>
    </row>
    <row r="59" spans="3:31" ht="28.8" x14ac:dyDescent="0.3">
      <c r="C59" s="7">
        <f t="shared" ref="C59:G59" si="23">C58</f>
        <v>25</v>
      </c>
      <c r="D59" s="146" t="str">
        <f t="shared" si="23"/>
        <v>Distribution Utility 1 (DU1)</v>
      </c>
      <c r="E59" s="146">
        <f t="shared" si="23"/>
        <v>0</v>
      </c>
      <c r="F59" s="108">
        <f t="shared" si="23"/>
        <v>0</v>
      </c>
      <c r="G59">
        <f t="shared" si="23"/>
        <v>0</v>
      </c>
      <c r="H59" s="16" t="s">
        <v>173</v>
      </c>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 t="str">
        <f>IF((SUM('DR_Contracted Energy'!I59:AC59)&gt;0)*('DR_Contracted Energy'!H59="MWh"),"TRUE","FALSE")</f>
        <v>FALSE</v>
      </c>
    </row>
    <row r="60" spans="3:31" ht="28.8" x14ac:dyDescent="0.3">
      <c r="C60" s="7">
        <f>'C. Details of Existing PSAs'!C57</f>
        <v>26</v>
      </c>
      <c r="D60" s="146" t="str">
        <f>'C. Details of Existing PSAs'!D57</f>
        <v>Distribution Utility 1 (DU1)</v>
      </c>
      <c r="E60" s="146">
        <f>'C. Details of Existing PSAs'!E57</f>
        <v>0</v>
      </c>
      <c r="F60" s="108">
        <f>'C. Details of Existing PSAs'!F57</f>
        <v>0</v>
      </c>
      <c r="G60">
        <f>'C. Details of Existing PSAs'!G57</f>
        <v>0</v>
      </c>
      <c r="H60" s="16" t="s">
        <v>173</v>
      </c>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 t="str">
        <f>IF((SUM('DR_Contracted Energy'!I60:AC60)&gt;0)*('DR_Contracted Energy'!H60="MWh"),"TRUE","FALSE")</f>
        <v>FALSE</v>
      </c>
    </row>
    <row r="61" spans="3:31" ht="28.8" x14ac:dyDescent="0.3">
      <c r="C61" s="7">
        <f t="shared" ref="C61:G61" si="24">C60</f>
        <v>26</v>
      </c>
      <c r="D61" s="146" t="str">
        <f t="shared" si="24"/>
        <v>Distribution Utility 1 (DU1)</v>
      </c>
      <c r="E61" s="146">
        <f t="shared" si="24"/>
        <v>0</v>
      </c>
      <c r="F61" s="108">
        <f t="shared" si="24"/>
        <v>0</v>
      </c>
      <c r="G61">
        <f t="shared" si="24"/>
        <v>0</v>
      </c>
      <c r="H61" s="16" t="s">
        <v>173</v>
      </c>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 t="str">
        <f>IF((SUM('DR_Contracted Energy'!I61:AC61)&gt;0)*('DR_Contracted Energy'!H61="MWh"),"TRUE","FALSE")</f>
        <v>FALSE</v>
      </c>
    </row>
    <row r="62" spans="3:31" ht="28.8" x14ac:dyDescent="0.3">
      <c r="C62" s="7">
        <f>'C. Details of Existing PSAs'!C59</f>
        <v>27</v>
      </c>
      <c r="D62" s="146" t="str">
        <f>'C. Details of Existing PSAs'!D59</f>
        <v>Distribution Utility 1 (DU1)</v>
      </c>
      <c r="E62" s="146">
        <f>'C. Details of Existing PSAs'!E59</f>
        <v>0</v>
      </c>
      <c r="F62" s="108">
        <f>'C. Details of Existing PSAs'!F59</f>
        <v>0</v>
      </c>
      <c r="G62">
        <f>'C. Details of Existing PSAs'!G59</f>
        <v>0</v>
      </c>
      <c r="H62" s="16" t="s">
        <v>173</v>
      </c>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 t="str">
        <f>IF((SUM('DR_Contracted Energy'!I62:AC62)&gt;0)*('DR_Contracted Energy'!H62="MWh"),"TRUE","FALSE")</f>
        <v>FALSE</v>
      </c>
    </row>
    <row r="63" spans="3:31" ht="28.8" x14ac:dyDescent="0.3">
      <c r="C63" s="7">
        <f t="shared" ref="C63:G63" si="25">C62</f>
        <v>27</v>
      </c>
      <c r="D63" s="146" t="str">
        <f t="shared" si="25"/>
        <v>Distribution Utility 1 (DU1)</v>
      </c>
      <c r="E63" s="146">
        <f t="shared" si="25"/>
        <v>0</v>
      </c>
      <c r="F63" s="108">
        <f t="shared" si="25"/>
        <v>0</v>
      </c>
      <c r="G63">
        <f t="shared" si="25"/>
        <v>0</v>
      </c>
      <c r="H63" s="16" t="s">
        <v>173</v>
      </c>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 t="str">
        <f>IF((SUM('DR_Contracted Energy'!I63:AC63)&gt;0)*('DR_Contracted Energy'!H63="MWh"),"TRUE","FALSE")</f>
        <v>FALSE</v>
      </c>
    </row>
    <row r="64" spans="3:31" ht="28.8" x14ac:dyDescent="0.3">
      <c r="C64" s="7">
        <f>'C. Details of Existing PSAs'!C61</f>
        <v>28</v>
      </c>
      <c r="D64" s="146" t="str">
        <f>'C. Details of Existing PSAs'!D61</f>
        <v>Distribution Utility 1 (DU1)</v>
      </c>
      <c r="E64" s="146">
        <f>'C. Details of Existing PSAs'!E61</f>
        <v>0</v>
      </c>
      <c r="F64" s="108">
        <f>'C. Details of Existing PSAs'!F61</f>
        <v>0</v>
      </c>
      <c r="G64">
        <f>'C. Details of Existing PSAs'!G61</f>
        <v>0</v>
      </c>
      <c r="H64" s="16" t="s">
        <v>173</v>
      </c>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 t="str">
        <f>IF((SUM('DR_Contracted Energy'!I64:AC64)&gt;0)*('DR_Contracted Energy'!H64="MWh"),"TRUE","FALSE")</f>
        <v>FALSE</v>
      </c>
    </row>
    <row r="65" spans="3:31" ht="28.8" x14ac:dyDescent="0.3">
      <c r="C65" s="7">
        <f t="shared" ref="C65:G65" si="26">C64</f>
        <v>28</v>
      </c>
      <c r="D65" s="146" t="str">
        <f t="shared" si="26"/>
        <v>Distribution Utility 1 (DU1)</v>
      </c>
      <c r="E65" s="146">
        <f t="shared" si="26"/>
        <v>0</v>
      </c>
      <c r="F65" s="108">
        <f t="shared" si="26"/>
        <v>0</v>
      </c>
      <c r="G65">
        <f t="shared" si="26"/>
        <v>0</v>
      </c>
      <c r="H65" s="16" t="s">
        <v>173</v>
      </c>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 t="str">
        <f>IF((SUM('DR_Contracted Energy'!I65:AC65)&gt;0)*('DR_Contracted Energy'!H65="MWh"),"TRUE","FALSE")</f>
        <v>FALSE</v>
      </c>
    </row>
    <row r="66" spans="3:31" ht="28.8" x14ac:dyDescent="0.3">
      <c r="C66" s="7">
        <f>'C. Details of Existing PSAs'!C63</f>
        <v>29</v>
      </c>
      <c r="D66" s="146" t="str">
        <f>'C. Details of Existing PSAs'!D63</f>
        <v>Distribution Utility 1 (DU1)</v>
      </c>
      <c r="E66" s="146">
        <f>'C. Details of Existing PSAs'!E63</f>
        <v>0</v>
      </c>
      <c r="F66" s="108">
        <f>'C. Details of Existing PSAs'!F63</f>
        <v>0</v>
      </c>
      <c r="G66">
        <f>'C. Details of Existing PSAs'!G63</f>
        <v>0</v>
      </c>
      <c r="H66" s="16" t="s">
        <v>173</v>
      </c>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 t="str">
        <f>IF((SUM('DR_Contracted Energy'!I66:AC66)&gt;0)*('DR_Contracted Energy'!H66="MWh"),"TRUE","FALSE")</f>
        <v>FALSE</v>
      </c>
    </row>
    <row r="67" spans="3:31" ht="28.8" x14ac:dyDescent="0.3">
      <c r="C67" s="7">
        <f t="shared" ref="C67:G67" si="27">C66</f>
        <v>29</v>
      </c>
      <c r="D67" s="146" t="str">
        <f t="shared" si="27"/>
        <v>Distribution Utility 1 (DU1)</v>
      </c>
      <c r="E67" s="146">
        <f t="shared" si="27"/>
        <v>0</v>
      </c>
      <c r="F67" s="108">
        <f t="shared" si="27"/>
        <v>0</v>
      </c>
      <c r="G67">
        <f t="shared" si="27"/>
        <v>0</v>
      </c>
      <c r="H67" s="16" t="s">
        <v>173</v>
      </c>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 t="str">
        <f>IF((SUM('DR_Contracted Energy'!I67:AC67)&gt;0)*('DR_Contracted Energy'!H67="MWh"),"TRUE","FALSE")</f>
        <v>FALSE</v>
      </c>
    </row>
    <row r="68" spans="3:31" ht="28.8" x14ac:dyDescent="0.3">
      <c r="C68" s="7">
        <f>'C. Details of Existing PSAs'!C65</f>
        <v>30</v>
      </c>
      <c r="D68" s="146" t="str">
        <f>'C. Details of Existing PSAs'!D65</f>
        <v>Distribution Utility 1 (DU1)</v>
      </c>
      <c r="E68" s="146">
        <f>'C. Details of Existing PSAs'!E65</f>
        <v>0</v>
      </c>
      <c r="F68" s="108">
        <f>'C. Details of Existing PSAs'!F65</f>
        <v>0</v>
      </c>
      <c r="G68">
        <f>'C. Details of Existing PSAs'!G65</f>
        <v>0</v>
      </c>
      <c r="H68" s="16" t="s">
        <v>173</v>
      </c>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 t="str">
        <f>IF((SUM('DR_Contracted Energy'!I68:AC68)&gt;0)*('DR_Contracted Energy'!H68="MWh"),"TRUE","FALSE")</f>
        <v>FALSE</v>
      </c>
    </row>
    <row r="69" spans="3:31" ht="28.8" x14ac:dyDescent="0.3">
      <c r="C69" s="7">
        <f t="shared" ref="C69:G69" si="28">C68</f>
        <v>30</v>
      </c>
      <c r="D69" s="146" t="str">
        <f t="shared" si="28"/>
        <v>Distribution Utility 1 (DU1)</v>
      </c>
      <c r="E69" s="146">
        <f t="shared" si="28"/>
        <v>0</v>
      </c>
      <c r="F69" s="108">
        <f t="shared" si="28"/>
        <v>0</v>
      </c>
      <c r="G69">
        <f t="shared" si="28"/>
        <v>0</v>
      </c>
      <c r="H69" s="16" t="s">
        <v>173</v>
      </c>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 t="str">
        <f>IF((SUM('DR_Contracted Energy'!I69:AC69)&gt;0)*('DR_Contracted Energy'!H69="MWh"),"TRUE","FALSE")</f>
        <v>FALSE</v>
      </c>
    </row>
    <row r="70" spans="3:31" ht="28.8" x14ac:dyDescent="0.3">
      <c r="C70" s="7">
        <f>'C. Details of Existing PSAs'!C67</f>
        <v>31</v>
      </c>
      <c r="D70" s="146" t="str">
        <f>'C. Details of Existing PSAs'!D67</f>
        <v>Distribution Utility 2 (DU2)</v>
      </c>
      <c r="E70" s="146">
        <f>'C. Details of Existing PSAs'!E67</f>
        <v>0</v>
      </c>
      <c r="F70" s="108">
        <f>'C. Details of Existing PSAs'!F67</f>
        <v>0</v>
      </c>
      <c r="G70">
        <f>'C. Details of Existing PSAs'!G67</f>
        <v>0</v>
      </c>
      <c r="H70" s="16" t="s">
        <v>173</v>
      </c>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 t="str">
        <f>IF((SUM('DR_Contracted Energy'!I70:AC70)&gt;0)*('DR_Contracted Energy'!H70="MWh"),"TRUE","FALSE")</f>
        <v>FALSE</v>
      </c>
    </row>
    <row r="71" spans="3:31" ht="28.8" x14ac:dyDescent="0.3">
      <c r="C71" s="7">
        <f t="shared" ref="C71:G71" si="29">C70</f>
        <v>31</v>
      </c>
      <c r="D71" s="146" t="str">
        <f t="shared" si="29"/>
        <v>Distribution Utility 2 (DU2)</v>
      </c>
      <c r="E71" s="146">
        <f t="shared" si="29"/>
        <v>0</v>
      </c>
      <c r="F71" s="108">
        <f t="shared" si="29"/>
        <v>0</v>
      </c>
      <c r="G71">
        <f t="shared" si="29"/>
        <v>0</v>
      </c>
      <c r="H71" s="16" t="s">
        <v>173</v>
      </c>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 t="str">
        <f>IF((SUM('DR_Contracted Energy'!I71:AC71)&gt;0)*('DR_Contracted Energy'!H71="MWh"),"TRUE","FALSE")</f>
        <v>FALSE</v>
      </c>
    </row>
    <row r="72" spans="3:31" ht="28.8" x14ac:dyDescent="0.3">
      <c r="C72" s="7">
        <f>'C. Details of Existing PSAs'!C69</f>
        <v>32</v>
      </c>
      <c r="D72" s="146" t="str">
        <f>'C. Details of Existing PSAs'!D69</f>
        <v>Distribution Utility 2 (DU2)</v>
      </c>
      <c r="E72" s="146">
        <f>'C. Details of Existing PSAs'!E69</f>
        <v>0</v>
      </c>
      <c r="F72" s="108">
        <f>'C. Details of Existing PSAs'!F69</f>
        <v>0</v>
      </c>
      <c r="G72">
        <f>'C. Details of Existing PSAs'!G69</f>
        <v>0</v>
      </c>
      <c r="H72" s="16" t="s">
        <v>173</v>
      </c>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 t="str">
        <f>IF((SUM('DR_Contracted Energy'!I72:AC72)&gt;0)*('DR_Contracted Energy'!H72="MWh"),"TRUE","FALSE")</f>
        <v>FALSE</v>
      </c>
    </row>
    <row r="73" spans="3:31" ht="28.8" x14ac:dyDescent="0.3">
      <c r="C73" s="7">
        <f t="shared" ref="C73:G73" si="30">C72</f>
        <v>32</v>
      </c>
      <c r="D73" s="146" t="str">
        <f t="shared" si="30"/>
        <v>Distribution Utility 2 (DU2)</v>
      </c>
      <c r="E73" s="146">
        <f t="shared" si="30"/>
        <v>0</v>
      </c>
      <c r="F73" s="108">
        <f t="shared" si="30"/>
        <v>0</v>
      </c>
      <c r="G73">
        <f t="shared" si="30"/>
        <v>0</v>
      </c>
      <c r="H73" s="16" t="s">
        <v>173</v>
      </c>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 t="str">
        <f>IF((SUM('DR_Contracted Energy'!I73:AC73)&gt;0)*('DR_Contracted Energy'!H73="MWh"),"TRUE","FALSE")</f>
        <v>FALSE</v>
      </c>
    </row>
    <row r="74" spans="3:31" ht="28.8" x14ac:dyDescent="0.3">
      <c r="C74" s="7">
        <f>'C. Details of Existing PSAs'!C71</f>
        <v>33</v>
      </c>
      <c r="D74" s="146" t="str">
        <f>'C. Details of Existing PSAs'!D71</f>
        <v>Distribution Utility 2 (DU2)</v>
      </c>
      <c r="E74" s="146">
        <f>'C. Details of Existing PSAs'!E71</f>
        <v>0</v>
      </c>
      <c r="F74" s="108">
        <f>'C. Details of Existing PSAs'!F71</f>
        <v>0</v>
      </c>
      <c r="G74">
        <f>'C. Details of Existing PSAs'!G71</f>
        <v>0</v>
      </c>
      <c r="H74" s="16" t="s">
        <v>173</v>
      </c>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 t="str">
        <f>IF((SUM('DR_Contracted Energy'!I74:AC74)&gt;0)*('DR_Contracted Energy'!H74="MWh"),"TRUE","FALSE")</f>
        <v>FALSE</v>
      </c>
    </row>
    <row r="75" spans="3:31" ht="28.8" x14ac:dyDescent="0.3">
      <c r="C75" s="7">
        <f t="shared" ref="C75:G75" si="31">C74</f>
        <v>33</v>
      </c>
      <c r="D75" s="146" t="str">
        <f t="shared" si="31"/>
        <v>Distribution Utility 2 (DU2)</v>
      </c>
      <c r="E75" s="146">
        <f t="shared" si="31"/>
        <v>0</v>
      </c>
      <c r="F75" s="108">
        <f t="shared" si="31"/>
        <v>0</v>
      </c>
      <c r="G75">
        <f t="shared" si="31"/>
        <v>0</v>
      </c>
      <c r="H75" s="16" t="s">
        <v>173</v>
      </c>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 t="str">
        <f>IF((SUM('DR_Contracted Energy'!I75:AC75)&gt;0)*('DR_Contracted Energy'!H75="MWh"),"TRUE","FALSE")</f>
        <v>FALSE</v>
      </c>
    </row>
    <row r="76" spans="3:31" ht="28.8" x14ac:dyDescent="0.3">
      <c r="C76" s="7">
        <f>'C. Details of Existing PSAs'!C73</f>
        <v>34</v>
      </c>
      <c r="D76" s="146" t="str">
        <f>'C. Details of Existing PSAs'!D73</f>
        <v>Distribution Utility 2 (DU2)</v>
      </c>
      <c r="E76" s="146">
        <f>'C. Details of Existing PSAs'!E73</f>
        <v>0</v>
      </c>
      <c r="F76" s="108">
        <f>'C. Details of Existing PSAs'!F73</f>
        <v>0</v>
      </c>
      <c r="G76">
        <f>'C. Details of Existing PSAs'!G73</f>
        <v>0</v>
      </c>
      <c r="H76" s="16" t="s">
        <v>173</v>
      </c>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 t="str">
        <f>IF((SUM('DR_Contracted Energy'!I76:AC76)&gt;0)*('DR_Contracted Energy'!H76="MWh"),"TRUE","FALSE")</f>
        <v>FALSE</v>
      </c>
    </row>
    <row r="77" spans="3:31" ht="28.8" x14ac:dyDescent="0.3">
      <c r="C77" s="7">
        <f t="shared" ref="C77:G77" si="32">C76</f>
        <v>34</v>
      </c>
      <c r="D77" s="146" t="str">
        <f t="shared" si="32"/>
        <v>Distribution Utility 2 (DU2)</v>
      </c>
      <c r="E77" s="146">
        <f t="shared" si="32"/>
        <v>0</v>
      </c>
      <c r="F77" s="108">
        <f t="shared" si="32"/>
        <v>0</v>
      </c>
      <c r="G77">
        <f t="shared" si="32"/>
        <v>0</v>
      </c>
      <c r="H77" s="16" t="s">
        <v>173</v>
      </c>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 t="str">
        <f>IF((SUM('DR_Contracted Energy'!I77:AC77)&gt;0)*('DR_Contracted Energy'!H77="MWh"),"TRUE","FALSE")</f>
        <v>FALSE</v>
      </c>
    </row>
    <row r="78" spans="3:31" ht="28.8" x14ac:dyDescent="0.3">
      <c r="C78" s="7">
        <f>'C. Details of Existing PSAs'!C75</f>
        <v>35</v>
      </c>
      <c r="D78" s="146" t="str">
        <f>'C. Details of Existing PSAs'!D75</f>
        <v>Distribution Utility 2 (DU2)</v>
      </c>
      <c r="E78" s="146">
        <f>'C. Details of Existing PSAs'!E75</f>
        <v>0</v>
      </c>
      <c r="F78" s="108">
        <f>'C. Details of Existing PSAs'!F75</f>
        <v>0</v>
      </c>
      <c r="G78">
        <f>'C. Details of Existing PSAs'!G75</f>
        <v>0</v>
      </c>
      <c r="H78" s="16" t="s">
        <v>173</v>
      </c>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 t="str">
        <f>IF((SUM('DR_Contracted Energy'!I78:AC78)&gt;0)*('DR_Contracted Energy'!H78="MWh"),"TRUE","FALSE")</f>
        <v>FALSE</v>
      </c>
    </row>
    <row r="79" spans="3:31" ht="28.8" x14ac:dyDescent="0.3">
      <c r="C79" s="7">
        <f t="shared" ref="C79:G79" si="33">C78</f>
        <v>35</v>
      </c>
      <c r="D79" s="146" t="str">
        <f t="shared" si="33"/>
        <v>Distribution Utility 2 (DU2)</v>
      </c>
      <c r="E79" s="146">
        <f t="shared" si="33"/>
        <v>0</v>
      </c>
      <c r="F79" s="108">
        <f t="shared" si="33"/>
        <v>0</v>
      </c>
      <c r="G79">
        <f t="shared" si="33"/>
        <v>0</v>
      </c>
      <c r="H79" s="16" t="s">
        <v>173</v>
      </c>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 t="str">
        <f>IF((SUM('DR_Contracted Energy'!I79:AC79)&gt;0)*('DR_Contracted Energy'!H79="MWh"),"TRUE","FALSE")</f>
        <v>FALSE</v>
      </c>
    </row>
    <row r="80" spans="3:31" ht="28.8" x14ac:dyDescent="0.3">
      <c r="C80" s="7">
        <f>'C. Details of Existing PSAs'!C77</f>
        <v>36</v>
      </c>
      <c r="D80" s="146" t="str">
        <f>'C. Details of Existing PSAs'!D77</f>
        <v>Distribution Utility 2 (DU2)</v>
      </c>
      <c r="E80" s="146">
        <f>'C. Details of Existing PSAs'!E77</f>
        <v>0</v>
      </c>
      <c r="F80" s="108">
        <f>'C. Details of Existing PSAs'!F77</f>
        <v>0</v>
      </c>
      <c r="G80">
        <f>'C. Details of Existing PSAs'!G77</f>
        <v>0</v>
      </c>
      <c r="H80" s="16" t="s">
        <v>173</v>
      </c>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 t="str">
        <f>IF((SUM('DR_Contracted Energy'!I80:AC80)&gt;0)*('DR_Contracted Energy'!H80="MWh"),"TRUE","FALSE")</f>
        <v>FALSE</v>
      </c>
    </row>
    <row r="81" spans="3:31" ht="28.8" x14ac:dyDescent="0.3">
      <c r="C81" s="7">
        <f t="shared" ref="C81:G81" si="34">C80</f>
        <v>36</v>
      </c>
      <c r="D81" s="146" t="str">
        <f t="shared" si="34"/>
        <v>Distribution Utility 2 (DU2)</v>
      </c>
      <c r="E81" s="146">
        <f t="shared" si="34"/>
        <v>0</v>
      </c>
      <c r="F81" s="108">
        <f t="shared" si="34"/>
        <v>0</v>
      </c>
      <c r="G81">
        <f t="shared" si="34"/>
        <v>0</v>
      </c>
      <c r="H81" s="16" t="s">
        <v>173</v>
      </c>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 t="str">
        <f>IF((SUM('DR_Contracted Energy'!I81:AC81)&gt;0)*('DR_Contracted Energy'!H81="MWh"),"TRUE","FALSE")</f>
        <v>FALSE</v>
      </c>
    </row>
    <row r="82" spans="3:31" ht="28.8" x14ac:dyDescent="0.3">
      <c r="C82" s="7">
        <f>'C. Details of Existing PSAs'!C79</f>
        <v>37</v>
      </c>
      <c r="D82" s="146" t="str">
        <f>'C. Details of Existing PSAs'!D79</f>
        <v>Distribution Utility 2 (DU2)</v>
      </c>
      <c r="E82" s="146">
        <f>'C. Details of Existing PSAs'!E79</f>
        <v>0</v>
      </c>
      <c r="F82" s="108">
        <f>'C. Details of Existing PSAs'!F79</f>
        <v>0</v>
      </c>
      <c r="G82">
        <f>'C. Details of Existing PSAs'!G79</f>
        <v>0</v>
      </c>
      <c r="H82" s="16" t="s">
        <v>173</v>
      </c>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 t="str">
        <f>IF((SUM('DR_Contracted Energy'!I82:AC82)&gt;0)*('DR_Contracted Energy'!H82="MWh"),"TRUE","FALSE")</f>
        <v>FALSE</v>
      </c>
    </row>
    <row r="83" spans="3:31" ht="28.8" x14ac:dyDescent="0.3">
      <c r="C83" s="7">
        <f t="shared" ref="C83:G83" si="35">C82</f>
        <v>37</v>
      </c>
      <c r="D83" s="146" t="str">
        <f t="shared" si="35"/>
        <v>Distribution Utility 2 (DU2)</v>
      </c>
      <c r="E83" s="146">
        <f t="shared" si="35"/>
        <v>0</v>
      </c>
      <c r="F83" s="108">
        <f t="shared" si="35"/>
        <v>0</v>
      </c>
      <c r="G83">
        <f t="shared" si="35"/>
        <v>0</v>
      </c>
      <c r="H83" s="16" t="s">
        <v>173</v>
      </c>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 t="str">
        <f>IF((SUM('DR_Contracted Energy'!I83:AC83)&gt;0)*('DR_Contracted Energy'!H83="MWh"),"TRUE","FALSE")</f>
        <v>FALSE</v>
      </c>
    </row>
    <row r="84" spans="3:31" ht="28.8" x14ac:dyDescent="0.3">
      <c r="C84" s="7">
        <f>'C. Details of Existing PSAs'!C81</f>
        <v>38</v>
      </c>
      <c r="D84" s="146" t="str">
        <f>'C. Details of Existing PSAs'!D81</f>
        <v>Distribution Utility 2 (DU2)</v>
      </c>
      <c r="E84" s="146">
        <f>'C. Details of Existing PSAs'!E81</f>
        <v>0</v>
      </c>
      <c r="F84" s="108">
        <f>'C. Details of Existing PSAs'!F81</f>
        <v>0</v>
      </c>
      <c r="G84">
        <f>'C. Details of Existing PSAs'!G81</f>
        <v>0</v>
      </c>
      <c r="H84" s="16" t="s">
        <v>173</v>
      </c>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 t="str">
        <f>IF((SUM('DR_Contracted Energy'!I84:AC84)&gt;0)*('DR_Contracted Energy'!H84="MWh"),"TRUE","FALSE")</f>
        <v>FALSE</v>
      </c>
    </row>
    <row r="85" spans="3:31" ht="28.8" x14ac:dyDescent="0.3">
      <c r="C85" s="7">
        <f t="shared" ref="C85:G85" si="36">C84</f>
        <v>38</v>
      </c>
      <c r="D85" s="146" t="str">
        <f t="shared" si="36"/>
        <v>Distribution Utility 2 (DU2)</v>
      </c>
      <c r="E85" s="146">
        <f t="shared" si="36"/>
        <v>0</v>
      </c>
      <c r="F85" s="108">
        <f t="shared" si="36"/>
        <v>0</v>
      </c>
      <c r="G85">
        <f t="shared" si="36"/>
        <v>0</v>
      </c>
      <c r="H85" s="16" t="s">
        <v>173</v>
      </c>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 t="str">
        <f>IF((SUM('DR_Contracted Energy'!I85:AC85)&gt;0)*('DR_Contracted Energy'!H85="MWh"),"TRUE","FALSE")</f>
        <v>FALSE</v>
      </c>
    </row>
    <row r="86" spans="3:31" ht="28.8" x14ac:dyDescent="0.3">
      <c r="C86" s="7">
        <f>'C. Details of Existing PSAs'!C83</f>
        <v>39</v>
      </c>
      <c r="D86" s="146" t="str">
        <f>'C. Details of Existing PSAs'!D83</f>
        <v>Distribution Utility 2 (DU2)</v>
      </c>
      <c r="E86" s="146">
        <f>'C. Details of Existing PSAs'!E83</f>
        <v>0</v>
      </c>
      <c r="F86" s="108">
        <f>'C. Details of Existing PSAs'!F83</f>
        <v>0</v>
      </c>
      <c r="G86">
        <f>'C. Details of Existing PSAs'!G83</f>
        <v>0</v>
      </c>
      <c r="H86" s="16" t="s">
        <v>173</v>
      </c>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 t="str">
        <f>IF((SUM('DR_Contracted Energy'!I86:AC86)&gt;0)*('DR_Contracted Energy'!H86="MWh"),"TRUE","FALSE")</f>
        <v>FALSE</v>
      </c>
    </row>
    <row r="87" spans="3:31" ht="28.8" x14ac:dyDescent="0.3">
      <c r="C87" s="7">
        <f t="shared" ref="C87:G87" si="37">C86</f>
        <v>39</v>
      </c>
      <c r="D87" s="146" t="str">
        <f t="shared" si="37"/>
        <v>Distribution Utility 2 (DU2)</v>
      </c>
      <c r="E87" s="146">
        <f t="shared" si="37"/>
        <v>0</v>
      </c>
      <c r="F87" s="108">
        <f t="shared" si="37"/>
        <v>0</v>
      </c>
      <c r="G87">
        <f t="shared" si="37"/>
        <v>0</v>
      </c>
      <c r="H87" s="16" t="s">
        <v>173</v>
      </c>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 t="str">
        <f>IF((SUM('DR_Contracted Energy'!I87:AC87)&gt;0)*('DR_Contracted Energy'!H87="MWh"),"TRUE","FALSE")</f>
        <v>FALSE</v>
      </c>
    </row>
    <row r="88" spans="3:31" ht="28.8" x14ac:dyDescent="0.3">
      <c r="C88" s="7">
        <f>'C. Details of Existing PSAs'!C85</f>
        <v>40</v>
      </c>
      <c r="D88" s="146" t="str">
        <f>'C. Details of Existing PSAs'!D85</f>
        <v>Distribution Utility 2 (DU2)</v>
      </c>
      <c r="E88" s="146">
        <f>'C. Details of Existing PSAs'!E85</f>
        <v>0</v>
      </c>
      <c r="F88" s="108">
        <f>'C. Details of Existing PSAs'!F85</f>
        <v>0</v>
      </c>
      <c r="G88">
        <f>'C. Details of Existing PSAs'!G85</f>
        <v>0</v>
      </c>
      <c r="H88" s="16" t="s">
        <v>173</v>
      </c>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 t="str">
        <f>IF((SUM('DR_Contracted Energy'!I88:AC88)&gt;0)*('DR_Contracted Energy'!H88="MWh"),"TRUE","FALSE")</f>
        <v>FALSE</v>
      </c>
    </row>
    <row r="89" spans="3:31" ht="28.8" x14ac:dyDescent="0.3">
      <c r="C89" s="7">
        <f t="shared" ref="C89:G89" si="38">C88</f>
        <v>40</v>
      </c>
      <c r="D89" s="146" t="str">
        <f t="shared" si="38"/>
        <v>Distribution Utility 2 (DU2)</v>
      </c>
      <c r="E89" s="146">
        <f t="shared" si="38"/>
        <v>0</v>
      </c>
      <c r="F89" s="108">
        <f t="shared" si="38"/>
        <v>0</v>
      </c>
      <c r="G89">
        <f t="shared" si="38"/>
        <v>0</v>
      </c>
      <c r="H89" s="16" t="s">
        <v>173</v>
      </c>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 t="str">
        <f>IF((SUM('DR_Contracted Energy'!I89:AC89)&gt;0)*('DR_Contracted Energy'!H89="MWh"),"TRUE","FALSE")</f>
        <v>FALSE</v>
      </c>
    </row>
    <row r="90" spans="3:31" ht="28.8" x14ac:dyDescent="0.3">
      <c r="C90" s="7">
        <f>'C. Details of Existing PSAs'!C87</f>
        <v>41</v>
      </c>
      <c r="D90" s="146" t="str">
        <f>'C. Details of Existing PSAs'!D87</f>
        <v>Distribution Utility 2 (DU2)</v>
      </c>
      <c r="E90" s="146">
        <f>'C. Details of Existing PSAs'!E87</f>
        <v>0</v>
      </c>
      <c r="F90" s="108">
        <f>'C. Details of Existing PSAs'!F87</f>
        <v>0</v>
      </c>
      <c r="G90">
        <f>'C. Details of Existing PSAs'!G87</f>
        <v>0</v>
      </c>
      <c r="H90" s="16" t="s">
        <v>173</v>
      </c>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 t="str">
        <f>IF((SUM('DR_Contracted Energy'!I90:AC90)&gt;0)*('DR_Contracted Energy'!H90="MWh"),"TRUE","FALSE")</f>
        <v>FALSE</v>
      </c>
    </row>
    <row r="91" spans="3:31" ht="28.8" x14ac:dyDescent="0.3">
      <c r="C91" s="7">
        <f t="shared" ref="C91:G91" si="39">C90</f>
        <v>41</v>
      </c>
      <c r="D91" s="146" t="str">
        <f t="shared" si="39"/>
        <v>Distribution Utility 2 (DU2)</v>
      </c>
      <c r="E91" s="146">
        <f t="shared" si="39"/>
        <v>0</v>
      </c>
      <c r="F91" s="108">
        <f t="shared" si="39"/>
        <v>0</v>
      </c>
      <c r="G91">
        <f t="shared" si="39"/>
        <v>0</v>
      </c>
      <c r="H91" s="16" t="s">
        <v>173</v>
      </c>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 t="str">
        <f>IF((SUM('DR_Contracted Energy'!I91:AC91)&gt;0)*('DR_Contracted Energy'!H91="MWh"),"TRUE","FALSE")</f>
        <v>FALSE</v>
      </c>
    </row>
    <row r="92" spans="3:31" ht="28.8" x14ac:dyDescent="0.3">
      <c r="C92" s="7">
        <f>'C. Details of Existing PSAs'!C89</f>
        <v>42</v>
      </c>
      <c r="D92" s="146" t="str">
        <f>'C. Details of Existing PSAs'!D89</f>
        <v>Distribution Utility 2 (DU2)</v>
      </c>
      <c r="E92" s="146">
        <f>'C. Details of Existing PSAs'!E89</f>
        <v>0</v>
      </c>
      <c r="F92" s="108">
        <f>'C. Details of Existing PSAs'!F89</f>
        <v>0</v>
      </c>
      <c r="G92">
        <f>'C. Details of Existing PSAs'!G89</f>
        <v>0</v>
      </c>
      <c r="H92" s="16" t="s">
        <v>173</v>
      </c>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 t="str">
        <f>IF((SUM('DR_Contracted Energy'!I92:AC92)&gt;0)*('DR_Contracted Energy'!H92="MWh"),"TRUE","FALSE")</f>
        <v>FALSE</v>
      </c>
    </row>
    <row r="93" spans="3:31" ht="28.8" x14ac:dyDescent="0.3">
      <c r="C93" s="7">
        <f t="shared" ref="C93:G93" si="40">C92</f>
        <v>42</v>
      </c>
      <c r="D93" s="146" t="str">
        <f t="shared" si="40"/>
        <v>Distribution Utility 2 (DU2)</v>
      </c>
      <c r="E93" s="146">
        <f t="shared" si="40"/>
        <v>0</v>
      </c>
      <c r="F93" s="108">
        <f t="shared" si="40"/>
        <v>0</v>
      </c>
      <c r="G93">
        <f t="shared" si="40"/>
        <v>0</v>
      </c>
      <c r="H93" s="16" t="s">
        <v>173</v>
      </c>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 t="str">
        <f>IF((SUM('DR_Contracted Energy'!I93:AC93)&gt;0)*('DR_Contracted Energy'!H93="MWh"),"TRUE","FALSE")</f>
        <v>FALSE</v>
      </c>
    </row>
    <row r="94" spans="3:31" ht="28.8" x14ac:dyDescent="0.3">
      <c r="C94" s="7">
        <f>'C. Details of Existing PSAs'!C91</f>
        <v>43</v>
      </c>
      <c r="D94" s="146" t="str">
        <f>'C. Details of Existing PSAs'!D91</f>
        <v>Distribution Utility 2 (DU2)</v>
      </c>
      <c r="E94" s="146">
        <f>'C. Details of Existing PSAs'!E91</f>
        <v>0</v>
      </c>
      <c r="F94" s="108">
        <f>'C. Details of Existing PSAs'!F91</f>
        <v>0</v>
      </c>
      <c r="G94">
        <f>'C. Details of Existing PSAs'!G91</f>
        <v>0</v>
      </c>
      <c r="H94" s="16" t="s">
        <v>173</v>
      </c>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 t="str">
        <f>IF((SUM('DR_Contracted Energy'!I94:AC94)&gt;0)*('DR_Contracted Energy'!H94="MWh"),"TRUE","FALSE")</f>
        <v>FALSE</v>
      </c>
    </row>
    <row r="95" spans="3:31" ht="28.8" x14ac:dyDescent="0.3">
      <c r="C95" s="7">
        <f t="shared" ref="C95:G95" si="41">C94</f>
        <v>43</v>
      </c>
      <c r="D95" s="146" t="str">
        <f t="shared" si="41"/>
        <v>Distribution Utility 2 (DU2)</v>
      </c>
      <c r="E95" s="146">
        <f t="shared" si="41"/>
        <v>0</v>
      </c>
      <c r="F95" s="108">
        <f t="shared" si="41"/>
        <v>0</v>
      </c>
      <c r="G95">
        <f t="shared" si="41"/>
        <v>0</v>
      </c>
      <c r="H95" s="16" t="s">
        <v>173</v>
      </c>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 t="str">
        <f>IF((SUM('DR_Contracted Energy'!I95:AC95)&gt;0)*('DR_Contracted Energy'!H95="MWh"),"TRUE","FALSE")</f>
        <v>FALSE</v>
      </c>
    </row>
    <row r="96" spans="3:31" ht="28.8" x14ac:dyDescent="0.3">
      <c r="C96" s="7">
        <f>'C. Details of Existing PSAs'!C93</f>
        <v>44</v>
      </c>
      <c r="D96" s="146" t="str">
        <f>'C. Details of Existing PSAs'!D93</f>
        <v>Distribution Utility 2 (DU2)</v>
      </c>
      <c r="E96" s="146">
        <f>'C. Details of Existing PSAs'!E93</f>
        <v>0</v>
      </c>
      <c r="F96" s="108">
        <f>'C. Details of Existing PSAs'!F93</f>
        <v>0</v>
      </c>
      <c r="G96">
        <f>'C. Details of Existing PSAs'!G93</f>
        <v>0</v>
      </c>
      <c r="H96" s="16" t="s">
        <v>173</v>
      </c>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 t="str">
        <f>IF((SUM('DR_Contracted Energy'!I96:AC96)&gt;0)*('DR_Contracted Energy'!H96="MWh"),"TRUE","FALSE")</f>
        <v>FALSE</v>
      </c>
    </row>
    <row r="97" spans="3:31" ht="28.8" x14ac:dyDescent="0.3">
      <c r="C97" s="7">
        <f t="shared" ref="C97:G97" si="42">C96</f>
        <v>44</v>
      </c>
      <c r="D97" s="146" t="str">
        <f t="shared" si="42"/>
        <v>Distribution Utility 2 (DU2)</v>
      </c>
      <c r="E97" s="146">
        <f t="shared" si="42"/>
        <v>0</v>
      </c>
      <c r="F97" s="108">
        <f t="shared" si="42"/>
        <v>0</v>
      </c>
      <c r="G97">
        <f t="shared" si="42"/>
        <v>0</v>
      </c>
      <c r="H97" s="16" t="s">
        <v>173</v>
      </c>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 t="str">
        <f>IF((SUM('DR_Contracted Energy'!I97:AC97)&gt;0)*('DR_Contracted Energy'!H97="MWh"),"TRUE","FALSE")</f>
        <v>FALSE</v>
      </c>
    </row>
    <row r="98" spans="3:31" ht="28.8" x14ac:dyDescent="0.3">
      <c r="C98" s="7">
        <f>'C. Details of Existing PSAs'!C95</f>
        <v>45</v>
      </c>
      <c r="D98" s="146" t="str">
        <f>'C. Details of Existing PSAs'!D95</f>
        <v>Distribution Utility 2 (DU2)</v>
      </c>
      <c r="E98" s="146">
        <f>'C. Details of Existing PSAs'!E95</f>
        <v>0</v>
      </c>
      <c r="F98" s="108">
        <f>'C. Details of Existing PSAs'!F95</f>
        <v>0</v>
      </c>
      <c r="G98">
        <f>'C. Details of Existing PSAs'!G95</f>
        <v>0</v>
      </c>
      <c r="H98" s="16" t="s">
        <v>173</v>
      </c>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 t="str">
        <f>IF((SUM('DR_Contracted Energy'!I98:AC98)&gt;0)*('DR_Contracted Energy'!H98="MWh"),"TRUE","FALSE")</f>
        <v>FALSE</v>
      </c>
    </row>
    <row r="99" spans="3:31" ht="28.8" x14ac:dyDescent="0.3">
      <c r="C99" s="7">
        <f t="shared" ref="C99:G99" si="43">C98</f>
        <v>45</v>
      </c>
      <c r="D99" s="146" t="str">
        <f t="shared" si="43"/>
        <v>Distribution Utility 2 (DU2)</v>
      </c>
      <c r="E99" s="146">
        <f t="shared" si="43"/>
        <v>0</v>
      </c>
      <c r="F99" s="108">
        <f t="shared" si="43"/>
        <v>0</v>
      </c>
      <c r="G99">
        <f t="shared" si="43"/>
        <v>0</v>
      </c>
      <c r="H99" s="16" t="s">
        <v>173</v>
      </c>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 t="str">
        <f>IF((SUM('DR_Contracted Energy'!I99:AC99)&gt;0)*('DR_Contracted Energy'!H99="MWh"),"TRUE","FALSE")</f>
        <v>FALSE</v>
      </c>
    </row>
    <row r="100" spans="3:31" ht="28.8" x14ac:dyDescent="0.3">
      <c r="C100" s="7">
        <f>'C. Details of Existing PSAs'!C97</f>
        <v>46</v>
      </c>
      <c r="D100" s="146" t="str">
        <f>'C. Details of Existing PSAs'!D97</f>
        <v>Distribution Utility 2 (DU2)</v>
      </c>
      <c r="E100" s="146">
        <f>'C. Details of Existing PSAs'!E97</f>
        <v>0</v>
      </c>
      <c r="F100" s="108">
        <f>'C. Details of Existing PSAs'!F97</f>
        <v>0</v>
      </c>
      <c r="G100">
        <f>'C. Details of Existing PSAs'!G97</f>
        <v>0</v>
      </c>
      <c r="H100" s="16" t="s">
        <v>173</v>
      </c>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 t="str">
        <f>IF((SUM('DR_Contracted Energy'!I100:AC100)&gt;0)*('DR_Contracted Energy'!H100="MWh"),"TRUE","FALSE")</f>
        <v>FALSE</v>
      </c>
    </row>
    <row r="101" spans="3:31" ht="28.8" x14ac:dyDescent="0.3">
      <c r="C101" s="7">
        <f t="shared" ref="C101:G101" si="44">C100</f>
        <v>46</v>
      </c>
      <c r="D101" s="146" t="str">
        <f t="shared" si="44"/>
        <v>Distribution Utility 2 (DU2)</v>
      </c>
      <c r="E101" s="146">
        <f t="shared" si="44"/>
        <v>0</v>
      </c>
      <c r="F101" s="108">
        <f t="shared" si="44"/>
        <v>0</v>
      </c>
      <c r="G101">
        <f t="shared" si="44"/>
        <v>0</v>
      </c>
      <c r="H101" s="16" t="s">
        <v>173</v>
      </c>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 t="str">
        <f>IF((SUM('DR_Contracted Energy'!I101:AC101)&gt;0)*('DR_Contracted Energy'!H101="MWh"),"TRUE","FALSE")</f>
        <v>FALSE</v>
      </c>
    </row>
    <row r="102" spans="3:31" ht="28.8" x14ac:dyDescent="0.3">
      <c r="C102" s="7">
        <f>'C. Details of Existing PSAs'!C99</f>
        <v>47</v>
      </c>
      <c r="D102" s="146" t="str">
        <f>'C. Details of Existing PSAs'!D99</f>
        <v>Distribution Utility 2 (DU2)</v>
      </c>
      <c r="E102" s="146">
        <f>'C. Details of Existing PSAs'!E99</f>
        <v>0</v>
      </c>
      <c r="F102" s="108">
        <f>'C. Details of Existing PSAs'!F99</f>
        <v>0</v>
      </c>
      <c r="G102">
        <f>'C. Details of Existing PSAs'!G99</f>
        <v>0</v>
      </c>
      <c r="H102" s="16" t="s">
        <v>173</v>
      </c>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 t="str">
        <f>IF((SUM('DR_Contracted Energy'!I102:AC102)&gt;0)*('DR_Contracted Energy'!H102="MWh"),"TRUE","FALSE")</f>
        <v>FALSE</v>
      </c>
    </row>
    <row r="103" spans="3:31" ht="28.8" x14ac:dyDescent="0.3">
      <c r="C103" s="7">
        <f t="shared" ref="C103:G103" si="45">C102</f>
        <v>47</v>
      </c>
      <c r="D103" s="146" t="str">
        <f t="shared" si="45"/>
        <v>Distribution Utility 2 (DU2)</v>
      </c>
      <c r="E103" s="146">
        <f t="shared" si="45"/>
        <v>0</v>
      </c>
      <c r="F103" s="108">
        <f t="shared" si="45"/>
        <v>0</v>
      </c>
      <c r="G103">
        <f t="shared" si="45"/>
        <v>0</v>
      </c>
      <c r="H103" s="16" t="s">
        <v>173</v>
      </c>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 t="str">
        <f>IF((SUM('DR_Contracted Energy'!I103:AC103)&gt;0)*('DR_Contracted Energy'!H103="MWh"),"TRUE","FALSE")</f>
        <v>FALSE</v>
      </c>
    </row>
    <row r="104" spans="3:31" ht="28.8" x14ac:dyDescent="0.3">
      <c r="C104" s="7">
        <f>'C. Details of Existing PSAs'!C101</f>
        <v>48</v>
      </c>
      <c r="D104" s="146" t="str">
        <f>'C. Details of Existing PSAs'!D101</f>
        <v>Distribution Utility 2 (DU2)</v>
      </c>
      <c r="E104" s="146">
        <f>'C. Details of Existing PSAs'!E101</f>
        <v>0</v>
      </c>
      <c r="F104" s="108">
        <f>'C. Details of Existing PSAs'!F101</f>
        <v>0</v>
      </c>
      <c r="G104">
        <f>'C. Details of Existing PSAs'!G101</f>
        <v>0</v>
      </c>
      <c r="H104" s="16" t="s">
        <v>173</v>
      </c>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 t="str">
        <f>IF((SUM('DR_Contracted Energy'!I104:AC104)&gt;0)*('DR_Contracted Energy'!H104="MWh"),"TRUE","FALSE")</f>
        <v>FALSE</v>
      </c>
    </row>
    <row r="105" spans="3:31" ht="28.8" x14ac:dyDescent="0.3">
      <c r="C105" s="7">
        <f t="shared" ref="C105:G105" si="46">C104</f>
        <v>48</v>
      </c>
      <c r="D105" s="146" t="str">
        <f t="shared" si="46"/>
        <v>Distribution Utility 2 (DU2)</v>
      </c>
      <c r="E105" s="146">
        <f t="shared" si="46"/>
        <v>0</v>
      </c>
      <c r="F105" s="108">
        <f t="shared" si="46"/>
        <v>0</v>
      </c>
      <c r="G105">
        <f t="shared" si="46"/>
        <v>0</v>
      </c>
      <c r="H105" s="16" t="s">
        <v>173</v>
      </c>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 t="str">
        <f>IF((SUM('DR_Contracted Energy'!I105:AC105)&gt;0)*('DR_Contracted Energy'!H105="MWh"),"TRUE","FALSE")</f>
        <v>FALSE</v>
      </c>
    </row>
    <row r="106" spans="3:31" ht="28.8" x14ac:dyDescent="0.3">
      <c r="C106" s="7">
        <f>'C. Details of Existing PSAs'!C103</f>
        <v>49</v>
      </c>
      <c r="D106" s="146" t="str">
        <f>'C. Details of Existing PSAs'!D103</f>
        <v>Distribution Utility 2 (DU2)</v>
      </c>
      <c r="E106" s="146">
        <f>'C. Details of Existing PSAs'!E103</f>
        <v>0</v>
      </c>
      <c r="F106" s="108">
        <f>'C. Details of Existing PSAs'!F103</f>
        <v>0</v>
      </c>
      <c r="G106">
        <f>'C. Details of Existing PSAs'!G103</f>
        <v>0</v>
      </c>
      <c r="H106" s="16" t="s">
        <v>173</v>
      </c>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 t="str">
        <f>IF((SUM('DR_Contracted Energy'!I106:AC106)&gt;0)*('DR_Contracted Energy'!H106="MWh"),"TRUE","FALSE")</f>
        <v>FALSE</v>
      </c>
    </row>
    <row r="107" spans="3:31" ht="28.8" x14ac:dyDescent="0.3">
      <c r="C107" s="7">
        <f t="shared" ref="C107:G107" si="47">C106</f>
        <v>49</v>
      </c>
      <c r="D107" s="146" t="str">
        <f t="shared" si="47"/>
        <v>Distribution Utility 2 (DU2)</v>
      </c>
      <c r="E107" s="146">
        <f t="shared" si="47"/>
        <v>0</v>
      </c>
      <c r="F107" s="108">
        <f t="shared" si="47"/>
        <v>0</v>
      </c>
      <c r="G107">
        <f t="shared" si="47"/>
        <v>0</v>
      </c>
      <c r="H107" s="16" t="s">
        <v>173</v>
      </c>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 t="str">
        <f>IF((SUM('DR_Contracted Energy'!I107:AC107)&gt;0)*('DR_Contracted Energy'!H107="MWh"),"TRUE","FALSE")</f>
        <v>FALSE</v>
      </c>
    </row>
    <row r="108" spans="3:31" ht="28.8" x14ac:dyDescent="0.3">
      <c r="C108" s="7">
        <f>'C. Details of Existing PSAs'!C105</f>
        <v>50</v>
      </c>
      <c r="D108" s="146" t="str">
        <f>'C. Details of Existing PSAs'!D105</f>
        <v>Distribution Utility 2 (DU2)</v>
      </c>
      <c r="E108" s="146">
        <f>'C. Details of Existing PSAs'!E105</f>
        <v>0</v>
      </c>
      <c r="F108" s="108">
        <f>'C. Details of Existing PSAs'!F105</f>
        <v>0</v>
      </c>
      <c r="G108">
        <f>'C. Details of Existing PSAs'!G105</f>
        <v>0</v>
      </c>
      <c r="H108" s="16" t="s">
        <v>173</v>
      </c>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 t="str">
        <f>IF((SUM('DR_Contracted Energy'!I108:AC108)&gt;0)*('DR_Contracted Energy'!H108="MWh"),"TRUE","FALSE")</f>
        <v>FALSE</v>
      </c>
    </row>
    <row r="109" spans="3:31" ht="28.8" x14ac:dyDescent="0.3">
      <c r="C109" s="7">
        <f t="shared" ref="C109:G109" si="48">C108</f>
        <v>50</v>
      </c>
      <c r="D109" s="146" t="str">
        <f t="shared" si="48"/>
        <v>Distribution Utility 2 (DU2)</v>
      </c>
      <c r="E109" s="146">
        <f t="shared" si="48"/>
        <v>0</v>
      </c>
      <c r="F109" s="108">
        <f t="shared" si="48"/>
        <v>0</v>
      </c>
      <c r="G109">
        <f t="shared" si="48"/>
        <v>0</v>
      </c>
      <c r="H109" s="16" t="s">
        <v>173</v>
      </c>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 t="str">
        <f>IF((SUM('DR_Contracted Energy'!I109:AC109)&gt;0)*('DR_Contracted Energy'!H109="MWh"),"TRUE","FALSE")</f>
        <v>FALSE</v>
      </c>
    </row>
    <row r="110" spans="3:31" ht="28.8" x14ac:dyDescent="0.3">
      <c r="C110" s="7">
        <f>'C. Details of Existing PSAs'!C107</f>
        <v>51</v>
      </c>
      <c r="D110" s="146" t="str">
        <f>'C. Details of Existing PSAs'!D107</f>
        <v>Distribution Utility 2 (DU2)</v>
      </c>
      <c r="E110" s="146">
        <f>'C. Details of Existing PSAs'!E107</f>
        <v>0</v>
      </c>
      <c r="F110" s="108">
        <f>'C. Details of Existing PSAs'!F107</f>
        <v>0</v>
      </c>
      <c r="G110">
        <f>'C. Details of Existing PSAs'!G107</f>
        <v>0</v>
      </c>
      <c r="H110" s="16" t="s">
        <v>173</v>
      </c>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 t="str">
        <f>IF((SUM('DR_Contracted Energy'!I110:AC110)&gt;0)*('DR_Contracted Energy'!H110="MWh"),"TRUE","FALSE")</f>
        <v>FALSE</v>
      </c>
    </row>
    <row r="111" spans="3:31" ht="28.8" x14ac:dyDescent="0.3">
      <c r="C111" s="7">
        <f t="shared" ref="C111:G111" si="49">C110</f>
        <v>51</v>
      </c>
      <c r="D111" s="146" t="str">
        <f t="shared" si="49"/>
        <v>Distribution Utility 2 (DU2)</v>
      </c>
      <c r="E111" s="146">
        <f t="shared" si="49"/>
        <v>0</v>
      </c>
      <c r="F111" s="108">
        <f t="shared" si="49"/>
        <v>0</v>
      </c>
      <c r="G111">
        <f t="shared" si="49"/>
        <v>0</v>
      </c>
      <c r="H111" s="16" t="s">
        <v>173</v>
      </c>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 t="str">
        <f>IF((SUM('DR_Contracted Energy'!I111:AC111)&gt;0)*('DR_Contracted Energy'!H111="MWh"),"TRUE","FALSE")</f>
        <v>FALSE</v>
      </c>
    </row>
    <row r="112" spans="3:31" ht="28.8" x14ac:dyDescent="0.3">
      <c r="C112" s="7">
        <f>'C. Details of Existing PSAs'!C109</f>
        <v>52</v>
      </c>
      <c r="D112" s="146" t="str">
        <f>'C. Details of Existing PSAs'!D109</f>
        <v>Distribution Utility 2 (DU2)</v>
      </c>
      <c r="E112" s="146">
        <f>'C. Details of Existing PSAs'!E109</f>
        <v>0</v>
      </c>
      <c r="F112" s="108">
        <f>'C. Details of Existing PSAs'!F109</f>
        <v>0</v>
      </c>
      <c r="G112">
        <f>'C. Details of Existing PSAs'!G109</f>
        <v>0</v>
      </c>
      <c r="H112" s="16" t="s">
        <v>173</v>
      </c>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 t="str">
        <f>IF((SUM('DR_Contracted Energy'!I112:AC112)&gt;0)*('DR_Contracted Energy'!H112="MWh"),"TRUE","FALSE")</f>
        <v>FALSE</v>
      </c>
    </row>
    <row r="113" spans="3:31" ht="28.8" x14ac:dyDescent="0.3">
      <c r="C113" s="7">
        <f t="shared" ref="C113:G113" si="50">C112</f>
        <v>52</v>
      </c>
      <c r="D113" s="146" t="str">
        <f t="shared" si="50"/>
        <v>Distribution Utility 2 (DU2)</v>
      </c>
      <c r="E113" s="146">
        <f t="shared" si="50"/>
        <v>0</v>
      </c>
      <c r="F113" s="108">
        <f t="shared" si="50"/>
        <v>0</v>
      </c>
      <c r="G113">
        <f t="shared" si="50"/>
        <v>0</v>
      </c>
      <c r="H113" s="16" t="s">
        <v>173</v>
      </c>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 t="str">
        <f>IF((SUM('DR_Contracted Energy'!I113:AC113)&gt;0)*('DR_Contracted Energy'!H113="MWh"),"TRUE","FALSE")</f>
        <v>FALSE</v>
      </c>
    </row>
    <row r="114" spans="3:31" ht="28.8" x14ac:dyDescent="0.3">
      <c r="C114" s="7">
        <f>'C. Details of Existing PSAs'!C111</f>
        <v>53</v>
      </c>
      <c r="D114" s="146" t="str">
        <f>'C. Details of Existing PSAs'!D111</f>
        <v>Distribution Utility 2 (DU2)</v>
      </c>
      <c r="E114" s="146">
        <f>'C. Details of Existing PSAs'!E111</f>
        <v>0</v>
      </c>
      <c r="F114" s="108">
        <f>'C. Details of Existing PSAs'!F111</f>
        <v>0</v>
      </c>
      <c r="G114">
        <f>'C. Details of Existing PSAs'!G111</f>
        <v>0</v>
      </c>
      <c r="H114" s="16" t="s">
        <v>173</v>
      </c>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 t="str">
        <f>IF((SUM('DR_Contracted Energy'!I114:AC114)&gt;0)*('DR_Contracted Energy'!H114="MWh"),"TRUE","FALSE")</f>
        <v>FALSE</v>
      </c>
    </row>
    <row r="115" spans="3:31" ht="28.8" x14ac:dyDescent="0.3">
      <c r="C115" s="7">
        <f t="shared" ref="C115:G115" si="51">C114</f>
        <v>53</v>
      </c>
      <c r="D115" s="146" t="str">
        <f t="shared" si="51"/>
        <v>Distribution Utility 2 (DU2)</v>
      </c>
      <c r="E115" s="146">
        <f t="shared" si="51"/>
        <v>0</v>
      </c>
      <c r="F115" s="108">
        <f t="shared" si="51"/>
        <v>0</v>
      </c>
      <c r="G115">
        <f t="shared" si="51"/>
        <v>0</v>
      </c>
      <c r="H115" s="16" t="s">
        <v>173</v>
      </c>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 t="str">
        <f>IF((SUM('DR_Contracted Energy'!I115:AC115)&gt;0)*('DR_Contracted Energy'!H115="MWh"),"TRUE","FALSE")</f>
        <v>FALSE</v>
      </c>
    </row>
    <row r="116" spans="3:31" ht="28.8" x14ac:dyDescent="0.3">
      <c r="C116" s="7">
        <f>'C. Details of Existing PSAs'!C113</f>
        <v>54</v>
      </c>
      <c r="D116" s="146" t="str">
        <f>'C. Details of Existing PSAs'!D113</f>
        <v>Distribution Utility 2 (DU2)</v>
      </c>
      <c r="E116" s="146">
        <f>'C. Details of Existing PSAs'!E113</f>
        <v>0</v>
      </c>
      <c r="F116" s="108">
        <f>'C. Details of Existing PSAs'!F113</f>
        <v>0</v>
      </c>
      <c r="G116">
        <f>'C. Details of Existing PSAs'!G113</f>
        <v>0</v>
      </c>
      <c r="H116" s="16" t="s">
        <v>173</v>
      </c>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 t="str">
        <f>IF((SUM('DR_Contracted Energy'!I116:AC116)&gt;0)*('DR_Contracted Energy'!H116="MWh"),"TRUE","FALSE")</f>
        <v>FALSE</v>
      </c>
    </row>
    <row r="117" spans="3:31" ht="28.8" x14ac:dyDescent="0.3">
      <c r="C117" s="7">
        <f t="shared" ref="C117:G117" si="52">C116</f>
        <v>54</v>
      </c>
      <c r="D117" s="146" t="str">
        <f t="shared" si="52"/>
        <v>Distribution Utility 2 (DU2)</v>
      </c>
      <c r="E117" s="146">
        <f t="shared" si="52"/>
        <v>0</v>
      </c>
      <c r="F117" s="108">
        <f t="shared" si="52"/>
        <v>0</v>
      </c>
      <c r="G117">
        <f t="shared" si="52"/>
        <v>0</v>
      </c>
      <c r="H117" s="16" t="s">
        <v>173</v>
      </c>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 t="str">
        <f>IF((SUM('DR_Contracted Energy'!I117:AC117)&gt;0)*('DR_Contracted Energy'!H117="MWh"),"TRUE","FALSE")</f>
        <v>FALSE</v>
      </c>
    </row>
    <row r="118" spans="3:31" ht="28.8" x14ac:dyDescent="0.3">
      <c r="C118" s="7">
        <f>'C. Details of Existing PSAs'!C115</f>
        <v>55</v>
      </c>
      <c r="D118" s="146" t="str">
        <f>'C. Details of Existing PSAs'!D115</f>
        <v>Distribution Utility 2 (DU2)</v>
      </c>
      <c r="E118" s="146">
        <f>'C. Details of Existing PSAs'!E115</f>
        <v>0</v>
      </c>
      <c r="F118" s="108">
        <f>'C. Details of Existing PSAs'!F115</f>
        <v>0</v>
      </c>
      <c r="G118">
        <f>'C. Details of Existing PSAs'!G115</f>
        <v>0</v>
      </c>
      <c r="H118" s="16" t="s">
        <v>173</v>
      </c>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 t="str">
        <f>IF((SUM('DR_Contracted Energy'!I118:AC118)&gt;0)*('DR_Contracted Energy'!H118="MWh"),"TRUE","FALSE")</f>
        <v>FALSE</v>
      </c>
    </row>
    <row r="119" spans="3:31" ht="28.8" x14ac:dyDescent="0.3">
      <c r="C119" s="7">
        <f t="shared" ref="C119:G119" si="53">C118</f>
        <v>55</v>
      </c>
      <c r="D119" s="146" t="str">
        <f t="shared" si="53"/>
        <v>Distribution Utility 2 (DU2)</v>
      </c>
      <c r="E119" s="146">
        <f t="shared" si="53"/>
        <v>0</v>
      </c>
      <c r="F119" s="108">
        <f t="shared" si="53"/>
        <v>0</v>
      </c>
      <c r="G119">
        <f t="shared" si="53"/>
        <v>0</v>
      </c>
      <c r="H119" s="16" t="s">
        <v>173</v>
      </c>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 t="str">
        <f>IF((SUM('DR_Contracted Energy'!I119:AC119)&gt;0)*('DR_Contracted Energy'!H119="MWh"),"TRUE","FALSE")</f>
        <v>FALSE</v>
      </c>
    </row>
    <row r="120" spans="3:31" ht="28.8" x14ac:dyDescent="0.3">
      <c r="C120" s="7">
        <f>'C. Details of Existing PSAs'!C117</f>
        <v>56</v>
      </c>
      <c r="D120" s="146" t="str">
        <f>'C. Details of Existing PSAs'!D117</f>
        <v>Distribution Utility 2 (DU2)</v>
      </c>
      <c r="E120" s="146">
        <f>'C. Details of Existing PSAs'!E117</f>
        <v>0</v>
      </c>
      <c r="F120" s="108">
        <f>'C. Details of Existing PSAs'!F117</f>
        <v>0</v>
      </c>
      <c r="G120">
        <f>'C. Details of Existing PSAs'!G117</f>
        <v>0</v>
      </c>
      <c r="H120" s="16" t="s">
        <v>173</v>
      </c>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 t="str">
        <f>IF((SUM('DR_Contracted Energy'!I120:AC120)&gt;0)*('DR_Contracted Energy'!H120="MWh"),"TRUE","FALSE")</f>
        <v>FALSE</v>
      </c>
    </row>
    <row r="121" spans="3:31" ht="28.8" x14ac:dyDescent="0.3">
      <c r="C121" s="7">
        <f t="shared" ref="C121:G121" si="54">C120</f>
        <v>56</v>
      </c>
      <c r="D121" s="146" t="str">
        <f t="shared" si="54"/>
        <v>Distribution Utility 2 (DU2)</v>
      </c>
      <c r="E121" s="146">
        <f t="shared" si="54"/>
        <v>0</v>
      </c>
      <c r="F121" s="108">
        <f t="shared" si="54"/>
        <v>0</v>
      </c>
      <c r="G121">
        <f t="shared" si="54"/>
        <v>0</v>
      </c>
      <c r="H121" s="16" t="s">
        <v>173</v>
      </c>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 t="str">
        <f>IF((SUM('DR_Contracted Energy'!I121:AC121)&gt;0)*('DR_Contracted Energy'!H121="MWh"),"TRUE","FALSE")</f>
        <v>FALSE</v>
      </c>
    </row>
    <row r="122" spans="3:31" ht="28.8" x14ac:dyDescent="0.3">
      <c r="C122" s="7">
        <f>'C. Details of Existing PSAs'!C119</f>
        <v>57</v>
      </c>
      <c r="D122" s="146" t="str">
        <f>'C. Details of Existing PSAs'!D119</f>
        <v>Distribution Utility 2 (DU2)</v>
      </c>
      <c r="E122" s="146">
        <f>'C. Details of Existing PSAs'!E119</f>
        <v>0</v>
      </c>
      <c r="F122" s="108">
        <f>'C. Details of Existing PSAs'!F119</f>
        <v>0</v>
      </c>
      <c r="G122">
        <f>'C. Details of Existing PSAs'!G119</f>
        <v>0</v>
      </c>
      <c r="H122" s="16" t="s">
        <v>173</v>
      </c>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 t="str">
        <f>IF((SUM('DR_Contracted Energy'!I122:AC122)&gt;0)*('DR_Contracted Energy'!H122="MWh"),"TRUE","FALSE")</f>
        <v>FALSE</v>
      </c>
    </row>
    <row r="123" spans="3:31" ht="28.8" x14ac:dyDescent="0.3">
      <c r="C123" s="7">
        <f t="shared" ref="C123:G123" si="55">C122</f>
        <v>57</v>
      </c>
      <c r="D123" s="146" t="str">
        <f t="shared" si="55"/>
        <v>Distribution Utility 2 (DU2)</v>
      </c>
      <c r="E123" s="146">
        <f t="shared" si="55"/>
        <v>0</v>
      </c>
      <c r="F123" s="108">
        <f t="shared" si="55"/>
        <v>0</v>
      </c>
      <c r="G123">
        <f t="shared" si="55"/>
        <v>0</v>
      </c>
      <c r="H123" s="16" t="s">
        <v>173</v>
      </c>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 t="str">
        <f>IF((SUM('DR_Contracted Energy'!I123:AC123)&gt;0)*('DR_Contracted Energy'!H123="MWh"),"TRUE","FALSE")</f>
        <v>FALSE</v>
      </c>
    </row>
    <row r="124" spans="3:31" ht="28.8" x14ac:dyDescent="0.3">
      <c r="C124" s="7">
        <f>'C. Details of Existing PSAs'!C121</f>
        <v>58</v>
      </c>
      <c r="D124" s="146" t="str">
        <f>'C. Details of Existing PSAs'!D121</f>
        <v>Distribution Utility 2 (DU2)</v>
      </c>
      <c r="E124" s="146">
        <f>'C. Details of Existing PSAs'!E121</f>
        <v>0</v>
      </c>
      <c r="F124" s="108">
        <f>'C. Details of Existing PSAs'!F121</f>
        <v>0</v>
      </c>
      <c r="G124">
        <f>'C. Details of Existing PSAs'!G121</f>
        <v>0</v>
      </c>
      <c r="H124" s="16" t="s">
        <v>173</v>
      </c>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 t="str">
        <f>IF((SUM('DR_Contracted Energy'!I124:AC124)&gt;0)*('DR_Contracted Energy'!H124="MWh"),"TRUE","FALSE")</f>
        <v>FALSE</v>
      </c>
    </row>
    <row r="125" spans="3:31" ht="28.8" x14ac:dyDescent="0.3">
      <c r="C125" s="7">
        <f t="shared" ref="C125:G125" si="56">C124</f>
        <v>58</v>
      </c>
      <c r="D125" s="146" t="str">
        <f t="shared" si="56"/>
        <v>Distribution Utility 2 (DU2)</v>
      </c>
      <c r="E125" s="146">
        <f t="shared" si="56"/>
        <v>0</v>
      </c>
      <c r="F125" s="108">
        <f t="shared" si="56"/>
        <v>0</v>
      </c>
      <c r="G125">
        <f t="shared" si="56"/>
        <v>0</v>
      </c>
      <c r="H125" s="16" t="s">
        <v>173</v>
      </c>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 t="str">
        <f>IF((SUM('DR_Contracted Energy'!I125:AC125)&gt;0)*('DR_Contracted Energy'!H125="MWh"),"TRUE","FALSE")</f>
        <v>FALSE</v>
      </c>
    </row>
    <row r="126" spans="3:31" ht="28.8" x14ac:dyDescent="0.3">
      <c r="C126" s="7">
        <f>'C. Details of Existing PSAs'!C123</f>
        <v>59</v>
      </c>
      <c r="D126" s="146" t="str">
        <f>'C. Details of Existing PSAs'!D123</f>
        <v>Distribution Utility 2 (DU2)</v>
      </c>
      <c r="E126" s="146">
        <f>'C. Details of Existing PSAs'!E123</f>
        <v>0</v>
      </c>
      <c r="F126" s="108">
        <f>'C. Details of Existing PSAs'!F123</f>
        <v>0</v>
      </c>
      <c r="G126">
        <f>'C. Details of Existing PSAs'!G123</f>
        <v>0</v>
      </c>
      <c r="H126" s="16" t="s">
        <v>173</v>
      </c>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 t="str">
        <f>IF((SUM('DR_Contracted Energy'!I126:AC126)&gt;0)*('DR_Contracted Energy'!H126="MWh"),"TRUE","FALSE")</f>
        <v>FALSE</v>
      </c>
    </row>
    <row r="127" spans="3:31" ht="28.8" x14ac:dyDescent="0.3">
      <c r="C127" s="7">
        <f t="shared" ref="C127:G127" si="57">C126</f>
        <v>59</v>
      </c>
      <c r="D127" s="146" t="str">
        <f t="shared" si="57"/>
        <v>Distribution Utility 2 (DU2)</v>
      </c>
      <c r="E127" s="146">
        <f t="shared" si="57"/>
        <v>0</v>
      </c>
      <c r="F127" s="108">
        <f t="shared" si="57"/>
        <v>0</v>
      </c>
      <c r="G127">
        <f t="shared" si="57"/>
        <v>0</v>
      </c>
      <c r="H127" s="16" t="s">
        <v>173</v>
      </c>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 t="str">
        <f>IF((SUM('DR_Contracted Energy'!I127:AC127)&gt;0)*('DR_Contracted Energy'!H127="MWh"),"TRUE","FALSE")</f>
        <v>FALSE</v>
      </c>
    </row>
    <row r="128" spans="3:31" ht="28.8" x14ac:dyDescent="0.3">
      <c r="C128" s="7">
        <f>'C. Details of Existing PSAs'!C125</f>
        <v>60</v>
      </c>
      <c r="D128" s="146" t="str">
        <f>'C. Details of Existing PSAs'!D125</f>
        <v>Distribution Utility 2 (DU2)</v>
      </c>
      <c r="E128" s="146">
        <f>'C. Details of Existing PSAs'!E125</f>
        <v>0</v>
      </c>
      <c r="F128" s="108">
        <f>'C. Details of Existing PSAs'!F125</f>
        <v>0</v>
      </c>
      <c r="G128">
        <f>'C. Details of Existing PSAs'!G125</f>
        <v>0</v>
      </c>
      <c r="H128" s="16" t="s">
        <v>173</v>
      </c>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 t="str">
        <f>IF((SUM('DR_Contracted Energy'!I128:AC128)&gt;0)*('DR_Contracted Energy'!H128="MWh"),"TRUE","FALSE")</f>
        <v>FALSE</v>
      </c>
    </row>
    <row r="129" spans="3:31" ht="29.4" thickBot="1" x14ac:dyDescent="0.35">
      <c r="C129" s="7">
        <f t="shared" ref="C129:G129" si="58">C128</f>
        <v>60</v>
      </c>
      <c r="D129" s="146" t="str">
        <f t="shared" si="58"/>
        <v>Distribution Utility 2 (DU2)</v>
      </c>
      <c r="E129" s="146">
        <f t="shared" si="58"/>
        <v>0</v>
      </c>
      <c r="F129" s="108">
        <f t="shared" si="58"/>
        <v>0</v>
      </c>
      <c r="G129">
        <f t="shared" si="58"/>
        <v>0</v>
      </c>
      <c r="H129" s="16" t="s">
        <v>173</v>
      </c>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 t="str">
        <f>IF((SUM('DR_Contracted Energy'!I129:AC129)&gt;0)*('DR_Contracted Energy'!H129="MWh"),"TRUE","FALSE")</f>
        <v>FALSE</v>
      </c>
    </row>
    <row r="130" spans="3:31" ht="28.8" x14ac:dyDescent="0.3">
      <c r="C130" s="168" t="s">
        <v>0</v>
      </c>
      <c r="D130" s="169" t="str">
        <f>'C. Details of Existing PSAs'!D7</f>
        <v>Distribution Utility 1 (DU1)</v>
      </c>
      <c r="E130" s="169">
        <f>'C. Details of Existing PSAs'!E7</f>
        <v>0</v>
      </c>
      <c r="F130" s="170" t="str">
        <f>D130</f>
        <v>Distribution Utility 1 (DU1)</v>
      </c>
      <c r="G130" s="171">
        <f>E130</f>
        <v>0</v>
      </c>
      <c r="H130" s="172" t="s">
        <v>173</v>
      </c>
      <c r="I130" s="179">
        <f>SUMIFS(I$10:I$129,$D$10:$D$129,$D130,$E$10:$E$129,$E130,$H$10:$H$129,$H130)</f>
        <v>0</v>
      </c>
      <c r="J130" s="179">
        <f t="shared" ref="J130:Y131" si="59">SUMIFS(J$10:J$129,$D$10:$D$129,$D130,$E$10:$E$129,$E130,$H$10:$H$129,$H130)</f>
        <v>0</v>
      </c>
      <c r="K130" s="179">
        <f t="shared" si="59"/>
        <v>0</v>
      </c>
      <c r="L130" s="179">
        <f t="shared" si="59"/>
        <v>0</v>
      </c>
      <c r="M130" s="179">
        <f t="shared" si="59"/>
        <v>0</v>
      </c>
      <c r="N130" s="179">
        <f t="shared" si="59"/>
        <v>0</v>
      </c>
      <c r="O130" s="179">
        <f t="shared" si="59"/>
        <v>0</v>
      </c>
      <c r="P130" s="179">
        <f t="shared" si="59"/>
        <v>0</v>
      </c>
      <c r="Q130" s="179">
        <f t="shared" si="59"/>
        <v>0</v>
      </c>
      <c r="R130" s="179">
        <f t="shared" si="59"/>
        <v>0</v>
      </c>
      <c r="S130" s="179">
        <f t="shared" si="59"/>
        <v>0</v>
      </c>
      <c r="T130" s="179">
        <f t="shared" si="59"/>
        <v>0</v>
      </c>
      <c r="U130" s="179">
        <f t="shared" si="59"/>
        <v>0</v>
      </c>
      <c r="V130" s="179">
        <f t="shared" si="59"/>
        <v>0</v>
      </c>
      <c r="W130" s="179">
        <f>SUMIFS(W$10:W$129,$D$10:$D$129,$D130,$E$10:$E$129,$E130,$H$10:$H$129,$H130)</f>
        <v>0</v>
      </c>
      <c r="X130" s="179">
        <f t="shared" si="59"/>
        <v>0</v>
      </c>
      <c r="Y130" s="179">
        <f t="shared" si="59"/>
        <v>0</v>
      </c>
      <c r="Z130" s="179">
        <f t="shared" ref="Z130:AC131" si="60">SUMIFS(Z$10:Z$129,$D$10:$D$129,$D130,$E$10:$E$129,$E130,$H$10:$H$129,$H130)</f>
        <v>0</v>
      </c>
      <c r="AA130" s="179">
        <f t="shared" si="60"/>
        <v>0</v>
      </c>
      <c r="AB130" s="179">
        <f t="shared" si="60"/>
        <v>0</v>
      </c>
      <c r="AC130" s="188">
        <f t="shared" si="60"/>
        <v>0</v>
      </c>
      <c r="AD130" s="396"/>
      <c r="AE130" s="395"/>
    </row>
    <row r="131" spans="3:31" ht="29.4" thickBot="1" x14ac:dyDescent="0.35">
      <c r="C131" s="173" t="s">
        <v>0</v>
      </c>
      <c r="D131" s="174" t="str">
        <f>'C. Details of Existing PSAs'!D67</f>
        <v>Distribution Utility 2 (DU2)</v>
      </c>
      <c r="E131" s="174">
        <f>'C. Details of Existing PSAs'!E67</f>
        <v>0</v>
      </c>
      <c r="F131" s="175" t="str">
        <f>D131</f>
        <v>Distribution Utility 2 (DU2)</v>
      </c>
      <c r="G131" s="176">
        <f>E131</f>
        <v>0</v>
      </c>
      <c r="H131" s="177" t="s">
        <v>173</v>
      </c>
      <c r="I131" s="180">
        <f t="shared" ref="I131" si="61">SUMIFS(I$10:I$129,$D$10:$D$129,$D131,$E$10:$E$129,$E131,$H$10:$H$129,$H131)</f>
        <v>0</v>
      </c>
      <c r="J131" s="180">
        <f t="shared" si="59"/>
        <v>0</v>
      </c>
      <c r="K131" s="180">
        <f t="shared" si="59"/>
        <v>0</v>
      </c>
      <c r="L131" s="180">
        <f t="shared" si="59"/>
        <v>0</v>
      </c>
      <c r="M131" s="180">
        <f t="shared" si="59"/>
        <v>0</v>
      </c>
      <c r="N131" s="180">
        <f t="shared" si="59"/>
        <v>0</v>
      </c>
      <c r="O131" s="180">
        <f t="shared" si="59"/>
        <v>0</v>
      </c>
      <c r="P131" s="180">
        <f t="shared" si="59"/>
        <v>0</v>
      </c>
      <c r="Q131" s="180">
        <f t="shared" si="59"/>
        <v>0</v>
      </c>
      <c r="R131" s="180">
        <f t="shared" si="59"/>
        <v>0</v>
      </c>
      <c r="S131" s="180">
        <f t="shared" si="59"/>
        <v>0</v>
      </c>
      <c r="T131" s="180">
        <f t="shared" si="59"/>
        <v>0</v>
      </c>
      <c r="U131" s="180">
        <f t="shared" si="59"/>
        <v>0</v>
      </c>
      <c r="V131" s="180">
        <f t="shared" si="59"/>
        <v>0</v>
      </c>
      <c r="W131" s="180">
        <f t="shared" si="59"/>
        <v>0</v>
      </c>
      <c r="X131" s="180">
        <f t="shared" si="59"/>
        <v>0</v>
      </c>
      <c r="Y131" s="180">
        <f t="shared" si="59"/>
        <v>0</v>
      </c>
      <c r="Z131" s="180">
        <f t="shared" si="60"/>
        <v>0</v>
      </c>
      <c r="AA131" s="180">
        <f t="shared" si="60"/>
        <v>0</v>
      </c>
      <c r="AB131" s="180">
        <f t="shared" si="60"/>
        <v>0</v>
      </c>
      <c r="AC131" s="189">
        <f t="shared" si="60"/>
        <v>0</v>
      </c>
      <c r="AD131" s="396"/>
      <c r="AE131" s="395"/>
    </row>
    <row r="133" spans="3:31" x14ac:dyDescent="0.3">
      <c r="D133" s="146"/>
      <c r="E133" s="14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row>
    <row r="135" spans="3:31" x14ac:dyDescent="0.3">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row>
    <row r="136" spans="3:31" x14ac:dyDescent="0.3">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row>
    <row r="137" spans="3:31" x14ac:dyDescent="0.3">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row>
    <row r="138" spans="3:31" x14ac:dyDescent="0.3">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3:31" x14ac:dyDescent="0.3">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row>
    <row r="140" spans="3:31" x14ac:dyDescent="0.3">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row>
    <row r="141" spans="3:31" x14ac:dyDescent="0.3">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row>
    <row r="142" spans="3:31" x14ac:dyDescent="0.3">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row>
    <row r="143" spans="3:31" x14ac:dyDescent="0.3">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row>
    <row r="144" spans="3:31" x14ac:dyDescent="0.3">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row>
    <row r="145" spans="9:30" x14ac:dyDescent="0.3">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row>
    <row r="146" spans="9:30" x14ac:dyDescent="0.3">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row>
    <row r="147" spans="9:30" x14ac:dyDescent="0.3">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row>
    <row r="148" spans="9:30" x14ac:dyDescent="0.3">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row>
    <row r="149" spans="9:30" x14ac:dyDescent="0.3">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row>
    <row r="150" spans="9:30" x14ac:dyDescent="0.3">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row>
    <row r="151" spans="9:30" x14ac:dyDescent="0.3">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row>
    <row r="152" spans="9:30" x14ac:dyDescent="0.3">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row>
    <row r="153" spans="9:30" x14ac:dyDescent="0.3">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row>
    <row r="154" spans="9:30" x14ac:dyDescent="0.3">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row>
    <row r="155" spans="9:30" x14ac:dyDescent="0.3">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row>
    <row r="156" spans="9:30" x14ac:dyDescent="0.3">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row>
    <row r="157" spans="9:30" x14ac:dyDescent="0.3">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row>
    <row r="158" spans="9:30" x14ac:dyDescent="0.3">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row>
    <row r="159" spans="9:30" x14ac:dyDescent="0.3">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row>
    <row r="160" spans="9:30" x14ac:dyDescent="0.3">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row>
    <row r="161" spans="9:30" x14ac:dyDescent="0.3">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row>
    <row r="162" spans="9:30" x14ac:dyDescent="0.3">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row>
    <row r="163" spans="9:30" x14ac:dyDescent="0.3">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row>
    <row r="164" spans="9:30" x14ac:dyDescent="0.3">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row>
    <row r="165" spans="9:30" x14ac:dyDescent="0.3">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row>
    <row r="166" spans="9:30" x14ac:dyDescent="0.3">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row>
    <row r="167" spans="9:30" x14ac:dyDescent="0.3">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row>
    <row r="168" spans="9:30" x14ac:dyDescent="0.3">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row>
    <row r="169" spans="9:30" x14ac:dyDescent="0.3">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row>
    <row r="170" spans="9:30" x14ac:dyDescent="0.3">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row>
    <row r="171" spans="9:30" x14ac:dyDescent="0.3">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row>
    <row r="172" spans="9:30" x14ac:dyDescent="0.3">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row>
    <row r="173" spans="9:30" x14ac:dyDescent="0.3">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row>
    <row r="174" spans="9:30" x14ac:dyDescent="0.3">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row>
    <row r="175" spans="9:30" x14ac:dyDescent="0.3">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row>
    <row r="176" spans="9:30" x14ac:dyDescent="0.3">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row>
    <row r="177" spans="9:30" x14ac:dyDescent="0.3">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row>
    <row r="178" spans="9:30" x14ac:dyDescent="0.3">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row>
    <row r="179" spans="9:30" x14ac:dyDescent="0.3">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row>
    <row r="180" spans="9:30" x14ac:dyDescent="0.3">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row>
    <row r="181" spans="9:30" x14ac:dyDescent="0.3">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row>
    <row r="182" spans="9:30" x14ac:dyDescent="0.3">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row>
    <row r="183" spans="9:30" x14ac:dyDescent="0.3">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row>
    <row r="184" spans="9:30" x14ac:dyDescent="0.3">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row>
    <row r="185" spans="9:30" x14ac:dyDescent="0.3">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row>
    <row r="186" spans="9:30" x14ac:dyDescent="0.3">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row>
    <row r="187" spans="9:30" x14ac:dyDescent="0.3">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row>
    <row r="188" spans="9:30" x14ac:dyDescent="0.3">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row>
    <row r="189" spans="9:30" x14ac:dyDescent="0.3">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row>
    <row r="190" spans="9:30" x14ac:dyDescent="0.3">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row>
    <row r="191" spans="9:30" x14ac:dyDescent="0.3">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row>
    <row r="192" spans="9:30" x14ac:dyDescent="0.3">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row>
    <row r="193" spans="9:30" x14ac:dyDescent="0.3">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row>
    <row r="194" spans="9:30" x14ac:dyDescent="0.3">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row>
    <row r="195" spans="9:30" x14ac:dyDescent="0.3">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row>
    <row r="196" spans="9:30" x14ac:dyDescent="0.3">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row>
    <row r="197" spans="9:30" x14ac:dyDescent="0.3">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row>
    <row r="198" spans="9:30" x14ac:dyDescent="0.3">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row>
    <row r="199" spans="9:30" x14ac:dyDescent="0.3">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row>
    <row r="200" spans="9:30" x14ac:dyDescent="0.3">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row>
  </sheetData>
  <autoFilter ref="C9:AE129" xr:uid="{9E80321D-744E-4BFE-8748-CFE258CD5A2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AF72C-356E-4C98-8C1E-CC1E4021F67B}">
  <dimension ref="B2:N43"/>
  <sheetViews>
    <sheetView topLeftCell="A10" zoomScale="115" zoomScaleNormal="115" workbookViewId="0">
      <selection activeCell="K32" sqref="K32"/>
    </sheetView>
  </sheetViews>
  <sheetFormatPr defaultRowHeight="14.4" x14ac:dyDescent="0.3"/>
  <sheetData>
    <row r="2" spans="2:14" x14ac:dyDescent="0.3">
      <c r="B2" s="19" t="s">
        <v>21</v>
      </c>
      <c r="E2" s="19" t="s">
        <v>20</v>
      </c>
    </row>
    <row r="3" spans="2:14" x14ac:dyDescent="0.3">
      <c r="B3">
        <v>2024</v>
      </c>
      <c r="E3" s="32">
        <v>1</v>
      </c>
      <c r="G3" t="s">
        <v>22</v>
      </c>
    </row>
    <row r="4" spans="2:14" x14ac:dyDescent="0.3">
      <c r="B4">
        <v>2025</v>
      </c>
      <c r="E4" s="32">
        <v>2</v>
      </c>
      <c r="G4" t="s">
        <v>23</v>
      </c>
    </row>
    <row r="5" spans="2:14" x14ac:dyDescent="0.3">
      <c r="B5">
        <v>2026</v>
      </c>
    </row>
    <row r="6" spans="2:14" x14ac:dyDescent="0.3">
      <c r="B6">
        <v>2027</v>
      </c>
    </row>
    <row r="7" spans="2:14" x14ac:dyDescent="0.3">
      <c r="B7">
        <v>2028</v>
      </c>
      <c r="E7" s="19" t="s">
        <v>24</v>
      </c>
    </row>
    <row r="8" spans="2:14" x14ac:dyDescent="0.3">
      <c r="B8">
        <v>2029</v>
      </c>
      <c r="E8" t="s">
        <v>25</v>
      </c>
      <c r="G8" t="s">
        <v>27</v>
      </c>
    </row>
    <row r="9" spans="2:14" x14ac:dyDescent="0.3">
      <c r="B9">
        <v>2030</v>
      </c>
      <c r="E9" t="s">
        <v>26</v>
      </c>
      <c r="G9" t="s">
        <v>28</v>
      </c>
    </row>
    <row r="10" spans="2:14" x14ac:dyDescent="0.3">
      <c r="B10">
        <v>2031</v>
      </c>
    </row>
    <row r="11" spans="2:14" x14ac:dyDescent="0.3">
      <c r="B11">
        <v>2032</v>
      </c>
    </row>
    <row r="12" spans="2:14" x14ac:dyDescent="0.3">
      <c r="B12">
        <v>2033</v>
      </c>
    </row>
    <row r="16" spans="2:14" x14ac:dyDescent="0.3">
      <c r="B16" s="19" t="s">
        <v>48</v>
      </c>
      <c r="K16" s="19" t="s">
        <v>5</v>
      </c>
      <c r="N16" s="19" t="s">
        <v>80</v>
      </c>
    </row>
    <row r="17" spans="2:14" x14ac:dyDescent="0.3">
      <c r="B17" t="s">
        <v>50</v>
      </c>
      <c r="K17" t="s">
        <v>53</v>
      </c>
      <c r="N17" t="s">
        <v>81</v>
      </c>
    </row>
    <row r="18" spans="2:14" x14ac:dyDescent="0.3">
      <c r="B18" t="s">
        <v>47</v>
      </c>
      <c r="K18" t="s">
        <v>34</v>
      </c>
      <c r="N18" t="s">
        <v>82</v>
      </c>
    </row>
    <row r="19" spans="2:14" x14ac:dyDescent="0.3">
      <c r="B19" t="s">
        <v>49</v>
      </c>
      <c r="K19" t="s">
        <v>54</v>
      </c>
      <c r="N19" t="s">
        <v>83</v>
      </c>
    </row>
    <row r="20" spans="2:14" x14ac:dyDescent="0.3">
      <c r="B20" t="s">
        <v>51</v>
      </c>
    </row>
    <row r="21" spans="2:14" x14ac:dyDescent="0.3">
      <c r="B21" t="s">
        <v>52</v>
      </c>
    </row>
    <row r="22" spans="2:14" x14ac:dyDescent="0.3">
      <c r="B22" t="s">
        <v>247</v>
      </c>
    </row>
    <row r="23" spans="2:14" x14ac:dyDescent="0.3">
      <c r="B23" t="s">
        <v>248</v>
      </c>
    </row>
    <row r="24" spans="2:14" x14ac:dyDescent="0.3">
      <c r="B24" t="s">
        <v>249</v>
      </c>
    </row>
    <row r="26" spans="2:14" x14ac:dyDescent="0.3">
      <c r="B26" s="19" t="s">
        <v>136</v>
      </c>
    </row>
    <row r="27" spans="2:14" x14ac:dyDescent="0.3">
      <c r="B27" s="19" t="s">
        <v>55</v>
      </c>
      <c r="F27" s="19" t="s">
        <v>63</v>
      </c>
    </row>
    <row r="28" spans="2:14" x14ac:dyDescent="0.3">
      <c r="B28" t="s">
        <v>137</v>
      </c>
      <c r="F28" t="s">
        <v>64</v>
      </c>
    </row>
    <row r="29" spans="2:14" x14ac:dyDescent="0.3">
      <c r="B29" t="s">
        <v>138</v>
      </c>
      <c r="F29" t="s">
        <v>65</v>
      </c>
    </row>
    <row r="30" spans="2:14" x14ac:dyDescent="0.3">
      <c r="B30" t="s">
        <v>139</v>
      </c>
    </row>
    <row r="31" spans="2:14" x14ac:dyDescent="0.3">
      <c r="B31" t="s">
        <v>59</v>
      </c>
    </row>
    <row r="32" spans="2:14" x14ac:dyDescent="0.3">
      <c r="B32" t="s">
        <v>60</v>
      </c>
    </row>
    <row r="33" spans="2:9" x14ac:dyDescent="0.3">
      <c r="B33" t="s">
        <v>61</v>
      </c>
    </row>
    <row r="34" spans="2:9" x14ac:dyDescent="0.3">
      <c r="B34" t="s">
        <v>62</v>
      </c>
    </row>
    <row r="35" spans="2:9" x14ac:dyDescent="0.3">
      <c r="B35" t="s">
        <v>66</v>
      </c>
    </row>
    <row r="39" spans="2:9" x14ac:dyDescent="0.3">
      <c r="B39" s="19" t="s">
        <v>74</v>
      </c>
      <c r="F39" s="19" t="s">
        <v>75</v>
      </c>
      <c r="I39" s="19" t="s">
        <v>70</v>
      </c>
    </row>
    <row r="40" spans="2:9" x14ac:dyDescent="0.3">
      <c r="B40" t="s">
        <v>71</v>
      </c>
      <c r="F40" t="s">
        <v>25</v>
      </c>
      <c r="I40" t="s">
        <v>78</v>
      </c>
    </row>
    <row r="41" spans="2:9" x14ac:dyDescent="0.3">
      <c r="B41" t="s">
        <v>72</v>
      </c>
      <c r="F41" t="s">
        <v>76</v>
      </c>
      <c r="I41" t="s">
        <v>73</v>
      </c>
    </row>
    <row r="42" spans="2:9" x14ac:dyDescent="0.3">
      <c r="I42" t="s">
        <v>77</v>
      </c>
    </row>
    <row r="43" spans="2:9" x14ac:dyDescent="0.3">
      <c r="I43" t="s">
        <v>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9C2545AACDF4EBFFFFA3E6D34DBAB" ma:contentTypeVersion="18" ma:contentTypeDescription="Create a new document." ma:contentTypeScope="" ma:versionID="2448729f0fe316dfb4ef589477cd0a59">
  <xsd:schema xmlns:xsd="http://www.w3.org/2001/XMLSchema" xmlns:xs="http://www.w3.org/2001/XMLSchema" xmlns:p="http://schemas.microsoft.com/office/2006/metadata/properties" xmlns:ns2="0315049f-08c8-4bed-80a2-46a2923689e2" xmlns:ns3="86353bc8-26f6-44ff-b86f-47b0bee36b47" targetNamespace="http://schemas.microsoft.com/office/2006/metadata/properties" ma:root="true" ma:fieldsID="ab95be44bc439cb7219f18f223dba24e" ns2:_="" ns3:_="">
    <xsd:import namespace="0315049f-08c8-4bed-80a2-46a2923689e2"/>
    <xsd:import namespace="86353bc8-26f6-44ff-b86f-47b0bee36b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5049f-08c8-4bed-80a2-46a292368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e5cc58c-648a-4728-9fa2-160b4e7555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353bc8-26f6-44ff-b86f-47b0bee36b4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445d578-ee6e-4d56-a017-78980445383a}" ma:internalName="TaxCatchAll" ma:showField="CatchAllData" ma:web="86353bc8-26f6-44ff-b86f-47b0bee36b4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FB7111-43F0-4E9E-B670-BDF2A4AE8C35}"/>
</file>

<file path=customXml/itemProps2.xml><?xml version="1.0" encoding="utf-8"?>
<ds:datastoreItem xmlns:ds="http://schemas.openxmlformats.org/officeDocument/2006/customXml" ds:itemID="{8B965CF5-1BDE-43D5-B8AD-372D43A97D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A. General Information</vt:lpstr>
      <vt:lpstr>B. Simulation Results</vt:lpstr>
      <vt:lpstr>C. Details of Existing PSAs</vt:lpstr>
      <vt:lpstr>D. RPS Requirements per MP</vt:lpstr>
      <vt:lpstr>D1. RPS Requirements_Summary</vt:lpstr>
      <vt:lpstr>E. Details of New PSAs</vt:lpstr>
      <vt:lpstr>F. RPS Compliance per MP</vt:lpstr>
      <vt:lpstr>F1. RPS Compliance_Summary</vt:lpstr>
      <vt:lpstr>G. Details of Gen Unit</vt:lpstr>
      <vt:lpstr>DR_Contracted Energy</vt:lpstr>
      <vt:lpstr>Individual RPSn</vt:lpstr>
      <vt:lpstr>Reduced Energy Gen_UE</vt:lpstr>
      <vt:lpstr>Supply from Existing PSAs</vt:lpstr>
      <vt:lpstr>RPS Compliance_Existing PSAs</vt:lpstr>
      <vt:lpstr>RPS Compliance_New PSAs</vt:lpstr>
      <vt:lpstr>RPS Compliance_REM_Others</vt:lpstr>
      <vt:lpstr>pulldown</vt:lpstr>
      <vt:lpstr>'A. General Information'!Print_Area</vt:lpstr>
      <vt:lpstr>'B. Simulation Results'!Print_Area</vt:lpstr>
      <vt:lpstr>'C. Details of Existing PSAs'!Print_Area</vt:lpstr>
      <vt:lpstr>'D. RPS Requirements per MP'!Print_Area</vt:lpstr>
      <vt:lpstr>'D1. RPS Requirements_Summary'!Print_Area</vt:lpstr>
      <vt:lpstr>'E. Details of New PSAs'!Print_Area</vt:lpstr>
      <vt:lpstr>'F. RPS Compliance per MP'!Print_Area</vt:lpstr>
      <vt:lpstr>'F1. RPS Compliance_Summary'!Print_Area</vt:lpstr>
      <vt:lpstr>'G. Details of Gen Unit'!Print_Area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 Teodosio</dc:creator>
  <cp:lastModifiedBy>Jonathan B. Teodosio</cp:lastModifiedBy>
  <dcterms:created xsi:type="dcterms:W3CDTF">2024-04-01T06:58:29Z</dcterms:created>
  <dcterms:modified xsi:type="dcterms:W3CDTF">2024-09-24T03:44:23Z</dcterms:modified>
</cp:coreProperties>
</file>